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tables/table2.xml" ContentType="application/vnd.openxmlformats-officedocument.spreadsheetml.table+xml"/>
  <Override PartName="/xl/comments6.xml" ContentType="application/vnd.openxmlformats-officedocument.spreadsheetml.comments+xml"/>
  <Override PartName="/xl/threadedComments/threadedComment3.xml" ContentType="application/vnd.ms-excel.threadedcomments+xml"/>
  <Override PartName="/xl/comments7.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threadedComments/threadedComment4.xml" ContentType="application/vnd.ms-excel.threadedcomments+xml"/>
  <Override PartName="/xl/comments11.xml" ContentType="application/vnd.openxmlformats-officedocument.spreadsheetml.comments+xml"/>
  <Override PartName="/xl/threadedComments/threadedComment5.xml" ContentType="application/vnd.ms-excel.threaded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yaxinshu\Downloads\"/>
    </mc:Choice>
  </mc:AlternateContent>
  <xr:revisionPtr revIDLastSave="0" documentId="8_{50D07333-2852-4E1E-87DB-787FB53F44D7}" xr6:coauthVersionLast="47" xr6:coauthVersionMax="47" xr10:uidLastSave="{00000000-0000-0000-0000-000000000000}"/>
  <bookViews>
    <workbookView xWindow="945" yWindow="3930" windowWidth="21600" windowHeight="11385" tabRatio="861" xr2:uid="{2B594C35-F97C-4EE0-A0C6-60F0B7EACB17}"/>
  </bookViews>
  <sheets>
    <sheet name="Revision" sheetId="33" r:id="rId1"/>
    <sheet name="Overview" sheetId="40" r:id="rId2"/>
    <sheet name="ConfigNew" sheetId="31" r:id="rId3"/>
    <sheet name="CSxE_ESE_GSC_FuseCfg" sheetId="39" r:id="rId4"/>
    <sheet name="Config" sheetId="12" r:id="rId5"/>
    <sheet name="default" sheetId="41" r:id="rId6"/>
    <sheet name="LookUp" sheetId="24" r:id="rId7"/>
    <sheet name="GetGroup1" sheetId="26" r:id="rId8"/>
    <sheet name="MTL-SOC-M CSME" sheetId="27" r:id="rId9"/>
    <sheet name="MTL-SOC-M ESE" sheetId="28" r:id="rId10"/>
    <sheet name="MTL-SOC-M GSC" sheetId="29" r:id="rId11"/>
    <sheet name="Group0" sheetId="21" r:id="rId12"/>
    <sheet name="Group1 (GSC)" sheetId="30" r:id="rId13"/>
    <sheet name="Group1" sheetId="7" r:id="rId14"/>
    <sheet name="Group2,3" sheetId="15" r:id="rId15"/>
    <sheet name="Softstrap" sheetId="8" r:id="rId16"/>
    <sheet name="MISC" sheetId="17" r:id="rId17"/>
    <sheet name="Elasti_CSC_review_new" sheetId="34" r:id="rId18"/>
    <sheet name="Elasti_GSC_review" sheetId="35" r:id="rId19"/>
  </sheets>
  <definedNames>
    <definedName name="_xlnm._FilterDatabase" localSheetId="2" hidden="1">ConfigNew!$A$5:$AH$5</definedName>
    <definedName name="_xlnm._FilterDatabase" localSheetId="17" hidden="1">Elasti_CSC_review_new!$A$1:$H$89</definedName>
    <definedName name="_xlnm._FilterDatabase" localSheetId="18" hidden="1">Elasti_GSC_review!$A$1:$I$89</definedName>
    <definedName name="_xlnm._FilterDatabase" localSheetId="13" hidden="1">Group1!$A$1:$Q$107</definedName>
    <definedName name="_xlnm._FilterDatabase" localSheetId="12" hidden="1">'Group1 (GSC)'!$A$1:$R$107</definedName>
    <definedName name="_xlnm._FilterDatabase" localSheetId="0" hidden="1">Revision!$A$1:$D$136</definedName>
    <definedName name="_xlnm._FilterDatabase" localSheetId="15" hidden="1">Softstrap!$A$1:$N$1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C108" i="31" l="1"/>
  <c r="AC80" i="31"/>
  <c r="AC78" i="31"/>
  <c r="AC77" i="31"/>
  <c r="Y108" i="31" l="1"/>
  <c r="Y80" i="31"/>
  <c r="Y78" i="31"/>
  <c r="Y77" i="31"/>
  <c r="G331" i="39"/>
  <c r="R108" i="31" l="1"/>
  <c r="Q108" i="31"/>
  <c r="P108" i="31"/>
  <c r="O108" i="31"/>
  <c r="N108" i="31"/>
  <c r="M108" i="31"/>
  <c r="L108" i="31"/>
  <c r="K108" i="31"/>
  <c r="J108" i="31"/>
  <c r="I108" i="31"/>
  <c r="H108" i="31"/>
  <c r="G108" i="31"/>
  <c r="F108" i="31"/>
  <c r="E108" i="31"/>
  <c r="V108" i="31"/>
  <c r="U108" i="31"/>
  <c r="T108" i="31"/>
  <c r="S108" i="31"/>
  <c r="S80" i="31"/>
  <c r="R80" i="31"/>
  <c r="Q81" i="31"/>
  <c r="R78" i="31" l="1"/>
  <c r="Q78" i="31"/>
  <c r="P78" i="31"/>
  <c r="O78" i="31"/>
  <c r="N78" i="31"/>
  <c r="M78" i="31"/>
  <c r="L78" i="31"/>
  <c r="K78" i="31"/>
  <c r="J78" i="31"/>
  <c r="I78" i="31"/>
  <c r="H78" i="31"/>
  <c r="G78" i="31"/>
  <c r="F78" i="31"/>
  <c r="E78" i="31"/>
  <c r="R77" i="31"/>
  <c r="Q77" i="31"/>
  <c r="P77" i="31"/>
  <c r="O77" i="31"/>
  <c r="N77" i="31"/>
  <c r="M77" i="31"/>
  <c r="L77" i="31"/>
  <c r="K77" i="31"/>
  <c r="J77" i="31"/>
  <c r="I77" i="31"/>
  <c r="H77" i="31"/>
  <c r="G77" i="31"/>
  <c r="F77" i="31"/>
  <c r="E77" i="31"/>
  <c r="V78" i="31"/>
  <c r="U78" i="31"/>
  <c r="T78" i="31"/>
  <c r="V77" i="31"/>
  <c r="U77" i="31"/>
  <c r="T77" i="31"/>
  <c r="S77" i="31"/>
  <c r="S78" i="31"/>
  <c r="AG182" i="41" l="1"/>
  <c r="AG181" i="41"/>
  <c r="AE182" i="41"/>
  <c r="AE181" i="41"/>
  <c r="H319" i="41"/>
  <c r="H318" i="41"/>
  <c r="H315" i="41"/>
  <c r="H314" i="41"/>
  <c r="H313" i="41"/>
  <c r="H312" i="41"/>
  <c r="H311" i="41"/>
  <c r="AC182" i="41"/>
  <c r="AC181" i="41"/>
  <c r="AG180" i="41"/>
  <c r="AE180" i="41"/>
  <c r="AC180" i="41"/>
  <c r="AG179" i="41"/>
  <c r="AE179" i="41"/>
  <c r="AC179" i="41"/>
  <c r="AG178" i="41"/>
  <c r="AE178" i="41"/>
  <c r="AC178" i="41"/>
  <c r="AG177" i="41"/>
  <c r="AE177" i="41"/>
  <c r="AC177" i="41"/>
  <c r="AG176" i="41"/>
  <c r="AE176" i="41"/>
  <c r="AC176" i="41"/>
  <c r="AG175" i="41"/>
  <c r="AE175" i="41"/>
  <c r="AC175" i="41"/>
  <c r="AG174" i="41"/>
  <c r="AE174" i="41"/>
  <c r="AC174" i="41"/>
  <c r="AG173" i="41"/>
  <c r="AE173" i="41"/>
  <c r="AC173" i="41"/>
  <c r="AG172" i="41"/>
  <c r="AE172" i="41"/>
  <c r="AC172" i="41"/>
  <c r="AG171" i="41"/>
  <c r="AE171" i="41"/>
  <c r="AC171" i="41"/>
  <c r="AG170" i="41"/>
  <c r="AE170" i="41"/>
  <c r="AC170" i="41"/>
  <c r="AG169" i="41"/>
  <c r="AE169" i="41"/>
  <c r="AC169" i="41"/>
  <c r="AG168" i="41"/>
  <c r="AE168" i="41"/>
  <c r="AC168" i="41"/>
  <c r="AG167" i="41"/>
  <c r="AE167" i="41"/>
  <c r="AC167" i="41"/>
  <c r="AG166" i="41"/>
  <c r="AE166" i="41"/>
  <c r="AC166" i="41"/>
  <c r="AG165" i="41"/>
  <c r="AE165" i="41"/>
  <c r="AC165" i="41"/>
  <c r="AG164" i="41"/>
  <c r="AE164" i="41"/>
  <c r="AC164" i="41"/>
  <c r="AG163" i="41"/>
  <c r="AE163" i="41"/>
  <c r="AC163" i="41"/>
  <c r="AG162" i="41"/>
  <c r="AE162" i="41"/>
  <c r="AC162" i="41"/>
  <c r="AG161" i="41"/>
  <c r="AE161" i="41"/>
  <c r="AC161" i="41"/>
  <c r="AG160" i="41"/>
  <c r="AE160" i="41"/>
  <c r="AC160" i="41"/>
  <c r="AG159" i="41"/>
  <c r="AE159" i="41"/>
  <c r="AC159" i="41"/>
  <c r="AG158" i="41"/>
  <c r="AE158" i="41"/>
  <c r="AC158" i="41"/>
  <c r="AG157" i="41"/>
  <c r="AE157" i="41"/>
  <c r="AC157" i="41"/>
  <c r="AG156" i="41"/>
  <c r="AE156" i="41"/>
  <c r="AC156" i="41"/>
  <c r="AG155" i="41"/>
  <c r="AE155" i="41"/>
  <c r="AC155" i="41"/>
  <c r="AG154" i="41"/>
  <c r="AE154" i="41"/>
  <c r="AC154" i="41"/>
  <c r="AG153" i="41"/>
  <c r="AE153" i="41"/>
  <c r="AC153" i="41"/>
  <c r="AG152" i="41"/>
  <c r="AE152" i="41"/>
  <c r="AC152" i="41"/>
  <c r="AG151" i="41"/>
  <c r="AE151" i="41"/>
  <c r="AC151" i="41"/>
  <c r="AG150" i="41"/>
  <c r="AE150" i="41"/>
  <c r="AC150" i="41"/>
  <c r="AG149" i="41"/>
  <c r="AE149" i="41"/>
  <c r="AC149" i="41"/>
  <c r="AG148" i="41"/>
  <c r="AE148" i="41"/>
  <c r="AC148" i="41"/>
  <c r="AG147" i="41"/>
  <c r="AE147" i="41"/>
  <c r="AC147" i="41"/>
  <c r="AG146" i="41"/>
  <c r="AE146" i="41"/>
  <c r="AC146" i="41"/>
  <c r="AG145" i="41"/>
  <c r="AE145" i="41"/>
  <c r="AC145" i="41"/>
  <c r="AG144" i="41"/>
  <c r="AE144" i="41"/>
  <c r="AC144" i="41"/>
  <c r="AG143" i="41"/>
  <c r="AE143" i="41"/>
  <c r="AC143" i="41"/>
  <c r="AG142" i="41"/>
  <c r="AE142" i="41"/>
  <c r="AC142" i="41"/>
  <c r="AG141" i="41"/>
  <c r="AE141" i="41"/>
  <c r="AC141" i="41"/>
  <c r="AG140" i="41"/>
  <c r="AE140" i="41"/>
  <c r="AC140" i="41"/>
  <c r="AG139" i="41"/>
  <c r="AE139" i="41"/>
  <c r="AC139" i="41"/>
  <c r="AG138" i="41"/>
  <c r="AE138" i="41"/>
  <c r="AC138" i="41"/>
  <c r="AG137" i="41"/>
  <c r="AE137" i="41"/>
  <c r="AC137" i="41"/>
  <c r="AG136" i="41"/>
  <c r="AE136" i="41"/>
  <c r="AC136" i="41"/>
  <c r="AG135" i="41"/>
  <c r="AE135" i="41"/>
  <c r="AC135" i="41"/>
  <c r="AG134" i="41"/>
  <c r="AE134" i="41"/>
  <c r="AC134" i="41"/>
  <c r="AG133" i="41"/>
  <c r="AE133" i="41"/>
  <c r="AC133" i="41"/>
  <c r="AG130" i="41"/>
  <c r="AE130" i="41"/>
  <c r="AC130" i="41"/>
  <c r="AG129" i="41"/>
  <c r="AE129" i="41"/>
  <c r="AC129" i="41"/>
  <c r="AG127" i="41"/>
  <c r="AE127" i="41"/>
  <c r="AC127" i="41"/>
  <c r="AG126" i="41"/>
  <c r="AE126" i="41"/>
  <c r="AC126" i="41"/>
  <c r="AG123" i="41"/>
  <c r="AE123" i="41"/>
  <c r="AC123" i="41"/>
  <c r="AG122" i="41"/>
  <c r="AE122" i="41"/>
  <c r="AC122" i="41"/>
  <c r="AG121" i="41"/>
  <c r="AE121" i="41"/>
  <c r="AC121" i="41"/>
  <c r="AG120" i="41"/>
  <c r="AE120" i="41"/>
  <c r="AC120" i="41"/>
  <c r="AG119" i="41"/>
  <c r="AE119" i="41"/>
  <c r="AC119" i="41"/>
  <c r="AG118" i="41"/>
  <c r="AE118" i="41"/>
  <c r="AC118" i="41"/>
  <c r="AG117" i="41"/>
  <c r="AE117" i="41"/>
  <c r="AC117" i="41"/>
  <c r="AG116" i="41"/>
  <c r="AE116" i="41"/>
  <c r="AC116" i="41"/>
  <c r="AG115" i="41"/>
  <c r="AE115" i="41"/>
  <c r="AC115" i="41"/>
  <c r="AG114" i="41"/>
  <c r="AE114" i="41"/>
  <c r="AC114" i="41"/>
  <c r="AG113" i="41"/>
  <c r="AE113" i="41"/>
  <c r="AC113" i="41"/>
  <c r="AG112" i="41"/>
  <c r="AE112" i="41"/>
  <c r="AC112" i="41"/>
  <c r="AG111" i="41"/>
  <c r="AE111" i="41"/>
  <c r="AC111" i="41"/>
  <c r="AG110" i="41"/>
  <c r="AE110" i="41"/>
  <c r="AC110" i="41"/>
  <c r="AG109" i="41"/>
  <c r="AE109" i="41"/>
  <c r="AC109" i="41"/>
  <c r="AG108" i="41"/>
  <c r="AE108" i="41"/>
  <c r="AC108" i="41"/>
  <c r="AG107" i="41"/>
  <c r="AE107" i="41"/>
  <c r="AC107" i="41"/>
  <c r="AG106" i="41"/>
  <c r="AE106" i="41"/>
  <c r="AC106" i="41"/>
  <c r="AG105" i="41"/>
  <c r="AE105" i="41"/>
  <c r="AC105" i="41"/>
  <c r="AG104" i="41"/>
  <c r="AE104" i="41"/>
  <c r="AC104" i="41"/>
  <c r="AG103" i="41"/>
  <c r="AE103" i="41"/>
  <c r="AC103" i="41"/>
  <c r="AG102" i="41"/>
  <c r="AE102" i="41"/>
  <c r="AC102" i="41"/>
  <c r="AG101" i="41"/>
  <c r="AE101" i="41"/>
  <c r="AC101" i="41"/>
  <c r="AG100" i="41"/>
  <c r="AE100" i="41"/>
  <c r="AC100" i="41"/>
  <c r="AG99" i="41"/>
  <c r="AE99" i="41"/>
  <c r="AC99" i="41"/>
  <c r="AG98" i="41"/>
  <c r="AE98" i="41"/>
  <c r="AC98" i="41"/>
  <c r="AG97" i="41"/>
  <c r="AE97" i="41"/>
  <c r="AC97" i="41"/>
  <c r="AG96" i="41"/>
  <c r="AE96" i="41"/>
  <c r="AC96" i="41"/>
  <c r="AG95" i="41"/>
  <c r="AE95" i="41"/>
  <c r="AC95" i="41"/>
  <c r="AG94" i="41"/>
  <c r="AE94" i="41"/>
  <c r="AC94" i="41"/>
  <c r="AG93" i="41"/>
  <c r="AE93" i="41"/>
  <c r="AC93" i="41"/>
  <c r="AG92" i="41"/>
  <c r="AE92" i="41"/>
  <c r="AC92" i="41"/>
  <c r="AG91" i="41"/>
  <c r="AE91" i="41"/>
  <c r="AC91" i="41"/>
  <c r="AG90" i="41"/>
  <c r="AE90" i="41"/>
  <c r="AC90" i="41"/>
  <c r="AG89" i="41"/>
  <c r="AE89" i="41"/>
  <c r="AC89" i="41"/>
  <c r="AG88" i="41"/>
  <c r="AE88" i="41"/>
  <c r="AC88" i="41"/>
  <c r="AG87" i="41"/>
  <c r="AE87" i="41"/>
  <c r="AC87" i="41"/>
  <c r="AG86" i="41"/>
  <c r="AE86" i="41"/>
  <c r="AC86" i="41"/>
  <c r="AG85" i="41"/>
  <c r="AE85" i="41"/>
  <c r="AC85" i="41"/>
  <c r="AG84" i="41"/>
  <c r="AE84" i="41"/>
  <c r="AC84" i="41"/>
  <c r="AG83" i="41"/>
  <c r="AE83" i="41"/>
  <c r="AC83" i="41"/>
  <c r="AG82" i="41"/>
  <c r="AE82" i="41"/>
  <c r="AC82" i="41"/>
  <c r="AG81" i="41"/>
  <c r="AE81" i="41"/>
  <c r="AC81" i="41"/>
  <c r="AG80" i="41"/>
  <c r="AE80" i="41"/>
  <c r="AC80" i="41"/>
  <c r="AG79" i="41"/>
  <c r="AE79" i="41"/>
  <c r="AC79" i="41"/>
  <c r="AG78" i="41"/>
  <c r="AE78" i="41"/>
  <c r="AC78" i="41"/>
  <c r="AG77" i="41"/>
  <c r="AE77" i="41"/>
  <c r="AC77" i="41"/>
  <c r="AG76" i="41"/>
  <c r="AE76" i="41"/>
  <c r="AC76" i="41"/>
  <c r="AG75" i="41"/>
  <c r="AE75" i="41"/>
  <c r="AC75" i="41"/>
  <c r="AG74" i="41"/>
  <c r="AE74" i="41"/>
  <c r="AC74" i="41"/>
  <c r="AG73" i="41"/>
  <c r="AE73" i="41"/>
  <c r="AC73" i="41"/>
  <c r="AG72" i="41"/>
  <c r="AE72" i="41"/>
  <c r="AC72" i="41"/>
  <c r="AG71" i="41"/>
  <c r="AE71" i="41"/>
  <c r="AC71" i="41"/>
  <c r="AG70" i="41"/>
  <c r="AE70" i="41"/>
  <c r="AC70" i="41"/>
  <c r="AG69" i="41"/>
  <c r="AE69" i="41"/>
  <c r="AC69" i="41"/>
  <c r="AG68" i="41"/>
  <c r="AE68" i="41"/>
  <c r="AC68" i="41"/>
  <c r="AG67" i="41"/>
  <c r="AE67" i="41"/>
  <c r="AC67" i="41"/>
  <c r="AG66" i="41"/>
  <c r="AE66" i="41"/>
  <c r="AC66" i="41"/>
  <c r="AG65" i="41"/>
  <c r="AE65" i="41"/>
  <c r="AC65" i="41"/>
  <c r="AG64" i="41"/>
  <c r="AE64" i="41"/>
  <c r="AC64" i="41"/>
  <c r="AG60" i="41"/>
  <c r="AE60" i="41"/>
  <c r="AC60" i="41"/>
  <c r="AG59" i="41"/>
  <c r="AE59" i="41"/>
  <c r="AC59" i="41"/>
  <c r="AG58" i="41"/>
  <c r="AE58" i="41"/>
  <c r="AC58" i="41"/>
  <c r="AG57" i="41"/>
  <c r="AE57" i="41"/>
  <c r="AC57" i="41"/>
  <c r="AG56" i="41"/>
  <c r="AE56" i="41"/>
  <c r="AC56" i="41"/>
  <c r="AG55" i="41"/>
  <c r="AE55" i="41"/>
  <c r="AC55" i="41"/>
  <c r="AG54" i="41"/>
  <c r="AE54" i="41"/>
  <c r="AC54" i="41"/>
  <c r="AG53" i="41"/>
  <c r="AE53" i="41"/>
  <c r="AC53" i="41"/>
  <c r="AG52" i="41"/>
  <c r="AE52" i="41"/>
  <c r="AC52" i="41"/>
  <c r="AG48" i="41"/>
  <c r="AE48" i="41"/>
  <c r="AC48" i="41"/>
  <c r="AG47" i="41"/>
  <c r="AE47" i="41"/>
  <c r="AC47" i="41"/>
  <c r="AG46" i="41"/>
  <c r="AE46" i="41"/>
  <c r="AC46" i="41"/>
  <c r="AG45" i="41"/>
  <c r="AE45" i="41"/>
  <c r="AC45" i="41"/>
  <c r="AG39" i="41"/>
  <c r="AE39" i="41"/>
  <c r="AC39" i="41"/>
  <c r="AG38" i="41"/>
  <c r="AE38" i="41"/>
  <c r="AC38" i="41"/>
  <c r="AG37" i="41"/>
  <c r="AE37" i="41"/>
  <c r="AC37" i="41"/>
  <c r="AG36" i="41"/>
  <c r="AE36" i="41"/>
  <c r="AC36" i="41"/>
  <c r="AG35" i="41"/>
  <c r="AE35" i="41"/>
  <c r="AC35" i="41"/>
  <c r="AG34" i="41"/>
  <c r="AE34" i="41"/>
  <c r="AC34" i="41"/>
  <c r="AG33" i="41"/>
  <c r="AE33" i="41"/>
  <c r="AC33" i="41"/>
  <c r="AG31" i="41"/>
  <c r="AE31" i="41"/>
  <c r="AC31" i="41"/>
  <c r="AG30" i="41"/>
  <c r="AE30" i="41"/>
  <c r="AC30" i="41"/>
  <c r="AG29" i="41"/>
  <c r="AE29" i="41"/>
  <c r="AC29" i="41"/>
  <c r="AG28" i="41"/>
  <c r="AE28" i="41"/>
  <c r="AC28" i="41"/>
  <c r="AG27" i="41"/>
  <c r="AE27" i="41"/>
  <c r="AC27" i="41"/>
  <c r="AG26" i="41"/>
  <c r="AE26" i="41"/>
  <c r="AC26" i="41"/>
  <c r="AG25" i="41"/>
  <c r="AE25" i="41"/>
  <c r="AC25" i="41"/>
  <c r="AG24" i="41"/>
  <c r="AE24" i="41"/>
  <c r="AC24" i="41"/>
  <c r="AG23" i="41"/>
  <c r="AE23" i="41"/>
  <c r="AC23" i="41"/>
  <c r="AG22" i="41"/>
  <c r="AE22" i="41"/>
  <c r="AC22" i="41"/>
  <c r="AG21" i="41"/>
  <c r="AE21" i="41"/>
  <c r="AC21" i="41"/>
  <c r="AG20" i="41"/>
  <c r="AE20" i="41"/>
  <c r="AC20" i="41"/>
  <c r="AE3" i="41" l="1" a="1"/>
  <c r="AE3" i="41" s="1"/>
  <c r="AE2" i="41" s="1"/>
  <c r="AG3" i="41" a="1"/>
  <c r="AG3" i="41" s="1"/>
  <c r="AG2" i="41" s="1"/>
  <c r="AC3" i="41" a="1"/>
  <c r="AC3" i="41" s="1"/>
  <c r="AC2" i="41" s="1"/>
  <c r="G332" i="39"/>
  <c r="G328" i="39"/>
  <c r="G327" i="39"/>
  <c r="G326" i="39"/>
  <c r="G325" i="39"/>
  <c r="G324" i="39"/>
  <c r="T116" i="31"/>
  <c r="H116" i="31"/>
  <c r="I116" i="31"/>
  <c r="M116" i="31"/>
  <c r="P116" i="31"/>
  <c r="R116" i="31"/>
  <c r="E116" i="31"/>
  <c r="O47" i="31"/>
  <c r="O48" i="31"/>
  <c r="O49" i="31"/>
  <c r="O33" i="31"/>
  <c r="O34" i="31"/>
  <c r="O35" i="31"/>
  <c r="O36" i="31"/>
  <c r="O37" i="31"/>
  <c r="O38" i="31"/>
  <c r="O39" i="31"/>
  <c r="O40" i="31"/>
  <c r="O42" i="31"/>
  <c r="O43" i="31"/>
  <c r="O44" i="31"/>
  <c r="O45" i="31"/>
  <c r="O9" i="31"/>
  <c r="O10" i="31"/>
  <c r="O11" i="31"/>
  <c r="O12" i="31"/>
  <c r="O14" i="31"/>
  <c r="O15" i="31"/>
  <c r="O16" i="31"/>
  <c r="O17" i="31"/>
  <c r="O19" i="31"/>
  <c r="O20" i="31"/>
  <c r="O21" i="31"/>
  <c r="O22" i="31"/>
  <c r="O25" i="31"/>
  <c r="O26" i="31"/>
  <c r="O28" i="31"/>
  <c r="O29" i="31"/>
  <c r="O30" i="31"/>
  <c r="O31" i="31"/>
  <c r="O32" i="31"/>
  <c r="O8" i="31"/>
  <c r="N9" i="31"/>
  <c r="N10" i="31"/>
  <c r="N11" i="31"/>
  <c r="N12" i="31"/>
  <c r="N14" i="31"/>
  <c r="N15" i="31"/>
  <c r="N16" i="31"/>
  <c r="N17" i="31"/>
  <c r="N19" i="31"/>
  <c r="N20" i="31"/>
  <c r="N21" i="31"/>
  <c r="N25" i="31"/>
  <c r="N26" i="31"/>
  <c r="N28" i="31"/>
  <c r="N29" i="31"/>
  <c r="N30" i="31"/>
  <c r="N31" i="31"/>
  <c r="N32" i="31"/>
  <c r="N33" i="31"/>
  <c r="N34" i="31"/>
  <c r="N35" i="31"/>
  <c r="N36" i="31"/>
  <c r="N37" i="31"/>
  <c r="N39" i="31"/>
  <c r="N42" i="31"/>
  <c r="N43" i="31"/>
  <c r="N44" i="31"/>
  <c r="N45" i="31"/>
  <c r="N47" i="31"/>
  <c r="N48" i="31"/>
  <c r="N49" i="31"/>
  <c r="F3" i="35"/>
  <c r="F4" i="35" s="1"/>
  <c r="F5" i="35" s="1"/>
  <c r="F6" i="35" s="1"/>
  <c r="F7" i="35" s="1"/>
  <c r="F8" i="35" s="1"/>
  <c r="F9" i="35" s="1"/>
  <c r="F10" i="35" s="1"/>
  <c r="F11" i="35" s="1"/>
  <c r="F12" i="35" s="1"/>
  <c r="F13" i="35" s="1"/>
  <c r="F14" i="35" s="1"/>
  <c r="F15" i="35" s="1"/>
  <c r="F16" i="35" s="1"/>
  <c r="F17" i="35" s="1"/>
  <c r="F18" i="35" s="1"/>
  <c r="F19" i="35" s="1"/>
  <c r="F20" i="35" s="1"/>
  <c r="F21" i="35" s="1"/>
  <c r="F22" i="35" s="1"/>
  <c r="F23" i="35" s="1"/>
  <c r="F24" i="35" s="1"/>
  <c r="F25" i="35" s="1"/>
  <c r="F26" i="35" s="1"/>
  <c r="F27" i="35" s="1"/>
  <c r="F28" i="35" s="1"/>
  <c r="F29" i="35" s="1"/>
  <c r="F30" i="35" s="1"/>
  <c r="F31" i="35" s="1"/>
  <c r="F32" i="35" s="1"/>
  <c r="F33" i="35" s="1"/>
  <c r="F34" i="35" s="1"/>
  <c r="F35" i="35" s="1"/>
  <c r="F36" i="35" s="1"/>
  <c r="F37" i="35" s="1"/>
  <c r="F38" i="35" s="1"/>
  <c r="F39" i="35" s="1"/>
  <c r="F40" i="35" s="1"/>
  <c r="F41" i="35" s="1"/>
  <c r="F42" i="35" s="1"/>
  <c r="F43" i="35" s="1"/>
  <c r="F44" i="35" s="1"/>
  <c r="F45" i="35" s="1"/>
  <c r="F46" i="35" s="1"/>
  <c r="F47" i="35" s="1"/>
  <c r="F48" i="35" s="1"/>
  <c r="F49" i="35" s="1"/>
  <c r="F50" i="35" s="1"/>
  <c r="F51" i="35" s="1"/>
  <c r="F52" i="35" s="1"/>
  <c r="F53" i="35" s="1"/>
  <c r="F54" i="35" s="1"/>
  <c r="F55" i="35" s="1"/>
  <c r="F56" i="35" s="1"/>
  <c r="F57" i="35" s="1"/>
  <c r="F58" i="35" s="1"/>
  <c r="F59" i="35" s="1"/>
  <c r="F60" i="35" s="1"/>
  <c r="F61" i="35" s="1"/>
  <c r="F62" i="35" s="1"/>
  <c r="F63" i="35" s="1"/>
  <c r="F64" i="35" s="1"/>
  <c r="F65" i="35" s="1"/>
  <c r="F66" i="35" s="1"/>
  <c r="F67" i="35" s="1"/>
  <c r="F68" i="35" s="1"/>
  <c r="F69" i="35" s="1"/>
  <c r="F70" i="35" s="1"/>
  <c r="F71" i="35" s="1"/>
  <c r="F72" i="35" s="1"/>
  <c r="F73" i="35" s="1"/>
  <c r="F74" i="35" s="1"/>
  <c r="F75" i="35" s="1"/>
  <c r="F76" i="35" s="1"/>
  <c r="F77" i="35" s="1"/>
  <c r="F78" i="35" s="1"/>
  <c r="F79" i="35" s="1"/>
  <c r="F80" i="35" s="1"/>
  <c r="F81" i="35" s="1"/>
  <c r="F82" i="35" s="1"/>
  <c r="F83" i="35" s="1"/>
  <c r="F84" i="35" s="1"/>
  <c r="F85" i="35" s="1"/>
  <c r="F86" i="35" s="1"/>
  <c r="F87" i="35" s="1"/>
  <c r="F88" i="35" s="1"/>
  <c r="F89" i="35" s="1"/>
  <c r="E3" i="34"/>
  <c r="E4" i="34" s="1"/>
  <c r="E5" i="34" s="1"/>
  <c r="E6" i="34" s="1"/>
  <c r="E7" i="34" s="1"/>
  <c r="E8" i="34" s="1"/>
  <c r="E9" i="34" s="1"/>
  <c r="E10" i="34" s="1"/>
  <c r="E11" i="34" s="1"/>
  <c r="E12" i="34" s="1"/>
  <c r="E13" i="34" s="1"/>
  <c r="E14" i="34" s="1"/>
  <c r="E15" i="34" s="1"/>
  <c r="E16" i="34" s="1"/>
  <c r="E17" i="34" s="1"/>
  <c r="E18" i="34" s="1"/>
  <c r="E19" i="34" s="1"/>
  <c r="E20" i="34" s="1"/>
  <c r="E21" i="34" s="1"/>
  <c r="E22" i="34" s="1"/>
  <c r="E23" i="34" s="1"/>
  <c r="E24" i="34" s="1"/>
  <c r="E25" i="34" s="1"/>
  <c r="E26" i="34" s="1"/>
  <c r="E27" i="34" s="1"/>
  <c r="E28" i="34" s="1"/>
  <c r="E29" i="34" s="1"/>
  <c r="E30" i="34" s="1"/>
  <c r="E31" i="34" s="1"/>
  <c r="E32" i="34" s="1"/>
  <c r="E33" i="34" s="1"/>
  <c r="E34" i="34" s="1"/>
  <c r="E35" i="34" s="1"/>
  <c r="E36" i="34" s="1"/>
  <c r="E37" i="34" s="1"/>
  <c r="E38" i="34" s="1"/>
  <c r="E39" i="34" s="1"/>
  <c r="E40" i="34" s="1"/>
  <c r="E41" i="34" s="1"/>
  <c r="E42" i="34" s="1"/>
  <c r="E43" i="34" s="1"/>
  <c r="E44" i="34" s="1"/>
  <c r="E45" i="34" s="1"/>
  <c r="E46" i="34" s="1"/>
  <c r="E47" i="34" s="1"/>
  <c r="E48" i="34" s="1"/>
  <c r="E49" i="34" s="1"/>
  <c r="E50" i="34" s="1"/>
  <c r="E51" i="34" s="1"/>
  <c r="E52" i="34" s="1"/>
  <c r="E53" i="34" s="1"/>
  <c r="E54" i="34" s="1"/>
  <c r="E55" i="34" s="1"/>
  <c r="E56" i="34" s="1"/>
  <c r="E57" i="34" s="1"/>
  <c r="E58" i="34" s="1"/>
  <c r="E59" i="34" s="1"/>
  <c r="E60" i="34" s="1"/>
  <c r="E61" i="34" s="1"/>
  <c r="E62" i="34" s="1"/>
  <c r="E63" i="34" s="1"/>
  <c r="E64" i="34" s="1"/>
  <c r="E65" i="34" s="1"/>
  <c r="E66" i="34" s="1"/>
  <c r="E67" i="34" s="1"/>
  <c r="E68" i="34" s="1"/>
  <c r="E69" i="34" s="1"/>
  <c r="E70" i="34" s="1"/>
  <c r="E71" i="34" s="1"/>
  <c r="E72" i="34" s="1"/>
  <c r="E73" i="34" s="1"/>
  <c r="E74" i="34" s="1"/>
  <c r="E75" i="34" s="1"/>
  <c r="E76" i="34" s="1"/>
  <c r="E77" i="34" s="1"/>
  <c r="E78" i="34" s="1"/>
  <c r="E79" i="34" s="1"/>
  <c r="E80" i="34" s="1"/>
  <c r="E81" i="34" s="1"/>
  <c r="E82" i="34" s="1"/>
  <c r="E83" i="34" s="1"/>
  <c r="E84" i="34" s="1"/>
  <c r="E85" i="34" s="1"/>
  <c r="E86" i="34" s="1"/>
  <c r="E87" i="34" s="1"/>
  <c r="E88" i="34" s="1"/>
  <c r="E89" i="34" s="1"/>
  <c r="D125" i="30"/>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c r="P70" i="7"/>
  <c r="O70" i="7"/>
  <c r="Q69" i="7"/>
  <c r="P69" i="7"/>
  <c r="O69" i="7"/>
  <c r="Q68" i="7"/>
  <c r="P68" i="7"/>
  <c r="O68" i="7"/>
  <c r="Q63" i="7"/>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c r="P84" i="7"/>
  <c r="O84" i="7"/>
  <c r="E42" i="24"/>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Q107" i="7"/>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c r="I41" i="24"/>
  <c r="I40" i="24"/>
  <c r="I39" i="24"/>
  <c r="I38" i="24"/>
  <c r="I37" i="24"/>
  <c r="I36" i="24"/>
  <c r="I35" i="24"/>
  <c r="I34" i="24"/>
  <c r="I33" i="24"/>
  <c r="I32" i="24"/>
  <c r="I31" i="24"/>
  <c r="I30" i="24"/>
  <c r="I29" i="24"/>
  <c r="G24" i="24"/>
  <c r="G17" i="24"/>
  <c r="G16" i="24"/>
  <c r="G15" i="24"/>
  <c r="G14" i="24"/>
  <c r="I15" i="24" s="1"/>
  <c r="Q85" i="7"/>
  <c r="P85" i="7"/>
  <c r="O85" i="7"/>
  <c r="H17" i="21"/>
  <c r="H16" i="21"/>
  <c r="H15" i="21"/>
  <c r="H14" i="21"/>
  <c r="H13" i="21"/>
  <c r="H12" i="21"/>
  <c r="H11" i="21"/>
  <c r="H10" i="21"/>
  <c r="H9" i="21"/>
  <c r="H8" i="21"/>
  <c r="H7" i="21"/>
  <c r="H6" i="21"/>
  <c r="H5" i="21"/>
  <c r="H4" i="21"/>
  <c r="L10" i="8"/>
  <c r="M10" i="8"/>
  <c r="N10" i="8"/>
  <c r="Q73" i="7"/>
  <c r="P73" i="7"/>
  <c r="O73" i="7"/>
  <c r="O31" i="7"/>
  <c r="P31" i="7"/>
  <c r="Q31" i="7"/>
  <c r="B71" i="12"/>
  <c r="B70" i="12"/>
  <c r="F69" i="12"/>
  <c r="E69" i="12"/>
  <c r="B69" i="12"/>
  <c r="E1" i="12"/>
  <c r="B1" i="12"/>
  <c r="D125" i="7"/>
  <c r="D124" i="7"/>
  <c r="D123" i="7"/>
  <c r="U116" i="31" l="1"/>
  <c r="Q116" i="31"/>
  <c r="F116" i="31"/>
  <c r="N116" i="31"/>
  <c r="J116" i="31"/>
  <c r="G116" i="31"/>
  <c r="L116" i="31"/>
  <c r="V116" i="31"/>
  <c r="I15" i="28"/>
  <c r="I16" i="28" s="1"/>
  <c r="O116" i="31"/>
  <c r="K116" i="31"/>
  <c r="I16" i="29"/>
  <c r="H15" i="29"/>
  <c r="H16" i="29" s="1"/>
  <c r="H17" i="29" s="1"/>
  <c r="I16" i="27"/>
  <c r="H15" i="24"/>
  <c r="H16" i="24" s="1"/>
  <c r="H17" i="24" s="1"/>
  <c r="I16" i="24"/>
  <c r="H16" i="28"/>
  <c r="H17" i="28" s="1"/>
  <c r="H15" i="27"/>
  <c r="H16" i="27" s="1"/>
  <c r="H17" i="27" s="1"/>
  <c r="O120" i="7" l="1"/>
  <c r="L18" i="24"/>
  <c r="O54" i="7"/>
  <c r="G25" i="28"/>
  <c r="K17" i="21"/>
  <c r="Q14" i="30"/>
  <c r="P20" i="7"/>
  <c r="O121" i="7"/>
  <c r="P23" i="7"/>
  <c r="G26" i="29"/>
  <c r="R97" i="30"/>
  <c r="N8" i="8"/>
  <c r="O112" i="7"/>
  <c r="L53" i="8"/>
  <c r="L20" i="24"/>
  <c r="L30" i="28"/>
  <c r="Q4" i="7"/>
  <c r="P34" i="30"/>
  <c r="Q36" i="7"/>
  <c r="R77" i="30"/>
  <c r="G33" i="24"/>
  <c r="G13" i="29"/>
  <c r="P113" i="30"/>
  <c r="R15" i="30"/>
  <c r="L13" i="8"/>
  <c r="P74" i="30"/>
  <c r="L41" i="8"/>
  <c r="Q82" i="7"/>
  <c r="L39" i="24"/>
  <c r="R98" i="30"/>
  <c r="O116" i="7"/>
  <c r="R124" i="30"/>
  <c r="G25" i="27"/>
  <c r="L22" i="28"/>
  <c r="G7" i="28"/>
  <c r="P61" i="30"/>
  <c r="P44" i="7"/>
  <c r="G18" i="28"/>
  <c r="L31" i="27"/>
  <c r="L34" i="8"/>
  <c r="P56" i="30"/>
  <c r="Q12" i="30"/>
  <c r="L14" i="29"/>
  <c r="Q34" i="30"/>
  <c r="P120" i="30"/>
  <c r="O43" i="7"/>
  <c r="O14" i="7"/>
  <c r="N61" i="8"/>
  <c r="L13" i="27"/>
  <c r="Q101" i="7"/>
  <c r="P100" i="7"/>
  <c r="G42" i="27"/>
  <c r="L15" i="27"/>
  <c r="R14" i="30"/>
  <c r="R92" i="30"/>
  <c r="R43" i="30"/>
  <c r="P98" i="7"/>
  <c r="P93" i="30"/>
  <c r="P12" i="30"/>
  <c r="G41" i="27"/>
  <c r="R120" i="30"/>
  <c r="N4" i="8"/>
  <c r="L40" i="27"/>
  <c r="G12" i="15"/>
  <c r="N57" i="8"/>
  <c r="G12" i="24"/>
  <c r="L12" i="24"/>
  <c r="Q112" i="7"/>
  <c r="L23" i="27"/>
  <c r="G19" i="24"/>
  <c r="G37" i="27"/>
  <c r="P29" i="30"/>
  <c r="O37" i="7"/>
  <c r="R102" i="30"/>
  <c r="G40" i="28"/>
  <c r="P47" i="7"/>
  <c r="Q44" i="7"/>
  <c r="G22" i="24"/>
  <c r="P48" i="30"/>
  <c r="R108" i="30"/>
  <c r="G11" i="24"/>
  <c r="Q83" i="30"/>
  <c r="P80" i="7"/>
  <c r="M63" i="8"/>
  <c r="L4" i="27"/>
  <c r="G39" i="29"/>
  <c r="P14" i="7"/>
  <c r="P33" i="7"/>
  <c r="P22" i="7"/>
  <c r="Q114" i="7"/>
  <c r="P36" i="30"/>
  <c r="Q116" i="7"/>
  <c r="Q113" i="30"/>
  <c r="M7" i="8"/>
  <c r="P91" i="30"/>
  <c r="L42" i="24"/>
  <c r="P6" i="7"/>
  <c r="O78" i="7"/>
  <c r="R61" i="30"/>
  <c r="Q7" i="7"/>
  <c r="M38" i="8"/>
  <c r="P96" i="7"/>
  <c r="G25" i="29"/>
  <c r="Q60" i="30"/>
  <c r="R101" i="30"/>
  <c r="Q50" i="30"/>
  <c r="G30" i="27"/>
  <c r="G4" i="27"/>
  <c r="M9" i="8"/>
  <c r="Q24" i="30"/>
  <c r="Q49" i="30"/>
  <c r="R25" i="30"/>
  <c r="N43" i="8"/>
  <c r="L10" i="24"/>
  <c r="G30" i="24"/>
  <c r="G10" i="24"/>
  <c r="P102" i="30"/>
  <c r="R75" i="30"/>
  <c r="O119" i="7"/>
  <c r="Q120" i="7"/>
  <c r="G6" i="15"/>
  <c r="L8" i="27"/>
  <c r="L31" i="28"/>
  <c r="L3" i="28"/>
  <c r="R88" i="30"/>
  <c r="N9" i="8"/>
  <c r="L36" i="28"/>
  <c r="P125" i="30"/>
  <c r="Q37" i="7"/>
  <c r="L36" i="8"/>
  <c r="L35" i="24"/>
  <c r="N38" i="8"/>
  <c r="P60" i="7"/>
  <c r="P88" i="7"/>
  <c r="Q52" i="7"/>
  <c r="F14" i="21"/>
  <c r="R54" i="30"/>
  <c r="Q92" i="7"/>
  <c r="G12" i="28"/>
  <c r="F13" i="21"/>
  <c r="R125" i="30"/>
  <c r="P77" i="7"/>
  <c r="P81" i="7"/>
  <c r="P54" i="7"/>
  <c r="G41" i="24"/>
  <c r="G11" i="15"/>
  <c r="Q116" i="30"/>
  <c r="P101" i="7"/>
  <c r="P90" i="30"/>
  <c r="L4" i="24"/>
  <c r="N36" i="8"/>
  <c r="R27" i="30"/>
  <c r="O33" i="7"/>
  <c r="L18" i="8"/>
  <c r="Q100" i="30"/>
  <c r="R110" i="30"/>
  <c r="G3" i="28"/>
  <c r="G35" i="24"/>
  <c r="K5" i="21"/>
  <c r="L29" i="24"/>
  <c r="G18" i="27"/>
  <c r="L29" i="27"/>
  <c r="L37" i="28"/>
  <c r="L18" i="28"/>
  <c r="L15" i="29"/>
  <c r="G6" i="28"/>
  <c r="Q59" i="7"/>
  <c r="N13" i="8"/>
  <c r="P13" i="30"/>
  <c r="O29" i="7"/>
  <c r="Q48" i="30"/>
  <c r="P40" i="30"/>
  <c r="L10" i="28"/>
  <c r="O20" i="7"/>
  <c r="Q75" i="30"/>
  <c r="G3" i="27"/>
  <c r="G7" i="27"/>
  <c r="L14" i="27"/>
  <c r="G40" i="27"/>
  <c r="R32" i="30"/>
  <c r="L12" i="8"/>
  <c r="R117" i="30"/>
  <c r="P108" i="30"/>
  <c r="P47" i="30"/>
  <c r="P94" i="7"/>
  <c r="P59" i="30"/>
  <c r="Q26" i="7"/>
  <c r="P36" i="7"/>
  <c r="Q23" i="30"/>
  <c r="P95" i="30"/>
  <c r="Q21" i="30"/>
  <c r="G31" i="29"/>
  <c r="L31" i="29" s="1"/>
  <c r="M57" i="8"/>
  <c r="Q90" i="30"/>
  <c r="Q78" i="7"/>
  <c r="L19" i="27"/>
  <c r="P92" i="7"/>
  <c r="L3" i="24"/>
  <c r="P20" i="30"/>
  <c r="Q6" i="30"/>
  <c r="O75" i="7"/>
  <c r="M33" i="8"/>
  <c r="Q25" i="7"/>
  <c r="O92" i="7"/>
  <c r="L7" i="27"/>
  <c r="P110" i="30"/>
  <c r="Q121" i="30"/>
  <c r="Q124" i="30"/>
  <c r="P117" i="30"/>
  <c r="P37" i="30"/>
  <c r="Q80" i="7"/>
  <c r="Q61" i="30"/>
  <c r="P97" i="30"/>
  <c r="F9" i="21"/>
  <c r="P100" i="30"/>
  <c r="O93" i="7"/>
  <c r="G36" i="29"/>
  <c r="P43" i="30"/>
  <c r="O60" i="7"/>
  <c r="O40" i="7"/>
  <c r="L39" i="28"/>
  <c r="G36" i="27"/>
  <c r="Q99" i="7"/>
  <c r="P6" i="30"/>
  <c r="O83" i="7"/>
  <c r="Q29" i="30"/>
  <c r="L13" i="24"/>
  <c r="Q111" i="30"/>
  <c r="L37" i="8"/>
  <c r="K14" i="21"/>
  <c r="P49" i="7"/>
  <c r="G6" i="29"/>
  <c r="M60" i="8"/>
  <c r="G21" i="27"/>
  <c r="R12" i="30"/>
  <c r="Q123" i="30"/>
  <c r="G5" i="28"/>
  <c r="O103" i="7"/>
  <c r="M36" i="8"/>
  <c r="L39" i="29"/>
  <c r="L6" i="29"/>
  <c r="K7" i="21"/>
  <c r="Q55" i="7"/>
  <c r="P52" i="30"/>
  <c r="L16" i="27"/>
  <c r="L3" i="8"/>
  <c r="Q20" i="30"/>
  <c r="O59" i="7"/>
  <c r="N34" i="8"/>
  <c r="L42" i="8"/>
  <c r="P90" i="7"/>
  <c r="G37" i="24"/>
  <c r="G8" i="28"/>
  <c r="P114" i="7"/>
  <c r="P121" i="30"/>
  <c r="G30" i="28"/>
  <c r="Q59" i="30"/>
  <c r="R4" i="30"/>
  <c r="L12" i="27"/>
  <c r="P78" i="7"/>
  <c r="G6" i="24"/>
  <c r="L34" i="28"/>
  <c r="Q113" i="7"/>
  <c r="O82" i="7"/>
  <c r="P22" i="30"/>
  <c r="P77" i="30"/>
  <c r="K11" i="21"/>
  <c r="G10" i="28"/>
  <c r="L41" i="27"/>
  <c r="L34" i="24"/>
  <c r="P94" i="30"/>
  <c r="Q95" i="7"/>
  <c r="R23" i="30"/>
  <c r="N31" i="8"/>
  <c r="Q75" i="7"/>
  <c r="N35" i="8"/>
  <c r="Q20" i="7"/>
  <c r="N19" i="8"/>
  <c r="P48" i="7"/>
  <c r="Q109" i="7"/>
  <c r="G23" i="28"/>
  <c r="M19" i="8"/>
  <c r="G7" i="29"/>
  <c r="Q119" i="7"/>
  <c r="Q41" i="7"/>
  <c r="R116" i="30"/>
  <c r="M37" i="8"/>
  <c r="O44" i="7"/>
  <c r="R53" i="30"/>
  <c r="L16" i="28"/>
  <c r="P52" i="7"/>
  <c r="R121" i="30"/>
  <c r="G4" i="15"/>
  <c r="G22" i="27"/>
  <c r="G35" i="29"/>
  <c r="Q51" i="30"/>
  <c r="M2" i="8"/>
  <c r="L4" i="28"/>
  <c r="O6" i="7"/>
  <c r="K12" i="21"/>
  <c r="Q110" i="30"/>
  <c r="Q32" i="7"/>
  <c r="G41" i="29"/>
  <c r="G9" i="24"/>
  <c r="R20" i="30"/>
  <c r="L21" i="24"/>
  <c r="P75" i="7"/>
  <c r="P122" i="7"/>
  <c r="Q46" i="7"/>
  <c r="N33" i="8"/>
  <c r="R6" i="30"/>
  <c r="R113" i="30"/>
  <c r="O117" i="7"/>
  <c r="Q15" i="30"/>
  <c r="R58" i="30"/>
  <c r="Q94" i="30"/>
  <c r="L7" i="28"/>
  <c r="L29" i="28"/>
  <c r="O28" i="7"/>
  <c r="Q115" i="30"/>
  <c r="P30" i="30"/>
  <c r="Q74" i="30"/>
  <c r="L35" i="28"/>
  <c r="P29" i="7"/>
  <c r="R96" i="30"/>
  <c r="Q88" i="30"/>
  <c r="P41" i="30"/>
  <c r="O100" i="7"/>
  <c r="P34" i="7"/>
  <c r="Q13" i="7"/>
  <c r="R91" i="30"/>
  <c r="L8" i="8"/>
  <c r="O123" i="7"/>
  <c r="L19" i="8"/>
  <c r="R33" i="30"/>
  <c r="G18" i="24"/>
  <c r="G29" i="24"/>
  <c r="P82" i="30"/>
  <c r="P37" i="7"/>
  <c r="Q81" i="30"/>
  <c r="G36" i="28"/>
  <c r="G29" i="27"/>
  <c r="K9" i="21"/>
  <c r="G32" i="29"/>
  <c r="Q15" i="7"/>
  <c r="Q17" i="30"/>
  <c r="O114" i="7"/>
  <c r="F16" i="21"/>
  <c r="G37" i="28"/>
  <c r="O30" i="7"/>
  <c r="Q91" i="7"/>
  <c r="R80" i="30"/>
  <c r="O48" i="7"/>
  <c r="L20" i="27"/>
  <c r="N32" i="8"/>
  <c r="M8" i="8"/>
  <c r="G25" i="24"/>
  <c r="L5" i="24"/>
  <c r="L11" i="24"/>
  <c r="O47" i="7"/>
  <c r="P32" i="30"/>
  <c r="Q11" i="7"/>
  <c r="M40" i="8"/>
  <c r="R103" i="30"/>
  <c r="O58" i="7"/>
  <c r="Q94" i="7"/>
  <c r="G42" i="28"/>
  <c r="O98" i="7"/>
  <c r="G5" i="29"/>
  <c r="Q41" i="30"/>
  <c r="P74" i="7"/>
  <c r="L17" i="27"/>
  <c r="P53" i="30"/>
  <c r="N62" i="8"/>
  <c r="P58" i="30"/>
  <c r="R30" i="30"/>
  <c r="Q55" i="30"/>
  <c r="O108" i="7"/>
  <c r="G20" i="24"/>
  <c r="L30" i="24"/>
  <c r="Q30" i="7"/>
  <c r="R119" i="30"/>
  <c r="G34" i="27"/>
  <c r="R7" i="30"/>
  <c r="O36" i="7"/>
  <c r="L2" i="8"/>
  <c r="G6" i="27"/>
  <c r="R41" i="30"/>
  <c r="P118" i="7"/>
  <c r="Q22" i="30"/>
  <c r="G40" i="29"/>
  <c r="O125" i="7"/>
  <c r="G39" i="27"/>
  <c r="O51" i="7"/>
  <c r="Q111" i="7"/>
  <c r="P112" i="7"/>
  <c r="F8" i="21"/>
  <c r="P28" i="7"/>
  <c r="M34" i="8"/>
  <c r="G21" i="24"/>
  <c r="L13" i="29"/>
  <c r="L61" i="8"/>
  <c r="L13" i="28"/>
  <c r="O115" i="7"/>
  <c r="L40" i="28"/>
  <c r="F12" i="21"/>
  <c r="Q93" i="30"/>
  <c r="P123" i="7"/>
  <c r="R99" i="30"/>
  <c r="G12" i="27"/>
  <c r="L23" i="8"/>
  <c r="Q13" i="30"/>
  <c r="N23" i="8"/>
  <c r="G22" i="29"/>
  <c r="Q14" i="7"/>
  <c r="R40" i="30"/>
  <c r="P49" i="30"/>
  <c r="P119" i="30"/>
  <c r="M64" i="8"/>
  <c r="Q103" i="7"/>
  <c r="Q97" i="30"/>
  <c r="P27" i="7"/>
  <c r="P56" i="7"/>
  <c r="G8" i="27"/>
  <c r="Q33" i="7"/>
  <c r="P103" i="30"/>
  <c r="L7" i="8"/>
  <c r="L14" i="24"/>
  <c r="O124" i="7"/>
  <c r="L31" i="8"/>
  <c r="Q80" i="30"/>
  <c r="P7" i="7"/>
  <c r="G42" i="24"/>
  <c r="G7" i="15"/>
  <c r="G7" i="24"/>
  <c r="Q43" i="7"/>
  <c r="M23" i="8"/>
  <c r="L21" i="28"/>
  <c r="Q22" i="7"/>
  <c r="P53" i="7"/>
  <c r="P116" i="30"/>
  <c r="G34" i="29"/>
  <c r="Q110" i="7"/>
  <c r="Q12" i="7"/>
  <c r="P44" i="30"/>
  <c r="Q40" i="30"/>
  <c r="P102" i="7"/>
  <c r="P58" i="7"/>
  <c r="Q77" i="7"/>
  <c r="F11" i="21"/>
  <c r="L22" i="24"/>
  <c r="L5" i="28"/>
  <c r="R36" i="30"/>
  <c r="R22" i="30"/>
  <c r="M43" i="8"/>
  <c r="Q33" i="30"/>
  <c r="P46" i="7"/>
  <c r="P41" i="7"/>
  <c r="G9" i="15"/>
  <c r="N65" i="8"/>
  <c r="O61" i="7"/>
  <c r="N3" i="8"/>
  <c r="G26" i="24"/>
  <c r="L16" i="24"/>
  <c r="Q11" i="30"/>
  <c r="P33" i="30"/>
  <c r="L11" i="27"/>
  <c r="P27" i="30"/>
  <c r="P7" i="30"/>
  <c r="P43" i="7"/>
  <c r="P98" i="30"/>
  <c r="R112" i="30"/>
  <c r="M65" i="8"/>
  <c r="M42" i="8"/>
  <c r="O81" i="7"/>
  <c r="G29" i="28"/>
  <c r="N64" i="8"/>
  <c r="F6" i="21"/>
  <c r="P12" i="7"/>
  <c r="P81" i="30"/>
  <c r="R55" i="30"/>
  <c r="R44" i="30"/>
  <c r="L64" i="8"/>
  <c r="N63" i="8"/>
  <c r="G13" i="28"/>
  <c r="G31" i="27"/>
  <c r="G22" i="28"/>
  <c r="L24" i="28"/>
  <c r="L17" i="28"/>
  <c r="L33" i="8"/>
  <c r="G37" i="29"/>
  <c r="G19" i="29"/>
  <c r="Q117" i="7"/>
  <c r="P115" i="30"/>
  <c r="P24" i="7"/>
  <c r="R37" i="30"/>
  <c r="G20" i="28"/>
  <c r="Q28" i="7"/>
  <c r="P54" i="30"/>
  <c r="P32" i="7"/>
  <c r="L63" i="8"/>
  <c r="L35" i="8"/>
  <c r="G31" i="24"/>
  <c r="O52" i="7"/>
  <c r="P123" i="30"/>
  <c r="R115" i="30"/>
  <c r="L9" i="8"/>
  <c r="G38" i="27"/>
  <c r="O102" i="7"/>
  <c r="M22" i="8"/>
  <c r="L16" i="29"/>
  <c r="R90" i="30"/>
  <c r="O101" i="7"/>
  <c r="L62" i="8"/>
  <c r="L60" i="8"/>
  <c r="L34" i="27"/>
  <c r="L24" i="29"/>
  <c r="G18" i="29"/>
  <c r="R48" i="30"/>
  <c r="R111" i="30"/>
  <c r="Q78" i="30"/>
  <c r="P103" i="7"/>
  <c r="O23" i="7"/>
  <c r="L3" i="27"/>
  <c r="Q109" i="30"/>
  <c r="O15" i="7"/>
  <c r="G13" i="27"/>
  <c r="P11" i="7"/>
  <c r="P124" i="7"/>
  <c r="P99" i="7"/>
  <c r="R118" i="30"/>
  <c r="L37" i="27"/>
  <c r="L17" i="29"/>
  <c r="Q56" i="7"/>
  <c r="Q54" i="30"/>
  <c r="P116" i="7"/>
  <c r="M58" i="8"/>
  <c r="Q74" i="7"/>
  <c r="G31" i="28"/>
  <c r="P13" i="7"/>
  <c r="R51" i="30"/>
  <c r="P14" i="30"/>
  <c r="G3" i="29"/>
  <c r="R21" i="30"/>
  <c r="L59" i="8"/>
  <c r="L65" i="8"/>
  <c r="G10" i="15"/>
  <c r="G12" i="29"/>
  <c r="Q48" i="7"/>
  <c r="Q117" i="30"/>
  <c r="Q21" i="7"/>
  <c r="L40" i="8"/>
  <c r="P23" i="30"/>
  <c r="K4" i="21"/>
  <c r="Q112" i="30"/>
  <c r="Q99" i="30"/>
  <c r="P46" i="30"/>
  <c r="P113" i="7"/>
  <c r="Q101" i="30"/>
  <c r="R26" i="30"/>
  <c r="P96" i="30"/>
  <c r="R17" i="30"/>
  <c r="F4" i="21"/>
  <c r="O90" i="7"/>
  <c r="P17" i="30"/>
  <c r="M35" i="8"/>
  <c r="O113" i="7"/>
  <c r="M31" i="8"/>
  <c r="L19" i="24"/>
  <c r="R11" i="30"/>
  <c r="N39" i="8"/>
  <c r="P17" i="7"/>
  <c r="O46" i="7"/>
  <c r="G23" i="27"/>
  <c r="G20" i="27"/>
  <c r="Q119" i="30"/>
  <c r="R122" i="30"/>
  <c r="G42" i="29"/>
  <c r="L42" i="29" s="1"/>
  <c r="G29" i="29"/>
  <c r="O32" i="7"/>
  <c r="R78" i="30"/>
  <c r="P115" i="7"/>
  <c r="Q24" i="7"/>
  <c r="G26" i="27"/>
  <c r="O13" i="7"/>
  <c r="L7" i="24"/>
  <c r="G32" i="28"/>
  <c r="Q23" i="7"/>
  <c r="L11" i="28"/>
  <c r="R109" i="30"/>
  <c r="L15" i="28"/>
  <c r="L32" i="29"/>
  <c r="Q120" i="30"/>
  <c r="G38" i="29"/>
  <c r="L42" i="27"/>
  <c r="L42" i="28"/>
  <c r="O118" i="7"/>
  <c r="Q46" i="30"/>
  <c r="G11" i="29"/>
  <c r="G9" i="27"/>
  <c r="R49" i="30"/>
  <c r="L9" i="27"/>
  <c r="P26" i="7"/>
  <c r="O50" i="7"/>
  <c r="G10" i="27"/>
  <c r="Q44" i="30"/>
  <c r="Q4" i="30"/>
  <c r="Q28" i="30"/>
  <c r="L22" i="8"/>
  <c r="L29" i="29"/>
  <c r="L31" i="24"/>
  <c r="O17" i="7"/>
  <c r="R94" i="30"/>
  <c r="G3" i="15"/>
  <c r="G23" i="29"/>
  <c r="P55" i="7"/>
  <c r="G4" i="28"/>
  <c r="G35" i="27"/>
  <c r="K16" i="21"/>
  <c r="L21" i="27"/>
  <c r="O24" i="7"/>
  <c r="G30" i="29"/>
  <c r="L30" i="29" s="1"/>
  <c r="P124" i="30"/>
  <c r="N6" i="8"/>
  <c r="O80" i="7"/>
  <c r="P108" i="7"/>
  <c r="Q95" i="30"/>
  <c r="L5" i="27"/>
  <c r="G38" i="24"/>
  <c r="Q7" i="30"/>
  <c r="O25" i="7"/>
  <c r="G41" i="28"/>
  <c r="Q47" i="30"/>
  <c r="R95" i="30"/>
  <c r="P109" i="30"/>
  <c r="L4" i="8"/>
  <c r="P80" i="30"/>
  <c r="P117" i="7"/>
  <c r="Q125" i="30"/>
  <c r="O26" i="7"/>
  <c r="L8" i="24"/>
  <c r="L14" i="28"/>
  <c r="N59" i="8"/>
  <c r="P28" i="30"/>
  <c r="M59" i="8"/>
  <c r="P4" i="30"/>
  <c r="P99" i="30"/>
  <c r="Q27" i="7"/>
  <c r="N53" i="8"/>
  <c r="O110" i="7"/>
  <c r="G39" i="24"/>
  <c r="M61" i="8"/>
  <c r="Q60" i="7"/>
  <c r="P97" i="7"/>
  <c r="G8" i="24"/>
  <c r="M62" i="8"/>
  <c r="G28" i="28"/>
  <c r="Q108" i="7"/>
  <c r="G5" i="15"/>
  <c r="L11" i="29"/>
  <c r="Q115" i="7"/>
  <c r="Q93" i="7"/>
  <c r="P119" i="7"/>
  <c r="Q96" i="7"/>
  <c r="L40" i="24"/>
  <c r="P93" i="7"/>
  <c r="L8" i="28"/>
  <c r="L22" i="29"/>
  <c r="K10" i="21"/>
  <c r="G33" i="28"/>
  <c r="P122" i="30"/>
  <c r="M3" i="8"/>
  <c r="O96" i="7"/>
  <c r="R114" i="30"/>
  <c r="G33" i="27"/>
  <c r="R34" i="30"/>
  <c r="L19" i="28"/>
  <c r="P38" i="30"/>
  <c r="P25" i="7"/>
  <c r="L6" i="24"/>
  <c r="Q58" i="30"/>
  <c r="Q47" i="7"/>
  <c r="L39" i="8"/>
  <c r="L50" i="8"/>
  <c r="N60" i="8"/>
  <c r="Q29" i="7"/>
  <c r="M6" i="8"/>
  <c r="P51" i="30"/>
  <c r="Q103" i="30"/>
  <c r="R83" i="30"/>
  <c r="L30" i="27"/>
  <c r="Q122" i="7"/>
  <c r="G33" i="29"/>
  <c r="M53" i="8"/>
  <c r="L58" i="8"/>
  <c r="L6" i="28"/>
  <c r="G38" i="28"/>
  <c r="P15" i="30"/>
  <c r="L18" i="29"/>
  <c r="L6" i="8"/>
  <c r="N7" i="8"/>
  <c r="Q102" i="30"/>
  <c r="L36" i="24"/>
  <c r="R100" i="30"/>
  <c r="Q26" i="30"/>
  <c r="L32" i="24"/>
  <c r="Q98" i="30"/>
  <c r="R60" i="30"/>
  <c r="P88" i="30"/>
  <c r="P95" i="7"/>
  <c r="O49" i="7"/>
  <c r="N42" i="8"/>
  <c r="L36" i="27"/>
  <c r="Q92" i="30"/>
  <c r="N41" i="8"/>
  <c r="G5" i="24"/>
  <c r="P78" i="30"/>
  <c r="F10" i="21"/>
  <c r="G5" i="27"/>
  <c r="G8" i="29"/>
  <c r="P25" i="30"/>
  <c r="Q108" i="30"/>
  <c r="N37" i="8"/>
  <c r="M32" i="8"/>
  <c r="P60" i="30"/>
  <c r="L10" i="27"/>
  <c r="G28" i="27"/>
  <c r="R50" i="30"/>
  <c r="G28" i="29"/>
  <c r="P121" i="7"/>
  <c r="Q77" i="30"/>
  <c r="M11" i="8"/>
  <c r="P120" i="7"/>
  <c r="G26" i="28"/>
  <c r="K6" i="21"/>
  <c r="N22" i="8"/>
  <c r="Q61" i="7"/>
  <c r="Q34" i="7"/>
  <c r="P38" i="7"/>
  <c r="L20" i="28"/>
  <c r="L15" i="24"/>
  <c r="G34" i="24"/>
  <c r="L32" i="27"/>
  <c r="O34" i="7"/>
  <c r="Q96" i="30"/>
  <c r="L35" i="27"/>
  <c r="P61" i="7"/>
  <c r="N12" i="8"/>
  <c r="G4" i="29"/>
  <c r="R28" i="30"/>
  <c r="O41" i="7"/>
  <c r="Q36" i="30"/>
  <c r="P110" i="7"/>
  <c r="G21" i="29"/>
  <c r="Q40" i="7"/>
  <c r="L23" i="24"/>
  <c r="K15" i="21"/>
  <c r="Q118" i="7"/>
  <c r="G40" i="24"/>
  <c r="Q98" i="7"/>
  <c r="R29" i="30"/>
  <c r="O56" i="7"/>
  <c r="G36" i="24"/>
  <c r="G28" i="24"/>
  <c r="R24" i="30"/>
  <c r="O95" i="7"/>
  <c r="Q102" i="7"/>
  <c r="O109" i="7"/>
  <c r="L12" i="28"/>
  <c r="Q125" i="7"/>
  <c r="O122" i="7"/>
  <c r="Q123" i="7"/>
  <c r="L41" i="24"/>
  <c r="O77" i="7"/>
  <c r="R81" i="30"/>
  <c r="O91" i="7"/>
  <c r="L32" i="8"/>
  <c r="N18" i="8"/>
  <c r="L38" i="8"/>
  <c r="R82" i="30"/>
  <c r="L24" i="27"/>
  <c r="Q83" i="7"/>
  <c r="P50" i="30"/>
  <c r="P91" i="7"/>
  <c r="P50" i="7"/>
  <c r="P4" i="7"/>
  <c r="O38" i="7"/>
  <c r="O27" i="7"/>
  <c r="Q91" i="30"/>
  <c r="Q122" i="30"/>
  <c r="L23" i="28"/>
  <c r="P92" i="30"/>
  <c r="O97" i="7"/>
  <c r="P83" i="30"/>
  <c r="O94" i="7"/>
  <c r="P55" i="30"/>
  <c r="N50" i="8"/>
  <c r="F3" i="21"/>
  <c r="Q54" i="7"/>
  <c r="G11" i="28"/>
  <c r="L9" i="28"/>
  <c r="Q32" i="30"/>
  <c r="O111" i="7"/>
  <c r="P101" i="30"/>
  <c r="Q53" i="30"/>
  <c r="O53" i="7"/>
  <c r="P114" i="30"/>
  <c r="P82" i="7"/>
  <c r="Q56" i="30"/>
  <c r="G23" i="24"/>
  <c r="L24" i="24"/>
  <c r="Q114" i="30"/>
  <c r="G35" i="28"/>
  <c r="L39" i="27"/>
  <c r="Q25" i="30"/>
  <c r="G34" i="28"/>
  <c r="G32" i="27"/>
  <c r="Q43" i="30"/>
  <c r="P112" i="30"/>
  <c r="P111" i="7"/>
  <c r="R123" i="30"/>
  <c r="Q52" i="30"/>
  <c r="L37" i="24"/>
  <c r="Q81" i="7"/>
  <c r="F7" i="21"/>
  <c r="G9" i="29"/>
  <c r="O4" i="7"/>
  <c r="L43" i="8"/>
  <c r="L4" i="29"/>
  <c r="Q90" i="7"/>
  <c r="G9" i="28"/>
  <c r="Q121" i="7"/>
  <c r="N11" i="8"/>
  <c r="P111" i="30"/>
  <c r="Q38" i="7"/>
  <c r="Q6" i="7"/>
  <c r="Q50" i="7"/>
  <c r="P21" i="7"/>
  <c r="R38" i="30"/>
  <c r="R13" i="30"/>
  <c r="L57" i="8"/>
  <c r="P109" i="7"/>
  <c r="M50" i="8"/>
  <c r="G4" i="24"/>
  <c r="O7" i="7"/>
  <c r="P125" i="7"/>
  <c r="G10" i="29"/>
  <c r="L17" i="24"/>
  <c r="N2" i="8"/>
  <c r="P11" i="30"/>
  <c r="R93" i="30"/>
  <c r="P83" i="7"/>
  <c r="G3" i="24"/>
  <c r="Q58" i="7"/>
  <c r="P26" i="30"/>
  <c r="Q38" i="30"/>
  <c r="P24" i="30"/>
  <c r="O12" i="7"/>
  <c r="G39" i="28"/>
  <c r="O55" i="7"/>
  <c r="G11" i="27"/>
  <c r="M13" i="8"/>
  <c r="P75" i="30"/>
  <c r="L32" i="28"/>
  <c r="M18" i="8"/>
  <c r="O11" i="7"/>
  <c r="N40" i="8"/>
  <c r="P40" i="7"/>
  <c r="Q49" i="7"/>
  <c r="M41" i="8"/>
  <c r="P59" i="7"/>
  <c r="Q17" i="7"/>
  <c r="Q27" i="30"/>
  <c r="P15" i="7"/>
  <c r="Q100" i="7"/>
  <c r="G19" i="28"/>
  <c r="R52" i="30"/>
  <c r="Q124" i="7"/>
  <c r="G32" i="24"/>
  <c r="G13" i="24"/>
  <c r="Q37" i="30"/>
  <c r="P118" i="30"/>
  <c r="M4" i="8"/>
  <c r="P30" i="7"/>
  <c r="O22" i="7"/>
  <c r="L9" i="24"/>
  <c r="L35" i="29"/>
  <c r="L41" i="28"/>
  <c r="Q51" i="7"/>
  <c r="Q97" i="7"/>
  <c r="Q30" i="30"/>
  <c r="O74" i="7"/>
  <c r="P21" i="30"/>
  <c r="N58" i="8"/>
  <c r="O99" i="7"/>
  <c r="G19" i="27"/>
  <c r="O21" i="7"/>
  <c r="F5" i="21"/>
  <c r="L11" i="8"/>
  <c r="Q88" i="7"/>
  <c r="R47" i="30"/>
  <c r="G20" i="29"/>
  <c r="F17" i="21"/>
  <c r="L18" i="27"/>
  <c r="R46" i="30"/>
  <c r="L22" i="27"/>
  <c r="P51" i="7"/>
  <c r="L6" i="27"/>
  <c r="R59" i="30"/>
  <c r="Q118" i="30"/>
  <c r="R56" i="30"/>
  <c r="F15" i="21"/>
  <c r="G8" i="15"/>
  <c r="M12" i="8"/>
  <c r="Q82" i="30"/>
  <c r="Q53" i="7"/>
  <c r="O88" i="7"/>
  <c r="R74" i="30"/>
  <c r="M39" i="8"/>
  <c r="G21" i="28"/>
  <c r="G13" i="15"/>
  <c r="L5" i="29"/>
  <c r="L7" i="29"/>
  <c r="L41" i="29"/>
  <c r="L37" i="29"/>
  <c r="L12" i="29"/>
  <c r="L19" i="29"/>
  <c r="L36" i="29"/>
  <c r="L34" i="29"/>
  <c r="L3" i="29"/>
  <c r="L23" i="29"/>
  <c r="L8" i="29"/>
  <c r="L21" i="29"/>
  <c r="L9" i="29"/>
  <c r="L10" i="29"/>
  <c r="L20" i="29"/>
  <c r="H13" i="15" l="1"/>
  <c r="I13" i="15"/>
  <c r="H21" i="28"/>
  <c r="H20" i="29"/>
  <c r="H19" i="27"/>
  <c r="I13" i="24"/>
  <c r="H13" i="24"/>
  <c r="H19" i="28"/>
  <c r="I11" i="27"/>
  <c r="H11" i="27"/>
  <c r="O3" i="24"/>
  <c r="H10" i="29"/>
  <c r="I10" i="29"/>
  <c r="H4" i="24"/>
  <c r="I4" i="24"/>
  <c r="I9" i="28"/>
  <c r="H9" i="28"/>
  <c r="H9" i="29"/>
  <c r="I9" i="29"/>
  <c r="H23" i="24"/>
  <c r="H11" i="28"/>
  <c r="I11" i="28"/>
  <c r="O3" i="21"/>
  <c r="O28" i="24"/>
  <c r="H21" i="29"/>
  <c r="H4" i="29"/>
  <c r="I4" i="29"/>
  <c r="H26" i="28"/>
  <c r="O28" i="29"/>
  <c r="O28" i="27"/>
  <c r="O8" i="29"/>
  <c r="I5" i="27"/>
  <c r="H5" i="27"/>
  <c r="I5" i="24"/>
  <c r="H5" i="24"/>
  <c r="I5" i="15"/>
  <c r="H5" i="15"/>
  <c r="O28" i="28"/>
  <c r="O8" i="24"/>
  <c r="I4" i="28"/>
  <c r="H4" i="28"/>
  <c r="H23" i="29"/>
  <c r="I10" i="27"/>
  <c r="H10" i="27"/>
  <c r="H9" i="27"/>
  <c r="I9" i="27"/>
  <c r="H11" i="29"/>
  <c r="I11" i="29"/>
  <c r="H26" i="27"/>
  <c r="H20" i="27"/>
  <c r="H23" i="27"/>
  <c r="H12" i="29"/>
  <c r="I12" i="29"/>
  <c r="I10" i="15"/>
  <c r="H10" i="15"/>
  <c r="O3" i="29"/>
  <c r="I13" i="27"/>
  <c r="H13" i="27"/>
  <c r="O14" i="29"/>
  <c r="K18" i="29"/>
  <c r="H18" i="29"/>
  <c r="H20" i="28"/>
  <c r="H19" i="29"/>
  <c r="H22" i="28"/>
  <c r="I13" i="28"/>
  <c r="H13" i="28"/>
  <c r="H26" i="24"/>
  <c r="H9" i="15"/>
  <c r="I9" i="15"/>
  <c r="H7" i="24"/>
  <c r="I7" i="24"/>
  <c r="I7" i="15"/>
  <c r="H7" i="15"/>
  <c r="O8" i="27"/>
  <c r="H22" i="29"/>
  <c r="H12" i="27"/>
  <c r="I12" i="27"/>
  <c r="H21" i="24"/>
  <c r="I6" i="27"/>
  <c r="H6" i="27"/>
  <c r="H20" i="24"/>
  <c r="I5" i="29"/>
  <c r="H5" i="29"/>
  <c r="O25" i="24"/>
  <c r="H25" i="24"/>
  <c r="H18" i="24"/>
  <c r="K18" i="24"/>
  <c r="O14" i="24"/>
  <c r="I9" i="24"/>
  <c r="H9" i="24"/>
  <c r="H22" i="27"/>
  <c r="I4" i="15"/>
  <c r="H4" i="15"/>
  <c r="I7" i="29"/>
  <c r="H7" i="29"/>
  <c r="H23" i="28"/>
  <c r="H10" i="28"/>
  <c r="I10" i="28"/>
  <c r="I6" i="24"/>
  <c r="H6" i="24"/>
  <c r="O8" i="28"/>
  <c r="H5" i="28"/>
  <c r="I5" i="28"/>
  <c r="H21" i="27"/>
  <c r="H6" i="29"/>
  <c r="I6" i="29"/>
  <c r="H7" i="27"/>
  <c r="I7" i="27"/>
  <c r="O3" i="27"/>
  <c r="H6" i="28"/>
  <c r="I6" i="28"/>
  <c r="K18" i="27"/>
  <c r="H18" i="27"/>
  <c r="O14" i="27"/>
  <c r="O3" i="28"/>
  <c r="H11" i="15"/>
  <c r="I11" i="15"/>
  <c r="I12" i="28"/>
  <c r="H12" i="28"/>
  <c r="I6" i="15"/>
  <c r="H6" i="15"/>
  <c r="H10" i="24"/>
  <c r="I10" i="24"/>
  <c r="H4" i="27"/>
  <c r="I4" i="27"/>
  <c r="H25" i="29"/>
  <c r="O25" i="29"/>
  <c r="H11" i="24"/>
  <c r="I11" i="24"/>
  <c r="H22" i="24"/>
  <c r="H19" i="24"/>
  <c r="H12" i="24"/>
  <c r="I12" i="24"/>
  <c r="H12" i="15"/>
  <c r="I12" i="15"/>
  <c r="H18" i="28"/>
  <c r="O14" i="28"/>
  <c r="K18" i="28"/>
  <c r="H7" i="28"/>
  <c r="I7" i="28"/>
  <c r="O25" i="27"/>
  <c r="H25" i="27"/>
  <c r="I13" i="29"/>
  <c r="H13" i="29"/>
  <c r="H26" i="29"/>
  <c r="O25" i="28"/>
  <c r="H25" i="28"/>
  <c r="L40"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s>
  <commentList>
    <comment ref="C34" authorId="0" shapeId="0" xr:uid="{7C4429AA-185B-4A86-B37D-8B603B33AE14}">
      <text>
        <r>
          <rPr>
            <b/>
            <sz val="9"/>
            <color indexed="81"/>
            <rFont val="Tahoma"/>
            <family val="2"/>
          </rPr>
          <t>Shui, Yaxin:</t>
        </r>
        <r>
          <rPr>
            <sz val="9"/>
            <color indexed="81"/>
            <rFont val="Tahoma"/>
            <family val="2"/>
          </rPr>
          <t xml:space="preserve">
Virtual fuse must be IntelHVM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Tan, Siang Lin</author>
    <author>tc={BF07C77B-0029-4BB9-9298-74BBF08A04F5}</author>
    <author>tc={FC90B090-EC07-4CF0-B57A-24B816C8E269}</author>
    <author>tc={075E0309-8EF5-4731-AB74-41411E933874}</author>
    <author>Kakeda, Masahide</author>
    <author>tc={AAD9B433-651F-4766-B13B-C310CF9DAF9A}</author>
    <author>tc={CE23C33A-4023-418E-8B1A-770275106D97}</author>
    <author>tc={EC0D816C-F2F3-4205-90B6-5F3B038F1E8E}</author>
    <author>tc={F06064D1-E323-4CB8-B15E-48B7E3A1CF72}</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H5" authorId="0" shapeId="0" xr:uid="{E58DEE2A-73EF-4C48-B7E7-BC09DF8F44AB}">
      <text>
        <r>
          <rPr>
            <b/>
            <sz val="9"/>
            <color indexed="81"/>
            <rFont val="Tahoma"/>
            <family val="2"/>
          </rPr>
          <t>Shui, Yaxin:</t>
        </r>
        <r>
          <rPr>
            <sz val="9"/>
            <color indexed="81"/>
            <rFont val="Tahoma"/>
            <family val="2"/>
          </rPr>
          <t xml:space="preserve">
Place holder. It is same as MTL-SOC-M GSC</t>
        </r>
      </text>
    </comment>
    <comment ref="I19" authorId="0" shapeId="0" xr:uid="{0282FF5C-8E85-4B22-91E1-648E209327AC}">
      <text>
        <r>
          <rPr>
            <b/>
            <sz val="9"/>
            <color indexed="81"/>
            <rFont val="Tahoma"/>
            <family val="2"/>
          </rPr>
          <t>Shui, Yaxin:</t>
        </r>
        <r>
          <rPr>
            <sz val="9"/>
            <color indexed="81"/>
            <rFont val="Tahoma"/>
            <family val="2"/>
          </rPr>
          <t xml:space="preserve">
No HSIO support from MTL</t>
        </r>
      </text>
    </comment>
    <comment ref="A24" authorId="0" shapeId="0" xr:uid="{3A21E0C4-5559-4F38-B15B-4CEC3A9A8253}">
      <text>
        <r>
          <rPr>
            <b/>
            <sz val="9"/>
            <color indexed="81"/>
            <rFont val="Tahoma"/>
            <family val="2"/>
          </rPr>
          <t>Shui, Yaxin:</t>
        </r>
        <r>
          <rPr>
            <sz val="9"/>
            <color indexed="81"/>
            <rFont val="Tahoma"/>
            <family val="2"/>
          </rPr>
          <t xml:space="preserve">
not be used</t>
        </r>
      </text>
    </comment>
    <comment ref="A25"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I26" authorId="0" shapeId="0" xr:uid="{1AC05216-6731-4FA5-B5C8-8689142B6FF2}">
      <text>
        <r>
          <rPr>
            <b/>
            <sz val="9"/>
            <color indexed="81"/>
            <rFont val="Tahoma"/>
            <family val="2"/>
          </rPr>
          <t>Shui, Yaxin:</t>
        </r>
        <r>
          <rPr>
            <sz val="9"/>
            <color indexed="81"/>
            <rFont val="Tahoma"/>
            <family val="2"/>
          </rPr>
          <t xml:space="preserve">
ISH is in PCH, not in SOC</t>
        </r>
      </text>
    </comment>
    <comment ref="I29"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I31"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I38"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I39"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2"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I42" authorId="0" shapeId="0" xr:uid="{22A3189F-1C71-4E97-95E7-F8EB892CF050}">
      <text>
        <r>
          <rPr>
            <b/>
            <sz val="9"/>
            <color indexed="81"/>
            <rFont val="Tahoma"/>
            <family val="2"/>
          </rPr>
          <t>Shui, Yaxin:</t>
        </r>
        <r>
          <rPr>
            <sz val="9"/>
            <color indexed="81"/>
            <rFont val="Tahoma"/>
            <family val="2"/>
          </rPr>
          <t xml:space="preserve">
same as ADP-S, BUF</t>
        </r>
      </text>
    </comment>
    <comment ref="A46"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8"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I61" authorId="0" shapeId="0" xr:uid="{CB275938-F317-4017-8424-4DACA84FB748}">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2" authorId="0" shapeId="0" xr:uid="{96242A5E-4F0A-48AB-BE1B-7E57939C77E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3" authorId="0" shapeId="0" xr:uid="{41151EB5-8F51-48E6-AEFC-189B73DBF8D9}">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4" authorId="0" shapeId="0" xr:uid="{C3CB9CAA-A5B4-41DB-BEE7-EDAC52AEF397}">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H76" authorId="0" shapeId="0" xr:uid="{5CD2734E-EB1A-4C07-9BF1-07849E9B9AE6}">
      <text>
        <r>
          <rPr>
            <b/>
            <sz val="9"/>
            <color indexed="81"/>
            <rFont val="Tahoma"/>
            <family val="2"/>
          </rPr>
          <t>Shui, Yaxin:</t>
        </r>
        <r>
          <rPr>
            <sz val="9"/>
            <color indexed="81"/>
            <rFont val="Tahoma"/>
            <family val="2"/>
          </rPr>
          <t xml:space="preserve">
PCR: https://hsdes.intel.com/appstore/article/#/1309595455
 - MTL-SOC-S GSC Security_Fuse_Valid configure change from "0"-&gt; "1" to match fuse RDL</t>
        </r>
      </text>
    </comment>
    <comment ref="I76" authorId="0" shapeId="0" xr:uid="{E877FD46-B6DE-4B1F-A222-E4E87EAA13DF}">
      <text>
        <r>
          <rPr>
            <b/>
            <sz val="9"/>
            <color indexed="81"/>
            <rFont val="Tahoma"/>
            <family val="2"/>
          </rPr>
          <t>Shui, Yaxin:</t>
        </r>
        <r>
          <rPr>
            <sz val="9"/>
            <color indexed="81"/>
            <rFont val="Tahoma"/>
            <family val="2"/>
          </rPr>
          <t xml:space="preserve">
PCR: https://hsdes.intel.com/appstore/article/#/1309595455
Note: 
Due to ROM work around (ROM to make change to look for 161 fuses instead of 160 as permanent for PCH-S, SOC-S),  No Fuse HAS change for MTL-SOC-S ESE++ and MTP-S CSME and ESE Security_Fuse_Valid configure although it is un-desired config.</t>
        </r>
      </text>
    </comment>
    <comment ref="J76" authorId="0" shapeId="0" xr:uid="{BE0B7158-B697-4860-A95B-FED92BAC6EC9}">
      <text>
        <r>
          <rPr>
            <b/>
            <sz val="9"/>
            <color indexed="81"/>
            <rFont val="Tahoma"/>
            <charset val="1"/>
          </rPr>
          <t>Shui, Yaxin:</t>
        </r>
        <r>
          <rPr>
            <sz val="9"/>
            <color indexed="81"/>
            <rFont val="Tahoma"/>
            <charset val="1"/>
          </rPr>
          <t xml:space="preserve">
PCR: https://hsdes.intel.com/appstore/article/#/1309595455
Note: 
Due to ROM work around (ROM to make change to look for 161 fuses instead of 160 as permanent for PCH-S, SOC-S),  No Fuse HAS change for MTL-SOC-S ESE++ and MTP-S CSME and ESE Security_Fuse_Valid configure although it is un-desired config.</t>
        </r>
      </text>
    </comment>
    <comment ref="K76" authorId="0" shapeId="0" xr:uid="{2EAD0158-5685-4B13-97E6-225A9A583256}">
      <text>
        <r>
          <rPr>
            <b/>
            <sz val="9"/>
            <color indexed="81"/>
            <rFont val="Tahoma"/>
            <charset val="1"/>
          </rPr>
          <t>Shui, Yaxin:</t>
        </r>
        <r>
          <rPr>
            <sz val="9"/>
            <color indexed="81"/>
            <rFont val="Tahoma"/>
            <charset val="1"/>
          </rPr>
          <t xml:space="preserve">
PCR: https://hsdes.intel.com/appstore/article/#/1309595455
Note: 
Due to ROM work around (ROM to make change to look for 161 fuses instead of 160 as permanent for PCH-S, SOC-S),  No Fuse HAS change for MTL-SOC-S ESE++ and MTP-S CSME and ESE Security_Fuse_Valid configure although it is un-desired config.</t>
        </r>
      </text>
    </comment>
    <comment ref="L76" authorId="0" shapeId="0" xr:uid="{6F4E2EE0-FD7C-4DAB-AC4A-1138B55A1881}">
      <text>
        <r>
          <rPr>
            <b/>
            <sz val="9"/>
            <color indexed="81"/>
            <rFont val="Tahoma"/>
            <charset val="1"/>
          </rPr>
          <t>Shui, Yaxin:</t>
        </r>
        <r>
          <rPr>
            <sz val="9"/>
            <color indexed="81"/>
            <rFont val="Tahoma"/>
            <charset val="1"/>
          </rPr>
          <t xml:space="preserve">
PCR: https://hsdes.intel.com/appstore/article/#/1309595455
Note: 
Due to ROM work around (ROM to make change to look for 161 fuses instead of 160 as permanent for PCH-S, SOC-S),  No Fuse HAS change for MTL-SOC-S ESE++ and MTP-S CSME and ESE Security_Fuse_Valid configure although it is un-desired config.</t>
        </r>
      </text>
    </comment>
    <comment ref="M76" authorId="0" shapeId="0" xr:uid="{EE871F07-D10A-4D23-BE6A-413C536BCB9D}">
      <text>
        <r>
          <rPr>
            <b/>
            <sz val="9"/>
            <color indexed="81"/>
            <rFont val="Tahoma"/>
            <charset val="1"/>
          </rPr>
          <t>Shui, Yaxin:</t>
        </r>
        <r>
          <rPr>
            <sz val="9"/>
            <color indexed="81"/>
            <rFont val="Tahoma"/>
            <charset val="1"/>
          </rPr>
          <t xml:space="preserve">
PCR: https://hsdes.intel.com/appstore/article/#/1309595455
Note: 
Due to ROM work around (ROM to make change to look for 161 fuses instead of 160 as permanent for PCH-S, SOC-S),  No Fuse HAS change for MTL-SOC-S ESE++ and MTP-S CSME and ESE Security_Fuse_Valid configure although it is un-desired config.</t>
        </r>
      </text>
    </comment>
    <comment ref="I85" authorId="0" shapeId="0" xr:uid="{CF9F8D38-A2B4-4116-90F1-FC7F56B26854}">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J85" authorId="0" shapeId="0" xr:uid="{A7B10CD6-A419-4FD2-A3C7-1E04802B53A1}">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M85" authorId="0" shapeId="0" xr:uid="{E00CB8D6-96D8-4025-85B7-83F15B22F7C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105"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S108" authorId="1" shapeId="0" xr:uid="{3F356A8C-F300-45A3-B020-699C5918AEB7}">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Y108" authorId="1" shapeId="0" xr:uid="{9CD5B2CA-07A3-4D68-8409-41BE46791AEA}">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C108" authorId="1" shapeId="0" xr:uid="{DAA82A9B-61C0-40A7-9984-941536EA5CEF}">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109" authorId="2" shapeId="0" xr:uid="{BF07C77B-0029-4BB9-9298-74BBF08A04F5}">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A113" authorId="0" shapeId="0" xr:uid="{B3884610-384F-4966-8D3A-5D51FDDF83CB}">
      <text>
        <r>
          <rPr>
            <b/>
            <sz val="9"/>
            <color indexed="81"/>
            <rFont val="Tahoma"/>
            <family val="2"/>
          </rPr>
          <t>Shui, Yaxin:</t>
        </r>
        <r>
          <rPr>
            <sz val="9"/>
            <color indexed="81"/>
            <rFont val="Tahoma"/>
            <family val="2"/>
          </rPr>
          <t xml:space="preserve">
size include group0 and group1 IFP</t>
        </r>
      </text>
    </comment>
    <comment ref="I113" authorId="0" shapeId="0" xr:uid="{FDCDB0C9-DB5E-48F6-8924-E0EB3A80600B}">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J113" authorId="0" shapeId="0" xr:uid="{0A0861C0-F7A0-4983-B950-B6EAED7B1CE0}">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A126" authorId="0" shapeId="0" xr:uid="{36C5B346-EB89-4218-B6D2-A40B94F9E9BF}">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27" authorId="0" shapeId="0" xr:uid="{5824145B-9D02-4E2E-A554-6F8FF173DD3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28" authorId="0" shapeId="0" xr:uid="{B9EFCB79-0A2E-4C09-9649-F8A968951B2C}">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38" authorId="0" shapeId="0" xr:uid="{CAD82FF2-EFF5-41EA-9537-FDD1023602F0}">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I138" authorId="0" shapeId="0" xr:uid="{16D48FC9-E8A1-4DE8-AC70-99163B6E2B85}">
      <text>
        <r>
          <rPr>
            <b/>
            <sz val="9"/>
            <color indexed="81"/>
            <rFont val="Tahoma"/>
            <family val="2"/>
          </rPr>
          <t>Shui, Yaxin:</t>
        </r>
        <r>
          <rPr>
            <sz val="9"/>
            <color indexed="81"/>
            <rFont val="Tahoma"/>
            <family val="2"/>
          </rPr>
          <t xml:space="preserve">
GKEY0 and GKEY2 are needed for GSC backup. No need for PCH CSME
CH: use for PUF</t>
        </r>
      </text>
    </comment>
    <comment ref="K138" authorId="0" shapeId="0" xr:uid="{8EFCDCB3-EF8C-4B0A-9636-7EB6A51C9053}">
      <text>
        <r>
          <rPr>
            <b/>
            <sz val="9"/>
            <color indexed="81"/>
            <rFont val="Tahoma"/>
            <family val="2"/>
          </rPr>
          <t>Shui, Yaxin:</t>
        </r>
        <r>
          <rPr>
            <sz val="9"/>
            <color indexed="81"/>
            <rFont val="Tahoma"/>
            <family val="2"/>
          </rPr>
          <t xml:space="preserve">
GKEY0 and GKEY2 are needed for SoC GSC backup in SoC CSE. No need for CSME</t>
        </r>
      </text>
    </comment>
    <comment ref="I139"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K139"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I140" authorId="0" shapeId="0" xr:uid="{5AA494D6-5276-4C34-8705-9A9368518C2B}">
      <text>
        <r>
          <rPr>
            <b/>
            <sz val="9"/>
            <color indexed="81"/>
            <rFont val="Tahoma"/>
            <family val="2"/>
          </rPr>
          <t>Shui, Yaxin:</t>
        </r>
        <r>
          <rPr>
            <sz val="9"/>
            <color indexed="81"/>
            <rFont val="Tahoma"/>
            <family val="2"/>
          </rPr>
          <t xml:space="preserve">
Key locker support for CSME PCH-S only, not SoC CSE and ESEs
[6/9/2021] Kry locker support moved from MTP-S CSME to MTL-S ESE++, correct the value from 1 to 0 to match RTL parameter config </t>
        </r>
      </text>
    </comment>
    <comment ref="M140" authorId="0" shapeId="0" xr:uid="{BEA97DBB-B955-4D7C-AD46-DBD4A37AADA5}">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R140" authorId="0" shapeId="0" xr:uid="{0687A3D2-AA8F-49DE-837B-D151FD5F8DAE}">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A142" authorId="0" shapeId="0" xr:uid="{60237BDB-E8C4-4413-AA8D-D71EA6E12CF5}">
      <text>
        <r>
          <rPr>
            <b/>
            <sz val="9"/>
            <color indexed="81"/>
            <rFont val="Tahoma"/>
            <family val="2"/>
          </rPr>
          <t>Shui, Yaxin:</t>
        </r>
        <r>
          <rPr>
            <sz val="9"/>
            <color indexed="81"/>
            <rFont val="Tahoma"/>
            <family val="2"/>
          </rPr>
          <t xml:space="preserve">
feature parameter in Cintfab. </t>
        </r>
      </text>
    </comment>
    <comment ref="I142" authorId="0" shapeId="0" xr:uid="{817E7AC6-0EFB-4C94-8EE5-05F48649403B}">
      <text>
        <r>
          <rPr>
            <b/>
            <sz val="9"/>
            <color indexed="81"/>
            <rFont val="Tahoma"/>
            <family val="2"/>
          </rPr>
          <t>Shui, Yaxin:</t>
        </r>
        <r>
          <rPr>
            <sz val="9"/>
            <color indexed="81"/>
            <rFont val="Tahoma"/>
            <family val="2"/>
          </rPr>
          <t xml:space="preserve">
It seems the feature is disabled since MTL?</t>
        </r>
      </text>
    </comment>
    <comment ref="I143"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J143" authorId="0" shapeId="0" xr:uid="{932680D4-BCE7-4FC4-A166-6D3F901B67BC}">
      <text>
        <r>
          <rPr>
            <b/>
            <sz val="9"/>
            <color indexed="81"/>
            <rFont val="Tahoma"/>
            <family val="2"/>
          </rPr>
          <t>Shui, Yaxin:</t>
        </r>
        <r>
          <rPr>
            <sz val="9"/>
            <color indexed="81"/>
            <rFont val="Tahoma"/>
            <family val="2"/>
          </rPr>
          <t xml:space="preserve">
No Clink </t>
        </r>
      </text>
    </comment>
    <comment ref="K143" authorId="0" shapeId="0" xr:uid="{2A350FB0-9CBC-4A29-8F8B-2455A60055BC}">
      <text>
        <r>
          <rPr>
            <b/>
            <sz val="9"/>
            <color indexed="81"/>
            <rFont val="Tahoma"/>
            <family val="2"/>
          </rPr>
          <t>Shui, Yaxin:</t>
        </r>
        <r>
          <rPr>
            <sz val="9"/>
            <color indexed="81"/>
            <rFont val="Tahoma"/>
            <family val="2"/>
          </rPr>
          <t xml:space="preserve">
No Clink </t>
        </r>
      </text>
    </comment>
    <comment ref="L143" authorId="0" shapeId="0" xr:uid="{32F47547-E1EE-4BF5-B204-B998BF7DA593}">
      <text>
        <r>
          <rPr>
            <b/>
            <sz val="9"/>
            <color indexed="81"/>
            <rFont val="Tahoma"/>
            <family val="2"/>
          </rPr>
          <t>Shui, Yaxin:</t>
        </r>
        <r>
          <rPr>
            <sz val="9"/>
            <color indexed="81"/>
            <rFont val="Tahoma"/>
            <family val="2"/>
          </rPr>
          <t xml:space="preserve">
No Clink </t>
        </r>
      </text>
    </comment>
    <comment ref="M143" authorId="0" shapeId="0" xr:uid="{CA075824-6F47-4D6A-AA2D-8AAAEB02CE3F}">
      <text>
        <r>
          <rPr>
            <b/>
            <sz val="9"/>
            <color indexed="81"/>
            <rFont val="Tahoma"/>
            <family val="2"/>
          </rPr>
          <t>Shui, Yaxin:</t>
        </r>
        <r>
          <rPr>
            <sz val="9"/>
            <color indexed="81"/>
            <rFont val="Tahoma"/>
            <family val="2"/>
          </rPr>
          <t xml:space="preserve">
No Clink </t>
        </r>
      </text>
    </comment>
    <comment ref="I144"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145"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S146" authorId="1" shapeId="0" xr:uid="{74AC2FFF-79F3-4FE9-9203-76171E7F3190}">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Y146" authorId="1" shapeId="0" xr:uid="{EAF9D570-DF75-41DA-9A9D-357BCDB40B10}">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C146" authorId="1" shapeId="0" xr:uid="{FFA9D0F6-5208-49AA-AAC4-1BE5C361590A}">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149" authorId="3"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I152"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S153" authorId="1" shapeId="0" xr:uid="{EA483BF0-6C18-4D49-90C5-4A67BF72364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Y153" authorId="1" shapeId="0" xr:uid="{66EC0AFB-2390-4F05-A890-CE314B115A8F}">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C153" authorId="1" shapeId="0" xr:uid="{8B788378-104B-435C-8015-CA76CA6ACB2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154" authorId="4"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155" authorId="5"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155" authorId="6"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T155" authorId="7" shapeId="0" xr:uid="{CE23C33A-4023-418E-8B1A-770275106D97}">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U155" authorId="8" shapeId="0" xr:uid="{EC0D816C-F2F3-4205-90B6-5F3B038F1E8E}">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V155" authorId="9" shapeId="0" xr:uid="{F06064D1-E323-4CB8-B15E-48B7E3A1CF72}">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156" authorId="5"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I157"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I158" authorId="0" shapeId="0" xr:uid="{6F56A2A4-792D-4693-AB72-126A4B136A9C}">
      <text>
        <r>
          <rPr>
            <b/>
            <sz val="9"/>
            <color indexed="81"/>
            <rFont val="Tahoma"/>
            <family val="2"/>
          </rPr>
          <t>Shui, Yaxin:</t>
        </r>
        <r>
          <rPr>
            <sz val="9"/>
            <color indexed="81"/>
            <rFont val="Tahoma"/>
            <family val="2"/>
          </rPr>
          <t xml:space="preserve">
PCR 14011738652 remove TRC enable (Kept in MTL-S, rejected in MTL-M)</t>
        </r>
      </text>
    </comment>
    <comment ref="S159" authorId="1" shapeId="0" xr:uid="{E7EE0928-8AD0-4EB0-BC50-15DFC9CE1C83}">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Y159" authorId="1" shapeId="0" xr:uid="{5B506FA2-F75E-4151-9ABF-5C8A286A7038}">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C159" authorId="1" shapeId="0" xr:uid="{C4C9C66B-70C0-4800-9EE6-EB680FDB50E6}">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160" authorId="10"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I160" authorId="0" shapeId="0" xr:uid="{9B8AE0DD-25B1-4119-8209-3681A845741F}">
      <text>
        <r>
          <rPr>
            <b/>
            <sz val="9"/>
            <color indexed="81"/>
            <rFont val="Tahoma"/>
            <family val="2"/>
          </rPr>
          <t>Shui, Yaxin:</t>
        </r>
        <r>
          <rPr>
            <sz val="9"/>
            <color indexed="81"/>
            <rFont val="Tahoma"/>
            <family val="2"/>
          </rPr>
          <t xml:space="preserve">
same as ADP-S, BUF</t>
        </r>
      </text>
    </comment>
    <comment ref="S161" authorId="1" shapeId="0" xr:uid="{5BA62AC9-EC91-4C47-9EB8-79F4526C97C5}">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Y161" authorId="1" shapeId="0" xr:uid="{70897A64-0114-463E-8DC4-39DEF10002D0}">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AC161" authorId="1" shapeId="0" xr:uid="{9E71BB88-4039-4C39-8DE2-C1247778FD1D}">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S162" authorId="1" shapeId="0" xr:uid="{17587F39-EC9A-4CBE-AE25-65975AA3661A}">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Y162" authorId="1" shapeId="0" xr:uid="{0F2A1B30-FEFE-4C29-84CC-7761DBFAED28}">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AC162" authorId="1" shapeId="0" xr:uid="{45A5E681-18A2-4C65-8841-131BE580AAB2}">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S163" authorId="1" shapeId="0" xr:uid="{46AC7522-DBFF-43B0-90F3-D7C6F0E1BBCB}">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Y163" authorId="1" shapeId="0" xr:uid="{F4DC683B-3EC2-42F0-8722-C857B93AB3E0}">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AC163" authorId="1" shapeId="0" xr:uid="{7D3578C6-674B-4D9F-B1C7-33B565B749A1}">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S164" authorId="1" shapeId="0" xr:uid="{F090BB22-9E4E-467F-A1EF-8236F5D13326}">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Y164" authorId="1" shapeId="0" xr:uid="{C63DA404-BA45-4B25-85CC-E030550A32C9}">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C164" authorId="1" shapeId="0" xr:uid="{E5AF7645-C7F7-4528-B9BD-4265D45AF2C6}">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166" authorId="0" shapeId="0" xr:uid="{1CD8B60E-6DE4-48B5-92CF-7BE65A137A4C}">
      <text>
        <r>
          <rPr>
            <b/>
            <sz val="9"/>
            <color indexed="81"/>
            <rFont val="Tahoma"/>
            <family val="2"/>
          </rPr>
          <t>Shui, Yaxin:</t>
        </r>
        <r>
          <rPr>
            <sz val="9"/>
            <color indexed="81"/>
            <rFont val="Tahoma"/>
            <family val="2"/>
          </rPr>
          <t xml:space="preserve">
Fuse RDL generation flow shall base on the RTL parameter fuse puller DESID to include the associated fuse group into the DESID indicated Fuse controller with the rdl naming convention. Each fuse group has its dedicated fuse puller DESID, the DESID might be different among each IP instances, or among groups. 
 {ip_name}_{partition_name}_fuse_{fc_name}.rdl
Add RTL parameter config in CSE_FUSE_PULLER_CFG_DESID_0…7 to fuse HAS “ConfigNew” as for fuse DB reference. The latest config value shall be based on latest RTL parameter sheet
</t>
        </r>
      </text>
    </comment>
    <comment ref="G166" authorId="0" shapeId="0" xr:uid="{71F05E6E-35CD-4527-9D5D-37C18BD2BCBE}">
      <text>
        <r>
          <rPr>
            <b/>
            <sz val="9"/>
            <color indexed="81"/>
            <rFont val="Tahoma"/>
            <family val="2"/>
          </rPr>
          <t>Shui, Yaxin:</t>
        </r>
        <r>
          <rPr>
            <sz val="9"/>
            <color indexed="81"/>
            <rFont val="Tahoma"/>
            <family val="2"/>
          </rPr>
          <t xml:space="preserve">
GSC fuse puller is external. No fuse pull</t>
        </r>
      </text>
    </comment>
    <comment ref="H166" authorId="0" shapeId="0" xr:uid="{76564B1A-B808-4D8C-A958-66680FDBA544}">
      <text>
        <r>
          <rPr>
            <b/>
            <sz val="9"/>
            <color indexed="81"/>
            <rFont val="Tahoma"/>
            <family val="2"/>
          </rPr>
          <t>Shui, Yaxin:</t>
        </r>
        <r>
          <rPr>
            <sz val="9"/>
            <color indexed="81"/>
            <rFont val="Tahoma"/>
            <family val="2"/>
          </rPr>
          <t xml:space="preserve">
GSC fuse puller is external. No fuse pull</t>
        </r>
      </text>
    </comment>
    <comment ref="O166" authorId="0" shapeId="0" xr:uid="{4C62E0B3-D4B7-47BB-A44D-C31BCFBB85D5}">
      <text>
        <r>
          <rPr>
            <b/>
            <sz val="9"/>
            <color indexed="81"/>
            <rFont val="Tahoma"/>
            <family val="2"/>
          </rPr>
          <t>Shui, Yaxin:</t>
        </r>
        <r>
          <rPr>
            <sz val="9"/>
            <color indexed="81"/>
            <rFont val="Tahoma"/>
            <family val="2"/>
          </rPr>
          <t xml:space="preserve">
GSC fuse puller is external. No fuse pull</t>
        </r>
      </text>
    </comment>
    <comment ref="P166" authorId="0" shapeId="0" xr:uid="{D47830E3-8779-4766-98B7-ABB3FA4D46DC}">
      <text>
        <r>
          <rPr>
            <b/>
            <sz val="9"/>
            <color indexed="81"/>
            <rFont val="Tahoma"/>
            <family val="2"/>
          </rPr>
          <t>Shui, Yaxin:</t>
        </r>
        <r>
          <rPr>
            <sz val="9"/>
            <color indexed="81"/>
            <rFont val="Tahoma"/>
            <family val="2"/>
          </rPr>
          <t xml:space="preserve">
GSC fuse puller is external. No fuse pull</t>
        </r>
      </text>
    </comment>
    <comment ref="G167" authorId="0" shapeId="0" xr:uid="{08EC88E4-964E-4432-80FC-59E0D33D5A72}">
      <text>
        <r>
          <rPr>
            <b/>
            <sz val="9"/>
            <color indexed="81"/>
            <rFont val="Tahoma"/>
            <family val="2"/>
          </rPr>
          <t>Shui, Yaxin:</t>
        </r>
        <r>
          <rPr>
            <sz val="9"/>
            <color indexed="81"/>
            <rFont val="Tahoma"/>
            <family val="2"/>
          </rPr>
          <t xml:space="preserve">
GSC fuse puller is external. No fuse pull</t>
        </r>
      </text>
    </comment>
    <comment ref="H167" authorId="0" shapeId="0" xr:uid="{96EDEED8-3659-4DC6-89C8-2C29B1D20A60}">
      <text>
        <r>
          <rPr>
            <b/>
            <sz val="9"/>
            <color indexed="81"/>
            <rFont val="Tahoma"/>
            <family val="2"/>
          </rPr>
          <t>Shui, Yaxin:</t>
        </r>
        <r>
          <rPr>
            <sz val="9"/>
            <color indexed="81"/>
            <rFont val="Tahoma"/>
            <family val="2"/>
          </rPr>
          <t xml:space="preserve">
GSC fuse puller is external. No fuse pull</t>
        </r>
      </text>
    </comment>
    <comment ref="O167" authorId="0" shapeId="0" xr:uid="{9039E1A5-6A30-473C-9010-6BBFFCA40115}">
      <text>
        <r>
          <rPr>
            <b/>
            <sz val="9"/>
            <color indexed="81"/>
            <rFont val="Tahoma"/>
            <family val="2"/>
          </rPr>
          <t>Shui, Yaxin:</t>
        </r>
        <r>
          <rPr>
            <sz val="9"/>
            <color indexed="81"/>
            <rFont val="Tahoma"/>
            <family val="2"/>
          </rPr>
          <t xml:space="preserve">
GSC fuse puller is external. No fuse pull</t>
        </r>
      </text>
    </comment>
    <comment ref="P167" authorId="0" shapeId="0" xr:uid="{21D010E7-8732-435A-89BF-A98D30EE7D00}">
      <text>
        <r>
          <rPr>
            <b/>
            <sz val="9"/>
            <color indexed="81"/>
            <rFont val="Tahoma"/>
            <family val="2"/>
          </rPr>
          <t>Shui, Yaxin:</t>
        </r>
        <r>
          <rPr>
            <sz val="9"/>
            <color indexed="81"/>
            <rFont val="Tahoma"/>
            <family val="2"/>
          </rPr>
          <t xml:space="preserve">
GSC fuse puller is external. No fuse pull</t>
        </r>
      </text>
    </comment>
    <comment ref="G168" authorId="0" shapeId="0" xr:uid="{B420835C-B10B-4526-B8BB-F4099D14116C}">
      <text>
        <r>
          <rPr>
            <b/>
            <sz val="9"/>
            <color indexed="81"/>
            <rFont val="Tahoma"/>
            <family val="2"/>
          </rPr>
          <t>Shui, Yaxin:</t>
        </r>
        <r>
          <rPr>
            <sz val="9"/>
            <color indexed="81"/>
            <rFont val="Tahoma"/>
            <family val="2"/>
          </rPr>
          <t xml:space="preserve">
GSC fuse puller is external. No fuse pull</t>
        </r>
      </text>
    </comment>
    <comment ref="H168" authorId="0" shapeId="0" xr:uid="{0840AC82-74A2-4F51-ABA9-ECCDF165AD2F}">
      <text>
        <r>
          <rPr>
            <b/>
            <sz val="9"/>
            <color indexed="81"/>
            <rFont val="Tahoma"/>
            <family val="2"/>
          </rPr>
          <t>Shui, Yaxin:</t>
        </r>
        <r>
          <rPr>
            <sz val="9"/>
            <color indexed="81"/>
            <rFont val="Tahoma"/>
            <family val="2"/>
          </rPr>
          <t xml:space="preserve">
GSC fuse puller is external. No fuse pull</t>
        </r>
      </text>
    </comment>
    <comment ref="O168" authorId="0" shapeId="0" xr:uid="{5F5B9597-928F-4475-8862-38124A1A567F}">
      <text>
        <r>
          <rPr>
            <b/>
            <sz val="9"/>
            <color indexed="81"/>
            <rFont val="Tahoma"/>
            <family val="2"/>
          </rPr>
          <t>Shui, Yaxin:</t>
        </r>
        <r>
          <rPr>
            <sz val="9"/>
            <color indexed="81"/>
            <rFont val="Tahoma"/>
            <family val="2"/>
          </rPr>
          <t xml:space="preserve">
GSC fuse puller is external. No fuse pull</t>
        </r>
      </text>
    </comment>
    <comment ref="P168" authorId="0" shapeId="0" xr:uid="{A0D4A891-60BA-4C0F-A84E-BEE145B051DC}">
      <text>
        <r>
          <rPr>
            <b/>
            <sz val="9"/>
            <color indexed="81"/>
            <rFont val="Tahoma"/>
            <family val="2"/>
          </rPr>
          <t>Shui, Yaxin:</t>
        </r>
        <r>
          <rPr>
            <sz val="9"/>
            <color indexed="81"/>
            <rFont val="Tahoma"/>
            <family val="2"/>
          </rPr>
          <t xml:space="preserve">
GSC fuse puller is external. No fuse pull</t>
        </r>
      </text>
    </comment>
    <comment ref="G169" authorId="0" shapeId="0" xr:uid="{AC64E3A9-BF40-4F61-BF5E-26B9CEC6C17C}">
      <text>
        <r>
          <rPr>
            <b/>
            <sz val="9"/>
            <color indexed="81"/>
            <rFont val="Tahoma"/>
            <family val="2"/>
          </rPr>
          <t>Shui, Yaxin:</t>
        </r>
        <r>
          <rPr>
            <sz val="9"/>
            <color indexed="81"/>
            <rFont val="Tahoma"/>
            <family val="2"/>
          </rPr>
          <t xml:space="preserve">
GSC fuse puller is external. No fuse pull</t>
        </r>
      </text>
    </comment>
    <comment ref="H169" authorId="0" shapeId="0" xr:uid="{E74449CE-383D-41D0-871C-FA13874178FE}">
      <text>
        <r>
          <rPr>
            <b/>
            <sz val="9"/>
            <color indexed="81"/>
            <rFont val="Tahoma"/>
            <family val="2"/>
          </rPr>
          <t>Shui, Yaxin:</t>
        </r>
        <r>
          <rPr>
            <sz val="9"/>
            <color indexed="81"/>
            <rFont val="Tahoma"/>
            <family val="2"/>
          </rPr>
          <t xml:space="preserve">
GSC fuse puller is external. No fuse pull</t>
        </r>
      </text>
    </comment>
    <comment ref="O169" authorId="0" shapeId="0" xr:uid="{8599F9CF-F3E6-4ED4-8866-D532B1473EB9}">
      <text>
        <r>
          <rPr>
            <b/>
            <sz val="9"/>
            <color indexed="81"/>
            <rFont val="Tahoma"/>
            <family val="2"/>
          </rPr>
          <t>Shui, Yaxin:</t>
        </r>
        <r>
          <rPr>
            <sz val="9"/>
            <color indexed="81"/>
            <rFont val="Tahoma"/>
            <family val="2"/>
          </rPr>
          <t xml:space="preserve">
GSC fuse puller is external. No fuse pull</t>
        </r>
      </text>
    </comment>
    <comment ref="P169" authorId="0" shapeId="0" xr:uid="{4018605D-6637-4731-92F2-0186065B8AB4}">
      <text>
        <r>
          <rPr>
            <b/>
            <sz val="9"/>
            <color indexed="81"/>
            <rFont val="Tahoma"/>
            <family val="2"/>
          </rPr>
          <t>Shui, Yaxin:</t>
        </r>
        <r>
          <rPr>
            <sz val="9"/>
            <color indexed="81"/>
            <rFont val="Tahoma"/>
            <family val="2"/>
          </rPr>
          <t xml:space="preserve">
GSC fuse puller is external. No fuse pull</t>
        </r>
      </text>
    </comment>
    <comment ref="G170" authorId="0" shapeId="0" xr:uid="{B09E0661-B985-4445-9E4A-28AB75662CCB}">
      <text>
        <r>
          <rPr>
            <b/>
            <sz val="9"/>
            <color indexed="81"/>
            <rFont val="Tahoma"/>
            <family val="2"/>
          </rPr>
          <t>Shui, Yaxin:</t>
        </r>
        <r>
          <rPr>
            <sz val="9"/>
            <color indexed="81"/>
            <rFont val="Tahoma"/>
            <family val="2"/>
          </rPr>
          <t xml:space="preserve">
GSC fuse puller is external. No fuse pull</t>
        </r>
      </text>
    </comment>
    <comment ref="H170" authorId="0" shapeId="0" xr:uid="{EF7D50B8-5A1E-4B67-A1EA-48191E60655D}">
      <text>
        <r>
          <rPr>
            <b/>
            <sz val="9"/>
            <color indexed="81"/>
            <rFont val="Tahoma"/>
            <family val="2"/>
          </rPr>
          <t>Shui, Yaxin:</t>
        </r>
        <r>
          <rPr>
            <sz val="9"/>
            <color indexed="81"/>
            <rFont val="Tahoma"/>
            <family val="2"/>
          </rPr>
          <t xml:space="preserve">
GSC fuse puller is external. No fuse pull</t>
        </r>
      </text>
    </comment>
    <comment ref="O170" authorId="0" shapeId="0" xr:uid="{2E1D5E8B-5524-4D5B-A123-FABAEED93752}">
      <text>
        <r>
          <rPr>
            <b/>
            <sz val="9"/>
            <color indexed="81"/>
            <rFont val="Tahoma"/>
            <family val="2"/>
          </rPr>
          <t>Shui, Yaxin:</t>
        </r>
        <r>
          <rPr>
            <sz val="9"/>
            <color indexed="81"/>
            <rFont val="Tahoma"/>
            <family val="2"/>
          </rPr>
          <t xml:space="preserve">
GSC fuse puller is external. No fuse pull</t>
        </r>
      </text>
    </comment>
    <comment ref="P170" authorId="0" shapeId="0" xr:uid="{EE4FF6CF-00D8-4D1F-90E7-AAD7FB4682D6}">
      <text>
        <r>
          <rPr>
            <b/>
            <sz val="9"/>
            <color indexed="81"/>
            <rFont val="Tahoma"/>
            <family val="2"/>
          </rPr>
          <t>Shui, Yaxin:</t>
        </r>
        <r>
          <rPr>
            <sz val="9"/>
            <color indexed="81"/>
            <rFont val="Tahoma"/>
            <family val="2"/>
          </rPr>
          <t xml:space="preserve">
GSC fuse puller is external. No fuse pull</t>
        </r>
      </text>
    </comment>
    <comment ref="G171" authorId="0" shapeId="0" xr:uid="{97A4FF8C-A1E5-4FB4-854C-F23A7FDF7031}">
      <text>
        <r>
          <rPr>
            <b/>
            <sz val="9"/>
            <color indexed="81"/>
            <rFont val="Tahoma"/>
            <family val="2"/>
          </rPr>
          <t>Shui, Yaxin:</t>
        </r>
        <r>
          <rPr>
            <sz val="9"/>
            <color indexed="81"/>
            <rFont val="Tahoma"/>
            <family val="2"/>
          </rPr>
          <t xml:space="preserve">
GSC fuse puller is external. No fuse pull</t>
        </r>
      </text>
    </comment>
    <comment ref="H171" authorId="0" shapeId="0" xr:uid="{BB1FD310-C349-49F9-BEAD-06384471D47A}">
      <text>
        <r>
          <rPr>
            <b/>
            <sz val="9"/>
            <color indexed="81"/>
            <rFont val="Tahoma"/>
            <family val="2"/>
          </rPr>
          <t>Shui, Yaxin:</t>
        </r>
        <r>
          <rPr>
            <sz val="9"/>
            <color indexed="81"/>
            <rFont val="Tahoma"/>
            <family val="2"/>
          </rPr>
          <t xml:space="preserve">
GSC fuse puller is external. No fuse pull</t>
        </r>
      </text>
    </comment>
    <comment ref="O171" authorId="0" shapeId="0" xr:uid="{6C3A08CA-4976-474B-97DC-3AA051C29AF3}">
      <text>
        <r>
          <rPr>
            <b/>
            <sz val="9"/>
            <color indexed="81"/>
            <rFont val="Tahoma"/>
            <family val="2"/>
          </rPr>
          <t>Shui, Yaxin:</t>
        </r>
        <r>
          <rPr>
            <sz val="9"/>
            <color indexed="81"/>
            <rFont val="Tahoma"/>
            <family val="2"/>
          </rPr>
          <t xml:space="preserve">
GSC fuse puller is external. No fuse pull</t>
        </r>
      </text>
    </comment>
    <comment ref="P171" authorId="0" shapeId="0" xr:uid="{64FEE6DC-EA4F-43CD-88C4-BB2A55334AA1}">
      <text>
        <r>
          <rPr>
            <b/>
            <sz val="9"/>
            <color indexed="81"/>
            <rFont val="Tahoma"/>
            <family val="2"/>
          </rPr>
          <t>Shui, Yaxin:</t>
        </r>
        <r>
          <rPr>
            <sz val="9"/>
            <color indexed="81"/>
            <rFont val="Tahoma"/>
            <family val="2"/>
          </rPr>
          <t xml:space="preserve">
GSC fuse puller is external. No fuse pull</t>
        </r>
      </text>
    </comment>
    <comment ref="G172" authorId="0" shapeId="0" xr:uid="{18892B9A-4FFD-4BEA-BCB6-3A5F4BAC4782}">
      <text>
        <r>
          <rPr>
            <b/>
            <sz val="9"/>
            <color indexed="81"/>
            <rFont val="Tahoma"/>
            <family val="2"/>
          </rPr>
          <t>Shui, Yaxin:</t>
        </r>
        <r>
          <rPr>
            <sz val="9"/>
            <color indexed="81"/>
            <rFont val="Tahoma"/>
            <family val="2"/>
          </rPr>
          <t xml:space="preserve">
GSC fuse puller is external. No fuse pull</t>
        </r>
      </text>
    </comment>
    <comment ref="H172" authorId="0" shapeId="0" xr:uid="{FDDF7A68-9392-45BC-AA05-F0A4C364C44A}">
      <text>
        <r>
          <rPr>
            <b/>
            <sz val="9"/>
            <color indexed="81"/>
            <rFont val="Tahoma"/>
            <family val="2"/>
          </rPr>
          <t>Shui, Yaxin:</t>
        </r>
        <r>
          <rPr>
            <sz val="9"/>
            <color indexed="81"/>
            <rFont val="Tahoma"/>
            <family val="2"/>
          </rPr>
          <t xml:space="preserve">
GSC fuse puller is external. No fuse pull</t>
        </r>
      </text>
    </comment>
    <comment ref="O172" authorId="0" shapeId="0" xr:uid="{444A3575-CAC5-47DF-9855-2465B06FE59A}">
      <text>
        <r>
          <rPr>
            <b/>
            <sz val="9"/>
            <color indexed="81"/>
            <rFont val="Tahoma"/>
            <family val="2"/>
          </rPr>
          <t>Shui, Yaxin:</t>
        </r>
        <r>
          <rPr>
            <sz val="9"/>
            <color indexed="81"/>
            <rFont val="Tahoma"/>
            <family val="2"/>
          </rPr>
          <t xml:space="preserve">
GSC fuse puller is external. No fuse pull</t>
        </r>
      </text>
    </comment>
    <comment ref="P172" authorId="0" shapeId="0" xr:uid="{9C4C7C7E-0E43-4862-A8F3-1DA576A6926B}">
      <text>
        <r>
          <rPr>
            <b/>
            <sz val="9"/>
            <color indexed="81"/>
            <rFont val="Tahoma"/>
            <family val="2"/>
          </rPr>
          <t>Shui, Yaxin:</t>
        </r>
        <r>
          <rPr>
            <sz val="9"/>
            <color indexed="81"/>
            <rFont val="Tahoma"/>
            <family val="2"/>
          </rPr>
          <t xml:space="preserve">
GSC fuse puller is external. No fuse pull</t>
        </r>
      </text>
    </comment>
    <comment ref="G173" authorId="0" shapeId="0" xr:uid="{C51C57B7-A87F-440B-8DB9-74DEF1557EC0}">
      <text>
        <r>
          <rPr>
            <b/>
            <sz val="9"/>
            <color indexed="81"/>
            <rFont val="Tahoma"/>
            <family val="2"/>
          </rPr>
          <t>Shui, Yaxin:</t>
        </r>
        <r>
          <rPr>
            <sz val="9"/>
            <color indexed="81"/>
            <rFont val="Tahoma"/>
            <family val="2"/>
          </rPr>
          <t xml:space="preserve">
GSC fuse puller is external. No fuse pull</t>
        </r>
      </text>
    </comment>
    <comment ref="H173" authorId="0" shapeId="0" xr:uid="{5D677085-EFDC-4E36-AB26-819FE74B67C3}">
      <text>
        <r>
          <rPr>
            <b/>
            <sz val="9"/>
            <color indexed="81"/>
            <rFont val="Tahoma"/>
            <family val="2"/>
          </rPr>
          <t>Shui, Yaxin:</t>
        </r>
        <r>
          <rPr>
            <sz val="9"/>
            <color indexed="81"/>
            <rFont val="Tahoma"/>
            <family val="2"/>
          </rPr>
          <t xml:space="preserve">
GSC fuse puller is external. No fuse pull</t>
        </r>
      </text>
    </comment>
    <comment ref="O173" authorId="0" shapeId="0" xr:uid="{47EC5D57-EE9A-4B30-90AF-59D0E8A55814}">
      <text>
        <r>
          <rPr>
            <b/>
            <sz val="9"/>
            <color indexed="81"/>
            <rFont val="Tahoma"/>
            <family val="2"/>
          </rPr>
          <t>Shui, Yaxin:</t>
        </r>
        <r>
          <rPr>
            <sz val="9"/>
            <color indexed="81"/>
            <rFont val="Tahoma"/>
            <family val="2"/>
          </rPr>
          <t xml:space="preserve">
GSC fuse puller is external. No fuse pull</t>
        </r>
      </text>
    </comment>
    <comment ref="P173" authorId="0" shapeId="0" xr:uid="{6FECB1DA-6888-4D83-AAF4-3D2C3696C553}">
      <text>
        <r>
          <rPr>
            <b/>
            <sz val="9"/>
            <color indexed="81"/>
            <rFont val="Tahoma"/>
            <family val="2"/>
          </rPr>
          <t>Shui, Yaxin:</t>
        </r>
        <r>
          <rPr>
            <sz val="9"/>
            <color indexed="81"/>
            <rFont val="Tahoma"/>
            <family val="2"/>
          </rPr>
          <t xml:space="preserve">
GSC fuse puller is external. No fuse pull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tc={D47101E2-B0A9-4A5D-986A-11D891BD48EC}</author>
    <author>tc={1AFD0AB3-84A9-409F-AA29-C6CA326F7DA1}</author>
    <author>tc={12648E5C-0C0F-4C00-B7D6-F3EC2AC8931B}</author>
    <author>tc={0643183F-3781-41A6-AD54-F88EB477E8CA}</author>
    <author>tc={455372B5-9F9E-4CD0-A998-16B0971769BD}</author>
    <author>Kakeda, Masahide</author>
    <author>tc={9A1A1257-C9C0-4F93-8DF0-BA082BC537DF}</author>
    <author>tc={5F61125A-8E8B-48BE-9ACF-757E3B6C8EAF}</author>
    <author>tc={D07D62CE-7628-44DA-A305-9A90515EC375}</author>
  </authors>
  <commentList>
    <comment ref="J1" authorId="0" shapeId="0" xr:uid="{FD1F6CC7-DF78-40C2-9E2C-8DCFCB987B7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F4" authorId="1"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H4" authorId="1" shapeId="0" xr:uid="{445F7F9A-57C5-4F8B-A0FE-0046D76037DA}">
      <text>
        <r>
          <rPr>
            <b/>
            <sz val="9"/>
            <color indexed="81"/>
            <rFont val="Tahoma"/>
            <family val="2"/>
          </rPr>
          <t xml:space="preserve">Shui, Yaxin:
</t>
        </r>
        <r>
          <rPr>
            <sz val="9"/>
            <color indexed="81"/>
            <rFont val="Tahoma"/>
            <family val="2"/>
          </rPr>
          <t>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If the fuse related Parameter is "disable" cause the whole fuse DW absent, then this fuse is not included in the CRC-16 or SEC_CRC-16 calculation. 
If the fuse related Parameter is "disable" but doesn't cause the whole DW absent, then the fuse will become reseved and continue to be part of the CRC-16 or SEC_CRC-16 calculation.</t>
        </r>
      </text>
    </comment>
    <comment ref="G5" authorId="1" shapeId="0" xr:uid="{5C039C64-C830-4C2A-B46C-9968E3156AC8}">
      <text>
        <r>
          <rPr>
            <b/>
            <sz val="9"/>
            <color indexed="81"/>
            <rFont val="Tahoma"/>
            <family val="2"/>
          </rPr>
          <t>Shui, Yaxin:</t>
        </r>
        <r>
          <rPr>
            <sz val="9"/>
            <color indexed="81"/>
            <rFont val="Tahoma"/>
            <family val="2"/>
          </rPr>
          <t xml:space="preserve">
DCN#14011738652 [MTL-S][MTP-S] Remove TRC enable configuration</t>
        </r>
      </text>
    </comment>
    <comment ref="M5" authorId="1" shapeId="0" xr:uid="{A6687DDA-2CD0-442A-B8B7-C9259FD8AACB}">
      <text>
        <r>
          <rPr>
            <b/>
            <sz val="9"/>
            <color indexed="81"/>
            <rFont val="Tahoma"/>
            <family val="2"/>
          </rPr>
          <t>Shui, Yaxin:</t>
        </r>
        <r>
          <rPr>
            <sz val="9"/>
            <color indexed="81"/>
            <rFont val="Tahoma"/>
            <family val="2"/>
          </rPr>
          <t xml:space="preserve">
FW Direct Read from IOSF-SB</t>
        </r>
      </text>
    </comment>
    <comment ref="S5" authorId="1"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5" authorId="1"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Q7" authorId="1" shapeId="0" xr:uid="{C8B8225B-084A-4CEB-A010-C96EADD6A8B2}">
      <text>
        <r>
          <rPr>
            <b/>
            <sz val="9"/>
            <color indexed="81"/>
            <rFont val="Tahoma"/>
            <family val="2"/>
          </rPr>
          <t>Shui, Yaxin:</t>
        </r>
        <r>
          <rPr>
            <sz val="9"/>
            <color indexed="81"/>
            <rFont val="Tahoma"/>
            <family val="2"/>
          </rPr>
          <t xml:space="preserve">
name not same as Group1 Page</t>
        </r>
      </text>
    </comment>
    <comment ref="S8" authorId="1" shapeId="0" xr:uid="{B74CD35E-7067-4FD7-B8B9-E745E82E1A3A}">
      <text>
        <r>
          <rPr>
            <b/>
            <sz val="9"/>
            <color indexed="81"/>
            <rFont val="Tahoma"/>
            <family val="2"/>
          </rPr>
          <t>Shui, Yaxin:</t>
        </r>
        <r>
          <rPr>
            <sz val="9"/>
            <color indexed="81"/>
            <rFont val="Tahoma"/>
            <family val="2"/>
          </rPr>
          <t xml:space="preserve">
yes or replace by GSK_TRC_DIS ?</t>
        </r>
      </text>
    </comment>
    <comment ref="T12" authorId="1"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12" authorId="2"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Y12" authorId="3"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2" authorId="4"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T19" authorId="1"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9" authorId="1"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9" authorId="1"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28" authorId="1"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32" authorId="1" shapeId="0" xr:uid="{A1C32F2B-D3BA-4FBB-88D7-F106D7DB8E3C}">
      <text>
        <r>
          <rPr>
            <b/>
            <sz val="9"/>
            <color indexed="81"/>
            <rFont val="Tahoma"/>
            <family val="2"/>
          </rPr>
          <t>Shui, Yaxin:</t>
        </r>
        <r>
          <rPr>
            <sz val="9"/>
            <color indexed="81"/>
            <rFont val="Tahoma"/>
            <family val="2"/>
          </rPr>
          <t xml:space="preserve">
CONFIG_OCS_DISABLE_GKEY2 RTL config</t>
        </r>
      </text>
    </comment>
    <comment ref="U32" authorId="1"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33" authorId="1"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D38" authorId="1" shapeId="0" xr:uid="{48678EFE-3677-4CA9-9B6B-CBD1B3B69E46}">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E42" authorId="0" shapeId="0" xr:uid="{168D13D1-D218-4C3F-9E66-9765E7F4E7FE}">
      <text>
        <r>
          <rPr>
            <b/>
            <sz val="9"/>
            <color indexed="81"/>
            <rFont val="Tahoma"/>
            <family val="2"/>
          </rPr>
          <t>Tan, Siang Lin:</t>
        </r>
        <r>
          <rPr>
            <sz val="9"/>
            <color indexed="81"/>
            <rFont val="Tahoma"/>
            <family val="2"/>
          </rPr>
          <t xml:space="preserve">
14 July 2021 sianglin:
Shalini feedback : to change from "HW/ROM to ROM</t>
        </r>
      </text>
    </comment>
    <comment ref="I42" authorId="1" shapeId="0" xr:uid="{CF7E98DC-775C-43F5-B658-78379106CDCB}">
      <text>
        <r>
          <rPr>
            <b/>
            <sz val="9"/>
            <color indexed="81"/>
            <rFont val="Tahoma"/>
            <family val="2"/>
          </rPr>
          <t>Shui, Yaxin:</t>
        </r>
        <r>
          <rPr>
            <sz val="9"/>
            <color indexed="81"/>
            <rFont val="Tahoma"/>
            <family val="2"/>
          </rPr>
          <t xml:space="preserve">
No HW impact, no paramter, always there. Most secure value shall be 0</t>
        </r>
      </text>
    </comment>
    <comment ref="H44" authorId="1"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G71" authorId="5" shapeId="0" xr:uid="{0643183F-3781-41A6-AD54-F88EB477E8CA}">
      <text>
        <t>[Threaded comment]
Your version of Excel allows you to read this threaded comment; however, any edits to it will get removed if the file is opened in a newer version of Excel. Learn more: https://go.microsoft.com/fwlink/?linkid=870924
Comment:
    1/21/2022 (YS)
re-visited the  DCN#1309315007 requests. Confirmed the ROM fuse " DCMI_Disable" has been deprecated. Its attributes and default value can be re-directed to a new usage for "WS_SKU" with no conflict with other project usages. Besides MTL-S/MTP-S IP Fuse RDL and full chip RDL generation has been already frozen, IP fuse RDL updates would not be accepted in full chip fuse gen. 
Therefore the decision was made:
      - reject this sip.feature DCN#1309315007, acknowledged the change is OK,  can be tracked with manufacturing HSD only for MTL-S/MTP-S, IP team has no further action for this fuse name change for MTL. 
     - clone this DCN#1309315007 to WIP project starting from LNL-M and beyond (DCN#14015910335)</t>
      </text>
    </comment>
    <comment ref="D73" authorId="6"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I87" authorId="1" shapeId="0" xr:uid="{4FBCB264-D7F3-4180-84EE-0478D6F9576D}">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F88" authorId="7" shapeId="0" xr:uid="{E9952A2D-01F5-401C-9E56-150F00DE0CFD}">
      <text>
        <r>
          <rPr>
            <b/>
            <sz val="9"/>
            <color indexed="81"/>
            <rFont val="Tahoma"/>
            <family val="2"/>
          </rPr>
          <t>Kakeda, Masahide:</t>
        </r>
        <r>
          <rPr>
            <sz val="9"/>
            <color indexed="81"/>
            <rFont val="Tahoma"/>
            <family val="2"/>
          </rPr>
          <t xml:space="preserve">
(1 &lt;&lt; x ) - 1
</t>
        </r>
      </text>
    </comment>
    <comment ref="I88" authorId="0" shapeId="0" xr:uid="{4626319F-9AFA-4165-BA39-2348631F939A}">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D98" authorId="1"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Y98" authorId="8" shapeId="0" xr:uid="{9A1A1257-C9C0-4F93-8DF0-BA082BC537DF}">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D99" authorId="1"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00" authorId="1"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03" authorId="9"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I104" authorId="1" shapeId="0" xr:uid="{F3DC46F7-62F1-4F42-ACD3-532568178B9A}">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I106" authorId="1" shapeId="0" xr:uid="{46379A37-E3DE-4E6F-8FAB-92EA8E1C308B}">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P115" authorId="10" shapeId="0" xr:uid="{D07D62CE-7628-44DA-A305-9A90515EC375}">
      <text>
        <t>[Threaded comment]
Your version of Excel allows you to read this threaded comment; however, any edits to it will get removed if the file is opened in a newer version of Excel. Learn more: https://go.microsoft.com/fwlink/?linkid=870924
Comment:
    1/21/2022 (YS)
Reviewed the DCN # 1309161007 requests for new name apply ADP-S/P only. Confirmed CSME_Cfg_Fuse_119_ RPL_Indicator_EN (ADL-P/S only)  has no conflict with other project usage.
decision was made - reject this sip.feature, not clone to other project, the change shall be tracked with manufacturing HSD only. IP team has no further action for this fuse name change. Fuse HAS started from MTL, does not include older project such as ADP-P/S fuse spec.</t>
      </text>
    </comment>
    <comment ref="I155" authorId="1" shapeId="0" xr:uid="{47D28AAF-480F-469D-9876-A474D477B647}">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56" authorId="1" shapeId="0" xr:uid="{45C59E6A-93D9-4AB1-AC1B-136172A360CF}">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57" authorId="1" shapeId="0" xr:uid="{AE68713D-2387-4C06-9F70-081288092DB1}">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M213" authorId="1" shapeId="0" xr:uid="{F8502A77-D992-4BBD-B8E1-E2E3C355A90F}">
      <text>
        <r>
          <rPr>
            <b/>
            <sz val="9"/>
            <color indexed="81"/>
            <rFont val="Tahoma"/>
            <family val="2"/>
          </rPr>
          <t>Shui, Yaxin:</t>
        </r>
        <r>
          <rPr>
            <sz val="9"/>
            <color indexed="81"/>
            <rFont val="Tahoma"/>
            <family val="2"/>
          </rPr>
          <t xml:space="preserve">
offset 0x000-0xFF (64DW) secured FW Fuses, Pull by FW, sybject to zeroing, shared fuse RF</t>
        </r>
      </text>
    </comment>
    <comment ref="O214" authorId="0" shapeId="0" xr:uid="{4EC0AF01-C037-48B7-91B1-9FD21C86914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U216" authorId="1"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C228" authorId="0" shapeId="0" xr:uid="{DD10F10D-2D5E-4F9B-812D-B2AF3A15712A}">
      <text>
        <r>
          <rPr>
            <sz val="9"/>
            <color indexed="81"/>
            <rFont val="Tahoma"/>
            <family val="2"/>
          </rPr>
          <t>8 July 2001 sianglin:
Yanai feedback: This is not needed in OSSE. It's only applicable to GSC</t>
        </r>
      </text>
    </comment>
    <comment ref="AG228" authorId="0" shapeId="0" xr:uid="{8754A143-DD7F-4985-9E0D-0F62381E01B2}">
      <text>
        <r>
          <rPr>
            <sz val="9"/>
            <color indexed="81"/>
            <rFont val="Tahoma"/>
            <family val="2"/>
          </rPr>
          <t>8 July 2001 sianglin:
Yanai feedback: This is not needed in OSSE. It's only applicable to GSC</t>
        </r>
      </text>
    </comment>
    <comment ref="AJ228" authorId="0" shapeId="0" xr:uid="{85D5F2FB-BFD3-4EA1-9A04-652815222521}">
      <text>
        <r>
          <rPr>
            <sz val="9"/>
            <color indexed="81"/>
            <rFont val="Tahoma"/>
            <family val="2"/>
          </rPr>
          <t>8 July 2001 sianglin:
Yanai feedback: This is not needed in OSSE. It's only applicable to GSC</t>
        </r>
      </text>
    </comment>
    <comment ref="M229" authorId="1" shapeId="0" xr:uid="{5A1FDC47-5924-4D26-B0AE-8970D0FA7C79}">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E244" authorId="1" shapeId="0" xr:uid="{461D23D9-9604-44D0-A337-47EFAE54019E}">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C247" authorId="0" shapeId="0" xr:uid="{061B663D-53A7-4A84-A703-9AAD9FE31003}">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G247" authorId="0" shapeId="0" xr:uid="{C0CD5D5A-BA63-45B1-96FA-A0CCB9C85A67}">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J247" authorId="0" shapeId="0" xr:uid="{E3DB5E82-3CA2-4764-BB3F-6ECCD99F5F80}">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C253" authorId="0" shapeId="0" xr:uid="{10123608-2B82-4F2F-A740-DED932680D1F}">
      <text>
        <r>
          <rPr>
            <sz val="9"/>
            <color indexed="81"/>
            <rFont val="Tahoma"/>
            <family val="2"/>
          </rPr>
          <t>8 July 2001 sianglin:
Xiaoyu feedback: This is not needed in OSSE. Because OSSE doesn’t have PUF.</t>
        </r>
      </text>
    </comment>
    <comment ref="AG253" authorId="0" shapeId="0" xr:uid="{C3849A0F-C36A-4D30-844B-4C7460C8D47E}">
      <text>
        <r>
          <rPr>
            <sz val="9"/>
            <color indexed="81"/>
            <rFont val="Tahoma"/>
            <family val="2"/>
          </rPr>
          <t>8 July 2001 sianglin:
Xiaoyu feedback: This is not needed in OSSE. Because OSSE doesn’t have PUF.</t>
        </r>
      </text>
    </comment>
    <comment ref="AJ253" authorId="0" shapeId="0" xr:uid="{018CFBEB-D450-462C-9940-B9FB26912C6B}">
      <text>
        <r>
          <rPr>
            <sz val="9"/>
            <color indexed="81"/>
            <rFont val="Tahoma"/>
            <family val="2"/>
          </rPr>
          <t>8 July 2001 sianglin:
Xiaoyu feedback: This is not needed in OSSE. Because OSSE doesn’t have PUF.</t>
        </r>
      </text>
    </comment>
    <comment ref="D254" authorId="1" shapeId="0" xr:uid="{7ECF3B8B-2D75-4C73-823A-D8793081DEA2}">
      <text>
        <r>
          <rPr>
            <b/>
            <sz val="9"/>
            <color indexed="81"/>
            <rFont val="Tahoma"/>
            <family val="2"/>
          </rPr>
          <t>Shui, Yaxin:</t>
        </r>
        <r>
          <rPr>
            <sz val="9"/>
            <color indexed="81"/>
            <rFont val="Tahoma"/>
            <family val="2"/>
          </rPr>
          <t xml:space="preserve">
5/11/2021 change to match MTL-M kaizen</t>
        </r>
      </text>
    </comment>
    <comment ref="G288" authorId="1" shapeId="0" xr:uid="{9A6D04B3-379D-442F-8B9E-E95B94F43013}">
      <text>
        <r>
          <rPr>
            <b/>
            <sz val="9"/>
            <color indexed="81"/>
            <rFont val="Tahoma"/>
            <family val="2"/>
          </rPr>
          <t>Shui, Yaxin:</t>
        </r>
        <r>
          <rPr>
            <sz val="9"/>
            <color indexed="81"/>
            <rFont val="Tahoma"/>
            <family val="2"/>
          </rPr>
          <t xml:space="preserve">
DCN#14011738652 [MTL-S][MTP-S] Remove TRC enable configuration</t>
        </r>
      </text>
    </comment>
    <comment ref="S288" authorId="1"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tc={239DBC80-3F6D-4655-8C61-2573931BDF4A}</author>
    <author>tc={377FE214-9818-4BFF-9D55-49ADFD3A7FCD}</author>
    <author>tc={CA28D74C-DBAF-442D-8E56-F78DB8DB1457}</author>
    <author>tc={4B5066AE-605B-41EC-9F96-D0455678BCDA}</author>
    <author>Kakeda, Masahide</author>
    <author>tc={C110F2FE-DC73-4278-AB25-CA9563A5548E}</author>
    <author>tc={61EA2E42-54CB-493B-917B-DC714201DCF7}</author>
  </authors>
  <commentList>
    <comment ref="K1" authorId="0" shapeId="0" xr:uid="{A195A1C3-C0AA-4A15-8C5F-2FA226C4E84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AC3" authorId="0" shapeId="0" xr:uid="{93B1CBD2-0C33-45E4-9F81-9C3E5DBEA8CD}">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E3" authorId="0" shapeId="0" xr:uid="{B942DDE8-799B-4A70-BD5D-6A614543F30D}">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G3" authorId="0" shapeId="0" xr:uid="{42711DC4-D9D8-48B6-8413-EB1A0A1ED647}">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G4" authorId="1" shapeId="0" xr:uid="{D61D04BC-F3C0-4D53-BB3B-A8B10E339713}">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I4" authorId="1" shapeId="0" xr:uid="{A7CC3E78-B916-4C14-8B35-BC43CCDB604C}">
      <text>
        <r>
          <rPr>
            <b/>
            <sz val="9"/>
            <color indexed="81"/>
            <rFont val="Tahoma"/>
            <family val="2"/>
          </rPr>
          <t xml:space="preserve">Shui, Yaxin:
</t>
        </r>
        <r>
          <rPr>
            <sz val="9"/>
            <color indexed="81"/>
            <rFont val="Tahoma"/>
            <family val="2"/>
          </rPr>
          <t xml:space="preserve">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t>
        </r>
      </text>
    </comment>
    <comment ref="H5" authorId="1" shapeId="0" xr:uid="{80266F08-CA39-4A7C-AA07-670E87E7FB67}">
      <text>
        <r>
          <rPr>
            <b/>
            <sz val="9"/>
            <color indexed="81"/>
            <rFont val="Tahoma"/>
            <family val="2"/>
          </rPr>
          <t>Shui, Yaxin:</t>
        </r>
        <r>
          <rPr>
            <sz val="9"/>
            <color indexed="81"/>
            <rFont val="Tahoma"/>
            <family val="2"/>
          </rPr>
          <t xml:space="preserve">
DCN#14011738652 [MTL-S][MTP-S] Remove TRC enable configuration</t>
        </r>
      </text>
    </comment>
    <comment ref="N5" authorId="1" shapeId="0" xr:uid="{2C2AF09E-EFA4-4A94-A4FD-5B4E12F54DA1}">
      <text>
        <r>
          <rPr>
            <b/>
            <sz val="9"/>
            <color indexed="81"/>
            <rFont val="Tahoma"/>
            <family val="2"/>
          </rPr>
          <t>Shui, Yaxin:</t>
        </r>
        <r>
          <rPr>
            <sz val="9"/>
            <color indexed="81"/>
            <rFont val="Tahoma"/>
            <family val="2"/>
          </rPr>
          <t xml:space="preserve">
FW Direct Read from IOSF-SB</t>
        </r>
      </text>
    </comment>
    <comment ref="T5" authorId="1" shapeId="0" xr:uid="{1FF3CB33-4423-4B4E-BE3D-FDE8E9125E2D}">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5864BBF8-9155-489E-8276-47225C411155}">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FA8633AB-4545-4A9D-AEDC-7735279A30FC}">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C15136F8-459B-4220-8FD8-52BA5AAEB3A5}">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D0977E0D-68DF-4BA1-915A-977E554D19C3}">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43E71E77-3D90-4A2F-9DBE-DFC1DC41F1F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8B61E846-4523-473E-85A3-D6157D7B537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5" authorId="1" shapeId="0" xr:uid="{D800CCC6-7869-403C-99F4-9BA0BA1B713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R7" authorId="1" shapeId="0" xr:uid="{9710067A-7478-49EF-A263-8966B3024CEF}">
      <text>
        <r>
          <rPr>
            <b/>
            <sz val="9"/>
            <color indexed="81"/>
            <rFont val="Tahoma"/>
            <family val="2"/>
          </rPr>
          <t>Shui, Yaxin:</t>
        </r>
        <r>
          <rPr>
            <sz val="9"/>
            <color indexed="81"/>
            <rFont val="Tahoma"/>
            <family val="2"/>
          </rPr>
          <t xml:space="preserve">
name not same as Group1 Page</t>
        </r>
      </text>
    </comment>
    <comment ref="T8" authorId="1" shapeId="0" xr:uid="{DBF9E135-6B6C-4863-B8C1-35FA889912C6}">
      <text>
        <r>
          <rPr>
            <b/>
            <sz val="9"/>
            <color indexed="81"/>
            <rFont val="Tahoma"/>
            <family val="2"/>
          </rPr>
          <t>Shui, Yaxin:</t>
        </r>
        <r>
          <rPr>
            <sz val="9"/>
            <color indexed="81"/>
            <rFont val="Tahoma"/>
            <family val="2"/>
          </rPr>
          <t xml:space="preserve">
yes or replace by GSK_TRC_DIS ?</t>
        </r>
      </text>
    </comment>
    <comment ref="U10" authorId="1" shapeId="0" xr:uid="{6B80AE36-3E56-41F4-9774-F585C8E52BE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0" authorId="2" shapeId="0" xr:uid="{239DBC80-3F6D-4655-8C61-2573931BDF4A}">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0" authorId="3" shapeId="0" xr:uid="{377FE214-9818-4BFF-9D55-49ADFD3A7FCD}">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AA10" authorId="4" shapeId="0" xr:uid="{CA28D74C-DBAF-442D-8E56-F78DB8DB1457}">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U15" authorId="1" shapeId="0" xr:uid="{1384B32B-CD4A-4571-8924-F15392E105F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5" authorId="1" shapeId="0" xr:uid="{D8CA28AB-D241-4EA1-8DD4-2BD19446741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15" authorId="1" shapeId="0" xr:uid="{75DE44F3-4F97-4EA5-8C55-789DA807FE2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22" authorId="1" shapeId="0" xr:uid="{DE4E6B49-80FB-42B7-BF31-AEB0B4D0C47F}">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6" authorId="1" shapeId="0" xr:uid="{37A7371E-801B-4DD3-99E2-72F720773DD0}">
      <text>
        <r>
          <rPr>
            <b/>
            <sz val="9"/>
            <color indexed="81"/>
            <rFont val="Tahoma"/>
            <family val="2"/>
          </rPr>
          <t>Shui, Yaxin:</t>
        </r>
        <r>
          <rPr>
            <sz val="9"/>
            <color indexed="81"/>
            <rFont val="Tahoma"/>
            <family val="2"/>
          </rPr>
          <t xml:space="preserve">
CONFIG_OCS_DISABLE_GKEY2 RTL config</t>
        </r>
      </text>
    </comment>
    <comment ref="V26" authorId="1" shapeId="0" xr:uid="{EF5E5B87-1F5B-407C-8184-2636087EB2A3}">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7" authorId="1" shapeId="0" xr:uid="{5AB1C4CF-1479-45FF-AF97-5E533ED75EC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E31" authorId="1" shapeId="0" xr:uid="{26B86D8B-C04F-4E5A-BEF3-E9E73ACE700B}">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F35" authorId="0" shapeId="0" xr:uid="{707D8B29-7558-42B5-985B-21E96C2D4EC8}">
      <text>
        <r>
          <rPr>
            <b/>
            <sz val="9"/>
            <color indexed="81"/>
            <rFont val="Tahoma"/>
            <family val="2"/>
          </rPr>
          <t>Tan, Siang Lin:</t>
        </r>
        <r>
          <rPr>
            <sz val="9"/>
            <color indexed="81"/>
            <rFont val="Tahoma"/>
            <family val="2"/>
          </rPr>
          <t xml:space="preserve">
14 July 2021 sianglin:
Shalini feedback : to change from "HW/ROM to ROM</t>
        </r>
      </text>
    </comment>
    <comment ref="J35" authorId="1" shapeId="0" xr:uid="{193A3F3F-D26D-44C5-B1F8-4F1394F8CE1B}">
      <text>
        <r>
          <rPr>
            <b/>
            <sz val="9"/>
            <color indexed="81"/>
            <rFont val="Tahoma"/>
            <family val="2"/>
          </rPr>
          <t>Shui, Yaxin:</t>
        </r>
        <r>
          <rPr>
            <sz val="9"/>
            <color indexed="81"/>
            <rFont val="Tahoma"/>
            <family val="2"/>
          </rPr>
          <t xml:space="preserve">
No HW impact, no paramter, always there. Most secure value shall be 0</t>
        </r>
      </text>
    </comment>
    <comment ref="I37" authorId="1" shapeId="0" xr:uid="{07BA4B8F-1BC6-44D7-A5EE-AA400CD5E9DE}">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E65" authorId="5" shapeId="0" xr:uid="{4B5066AE-605B-41EC-9F96-D0455678BCDA}">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J79" authorId="1" shapeId="0" xr:uid="{F49619D6-774C-43B6-BC98-6F35A13D99CF}">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G80" authorId="6" shapeId="0" xr:uid="{2579163C-2E66-4287-9A50-02D219C48CB7}">
      <text>
        <r>
          <rPr>
            <b/>
            <sz val="9"/>
            <color indexed="81"/>
            <rFont val="Tahoma"/>
            <family val="2"/>
          </rPr>
          <t>Kakeda, Masahide:</t>
        </r>
        <r>
          <rPr>
            <sz val="9"/>
            <color indexed="81"/>
            <rFont val="Tahoma"/>
            <family val="2"/>
          </rPr>
          <t xml:space="preserve">
(1 &lt;&lt; x ) - 1
</t>
        </r>
      </text>
    </comment>
    <comment ref="J80" authorId="0" shapeId="0" xr:uid="{7BB359A1-DDD0-44BA-8C44-58A622351FCE}">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E90" authorId="1" shapeId="0" xr:uid="{036A9806-5384-434B-9313-764A38720EF0}">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Z90" authorId="7" shapeId="0" xr:uid="{C110F2FE-DC73-4278-AB25-CA9563A5548E}">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E91" authorId="1" shapeId="0" xr:uid="{5E65D763-C545-4A76-B6F8-9BC2A476B50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2" authorId="1" shapeId="0" xr:uid="{B3A677B8-5480-4DB8-84C3-663C130D5C81}">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5" authorId="8" shapeId="0" xr:uid="{61EA2E42-54CB-493B-917B-DC714201DCF7}">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J96" authorId="1" shapeId="0" xr:uid="{875419F8-1464-4607-8791-5103F1B55AC8}">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J98" authorId="1" shapeId="0" xr:uid="{C65A3F49-BC9B-4A7C-98E1-7EA4D0A01E16}">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J133" authorId="1" shapeId="0" xr:uid="{863C3C44-3FC3-44B5-BD0E-A3947DAC4262}">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4" authorId="1" shapeId="0" xr:uid="{B83DE3C6-443D-4A18-9214-425A7DDA3A19}">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5" authorId="1" shapeId="0" xr:uid="{49090E91-72B5-4558-9892-2EC6F78EEF73}">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N193" authorId="1" shapeId="0" xr:uid="{A4B2862E-6E55-4507-AC6B-F6905E4CCF79}">
      <text>
        <r>
          <rPr>
            <b/>
            <sz val="9"/>
            <color indexed="81"/>
            <rFont val="Tahoma"/>
            <family val="2"/>
          </rPr>
          <t>Shui, Yaxin:</t>
        </r>
        <r>
          <rPr>
            <sz val="9"/>
            <color indexed="81"/>
            <rFont val="Tahoma"/>
            <family val="2"/>
          </rPr>
          <t xml:space="preserve">
offset 0x000-0xFF (64DW) secured FW Fuses, Pull by FW, sybject to zeroing, shared fuse RF</t>
        </r>
      </text>
    </comment>
    <comment ref="P194" authorId="0" shapeId="0" xr:uid="{66C3B4FD-FBBA-44B1-BAFE-DEC89347921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V196" authorId="1" shapeId="0" xr:uid="{DD3C15D0-CFED-4CC2-8A7F-75962ECBD770}">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F210" authorId="0" shapeId="0" xr:uid="{A193930E-9A03-4FD0-B33E-C3EC6393026A}">
      <text>
        <r>
          <rPr>
            <sz val="9"/>
            <color indexed="81"/>
            <rFont val="Tahoma"/>
            <family val="2"/>
          </rPr>
          <t>8 July 2001 sianglin:
Yanai feedback: This is not needed in OSSE. It's only applicable to GSC</t>
        </r>
      </text>
    </comment>
    <comment ref="N211" authorId="1" shapeId="0" xr:uid="{585727AE-12F8-4ACF-91BD-6B3024C63F13}">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F226" authorId="1" shapeId="0" xr:uid="{023559F8-D508-4A14-B9D0-AD1C6FB73208}">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F229" authorId="0" shapeId="0" xr:uid="{5F4453CD-DCF5-4C91-BD01-655F4627737A}">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F240" authorId="0" shapeId="0" xr:uid="{208C866D-4C6C-474A-A50F-0E24FEAF051B}">
      <text>
        <r>
          <rPr>
            <sz val="9"/>
            <color indexed="81"/>
            <rFont val="Tahoma"/>
            <family val="2"/>
          </rPr>
          <t>8 July 2001 sianglin:
Xiaoyu feedback: This is not needed in OSSE. Because OSSE doesn’t have PUF.</t>
        </r>
      </text>
    </comment>
    <comment ref="E241" authorId="1" shapeId="0" xr:uid="{506893F0-6A3C-45DA-BD11-7D3A80D01FA0}">
      <text>
        <r>
          <rPr>
            <b/>
            <sz val="9"/>
            <color indexed="81"/>
            <rFont val="Tahoma"/>
            <family val="2"/>
          </rPr>
          <t>Shui, Yaxin:</t>
        </r>
        <r>
          <rPr>
            <sz val="9"/>
            <color indexed="81"/>
            <rFont val="Tahoma"/>
            <family val="2"/>
          </rPr>
          <t xml:space="preserve">
5/11/2021 change to match MTL-M kaizen</t>
        </r>
      </text>
    </comment>
    <comment ref="H275" authorId="1" shapeId="0" xr:uid="{0A5A3154-450E-42CE-8F52-148127351580}">
      <text>
        <r>
          <rPr>
            <b/>
            <sz val="9"/>
            <color indexed="81"/>
            <rFont val="Tahoma"/>
            <family val="2"/>
          </rPr>
          <t>Shui, Yaxin:</t>
        </r>
        <r>
          <rPr>
            <sz val="9"/>
            <color indexed="81"/>
            <rFont val="Tahoma"/>
            <family val="2"/>
          </rPr>
          <t xml:space="preserve">
DCN#14011738652 [MTL-S][MTP-S] Remove TRC enable configuration</t>
        </r>
      </text>
    </comment>
    <comment ref="T275" authorId="1" shapeId="0" xr:uid="{1ADA14C7-40C4-4BA0-84BE-F62E1A6B213B}">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<sst xmlns="http://schemas.openxmlformats.org/spreadsheetml/2006/main" count="21679" uniqueCount="2777">
  <si>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</si>
  <si>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</si>
  <si>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</si>
  <si>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</si>
  <si>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</si>
  <si>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</si>
  <si>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</si>
  <si>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</si>
  <si>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</si>
  <si>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</si>
  <si>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</si>
  <si>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</si>
  <si>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</si>
  <si>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</si>
  <si>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</si>
  <si>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</si>
  <si>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</si>
  <si>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</si>
  <si>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</si>
  <si>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</si>
  <si>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</si>
  <si>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</si>
  <si>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</si>
  <si>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</si>
  <si>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</si>
  <si>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</si>
  <si>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</si>
  <si>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</si>
  <si>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</si>
  <si>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</si>
  <si>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</si>
  <si>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</si>
  <si>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</si>
  <si>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</si>
  <si>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</si>
  <si>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</si>
  <si>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</si>
  <si>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</si>
  <si>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</si>
  <si>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</si>
  <si>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</si>
  <si>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</si>
  <si>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</si>
  <si>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</si>
  <si>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</si>
  <si>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</si>
  <si>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</si>
  <si>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</si>
  <si>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</si>
  <si>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</si>
  <si>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</si>
  <si>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</si>
  <si>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</si>
  <si>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</si>
  <si>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</si>
  <si>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</si>
  <si>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</si>
  <si>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</si>
  <si>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</si>
  <si>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</si>
  <si>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</si>
  <si>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</si>
  <si>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</si>
  <si>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</si>
  <si>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</si>
  <si>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</si>
  <si>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</si>
  <si>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</si>
  <si>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</si>
  <si>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</si>
  <si>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</si>
  <si>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</si>
  <si>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</si>
  <si>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</si>
  <si>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</si>
  <si>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</si>
  <si>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</si>
  <si>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</si>
  <si>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</si>
  <si>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</si>
  <si>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</si>
  <si>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</si>
  <si>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</si>
  <si>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</si>
  <si>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</si>
  <si>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</si>
  <si>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</si>
  <si>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</si>
  <si>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</si>
  <si>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</si>
  <si>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</si>
  <si>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</si>
  <si>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</si>
  <si>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</si>
  <si>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</si>
  <si>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</si>
  <si>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</si>
  <si>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</si>
  <si>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</si>
  <si>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</si>
  <si>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</si>
  <si>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</si>
  <si>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</si>
  <si>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</si>
  <si>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</si>
  <si>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</si>
  <si>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</si>
  <si>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</si>
  <si>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</si>
  <si>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</si>
  <si>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</si>
  <si>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</si>
  <si>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</si>
  <si>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</si>
  <si>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</si>
  <si>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</si>
  <si>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</si>
  <si>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</si>
  <si>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</si>
  <si>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</si>
  <si>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</si>
  <si>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</si>
  <si>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</si>
  <si>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</si>
  <si>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</si>
  <si>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</si>
  <si>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</si>
  <si>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</si>
  <si>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</si>
  <si>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</si>
  <si>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</si>
  <si>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</si>
  <si>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</si>
  <si>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</si>
  <si>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</si>
  <si>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</si>
  <si>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</si>
  <si>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</si>
  <si>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</si>
  <si>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</si>
  <si>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</si>
  <si>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</si>
  <si>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</si>
  <si>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</si>
  <si>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</si>
  <si>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</si>
  <si>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</si>
  <si>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</si>
  <si>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</si>
  <si>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</si>
  <si>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</si>
  <si>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</si>
  <si>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</si>
  <si>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</si>
  <si>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</si>
  <si>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</si>
  <si>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</si>
  <si>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</si>
  <si>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</si>
  <si>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</si>
  <si>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</si>
  <si>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</si>
  <si>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</si>
  <si>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</si>
  <si>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</si>
  <si>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</si>
  <si>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</si>
  <si>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</si>
  <si>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</si>
  <si>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</si>
  <si>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</si>
  <si>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</si>
  <si>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</si>
  <si>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</si>
  <si>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</si>
  <si>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</si>
  <si>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</si>
  <si>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</si>
  <si>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</si>
  <si>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</si>
  <si>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</si>
  <si>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</si>
  <si>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</si>
  <si>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</si>
  <si>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</si>
  <si>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</si>
  <si>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</si>
  <si>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</si>
  <si>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</si>
  <si>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</si>
  <si>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</si>
  <si>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</si>
  <si>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</si>
  <si>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</si>
  <si>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</si>
  <si>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</si>
  <si>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</si>
  <si>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</si>
  <si>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</si>
  <si>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</si>
  <si>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</si>
  <si>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</si>
  <si>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</si>
  <si>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</si>
  <si>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</si>
  <si>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</si>
  <si>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</si>
  <si>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</si>
  <si>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</si>
  <si>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</si>
  <si>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</si>
  <si>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</si>
  <si>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</si>
  <si>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</si>
  <si>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</si>
  <si>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</si>
  <si>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</si>
  <si>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</si>
  <si>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</si>
  <si>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</si>
  <si>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</si>
  <si>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</si>
  <si>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</si>
  <si>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</si>
  <si>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</si>
  <si>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</si>
  <si>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</si>
  <si>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</si>
  <si>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</si>
  <si>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</si>
  <si>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</si>
  <si>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</si>
  <si>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</si>
  <si>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</si>
  <si>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</si>
  <si>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</si>
  <si>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</si>
  <si>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</si>
  <si>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</si>
  <si>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</si>
  <si>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</si>
  <si>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</si>
  <si>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</si>
  <si>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</si>
  <si>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</si>
  <si>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</si>
  <si>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</si>
  <si>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</si>
  <si>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</si>
  <si>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</si>
  <si>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</si>
  <si>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</si>
  <si>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</si>
  <si>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</si>
  <si>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</si>
  <si>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</si>
  <si>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</si>
  <si>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</si>
  <si>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</si>
  <si>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</si>
  <si>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</si>
  <si>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</si>
  <si>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</si>
  <si>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</si>
  <si>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</si>
  <si>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</si>
  <si>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</si>
  <si>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</si>
  <si>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</si>
  <si>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</si>
  <si>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</si>
  <si>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</si>
  <si>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</si>
  <si>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</si>
  <si>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</si>
  <si>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</si>
  <si>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</si>
  <si>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</si>
  <si>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</si>
  <si>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</si>
  <si>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</si>
  <si>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</si>
  <si>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</si>
  <si>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</si>
  <si>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</si>
  <si>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</si>
  <si>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</si>
  <si>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</si>
  <si>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</si>
  <si>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</si>
  <si>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</si>
  <si>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</si>
  <si>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</si>
  <si>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</si>
  <si>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</si>
  <si>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</si>
  <si>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</si>
  <si>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</si>
  <si>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</si>
  <si>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</si>
  <si>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</si>
  <si>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</si>
  <si>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</si>
  <si>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</si>
  <si>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</si>
  <si>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</si>
  <si>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</si>
  <si>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</si>
  <si>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</si>
  <si>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</si>
  <si>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</si>
  <si>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</si>
  <si>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</si>
  <si>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</si>
  <si>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</si>
  <si>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</si>
  <si>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</si>
  <si>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</si>
  <si>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</si>
  <si>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</si>
  <si>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</si>
  <si>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</si>
  <si>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</si>
  <si>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</si>
  <si>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</si>
  <si>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</si>
  <si>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</si>
  <si>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</si>
  <si>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</si>
  <si>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</si>
  <si>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</si>
  <si>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</si>
  <si>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</si>
  <si>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</si>
  <si>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</si>
  <si>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</si>
  <si>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</si>
  <si>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</si>
  <si>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</si>
  <si>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</si>
  <si>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</si>
  <si>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</si>
  <si>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</si>
  <si>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</si>
  <si>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</si>
  <si>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</si>
  <si>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</si>
  <si>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</si>
  <si>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</si>
  <si>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</si>
  <si>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</si>
  <si>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</si>
  <si>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</si>
  <si>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</si>
  <si>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</si>
  <si>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</si>
  <si>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</si>
  <si>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</si>
  <si>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</si>
  <si>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</si>
  <si>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</si>
  <si>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</si>
  <si>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</si>
  <si>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</si>
  <si>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</si>
  <si>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</si>
  <si>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</si>
  <si>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</si>
  <si>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</si>
  <si>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</si>
  <si>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</si>
  <si>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</si>
  <si>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</si>
  <si>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</si>
  <si>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</si>
  <si>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</si>
  <si>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</si>
  <si>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</si>
  <si>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</si>
  <si>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</si>
  <si>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</si>
  <si>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</si>
  <si>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</si>
  <si>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</si>
  <si>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</si>
  <si>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</si>
  <si>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</si>
  <si>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</si>
  <si>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</si>
  <si>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</si>
  <si>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</si>
  <si>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</si>
  <si>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</si>
  <si>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</si>
  <si>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</si>
  <si>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</si>
  <si>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</si>
  <si>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</si>
  <si>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</si>
  <si>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</si>
  <si>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</si>
  <si>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</si>
  <si>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</si>
  <si>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</si>
  <si>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</si>
  <si>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</si>
  <si>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</si>
  <si>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</si>
  <si>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</si>
  <si>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</si>
  <si>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</si>
  <si>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</si>
  <si>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</si>
  <si>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</si>
  <si>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</si>
  <si>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</si>
  <si>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</si>
  <si>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</si>
  <si>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</si>
  <si>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</si>
  <si>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</si>
  <si>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</si>
  <si>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</si>
  <si>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</si>
  <si>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</si>
  <si>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</si>
  <si>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</si>
  <si>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</si>
  <si>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</si>
  <si>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</si>
  <si>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</si>
  <si>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</si>
  <si>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</si>
  <si>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</si>
  <si>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</si>
  <si>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</si>
  <si>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</si>
  <si>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</si>
  <si>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</si>
  <si>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</si>
  <si>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</si>
  <si>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</si>
  <si>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</si>
  <si>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</si>
  <si>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</si>
  <si>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</si>
  <si>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</si>
  <si>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</si>
  <si>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</si>
  <si>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</si>
  <si>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</si>
  <si>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</si>
  <si>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</si>
  <si>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</si>
  <si>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</si>
  <si>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</si>
  <si>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</si>
  <si>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</si>
  <si>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</si>
  <si>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</si>
  <si>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</si>
  <si>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</si>
  <si>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</si>
  <si>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</si>
  <si>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</si>
  <si>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</si>
  <si>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</si>
  <si>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</si>
  <si>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</si>
  <si>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</si>
  <si>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</si>
  <si>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</si>
  <si>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</si>
  <si>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</si>
  <si>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</si>
  <si>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</si>
  <si>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</si>
  <si>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</si>
  <si>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</si>
  <si>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</si>
  <si>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</si>
  <si>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</si>
  <si>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</si>
  <si>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</si>
  <si>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</si>
  <si>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</si>
  <si>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</si>
  <si>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</si>
  <si>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</si>
  <si>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</si>
  <si>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</si>
  <si>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</si>
  <si>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</si>
  <si>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</si>
  <si>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</si>
  <si>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</si>
  <si>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</si>
  <si>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</si>
  <si>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</si>
  <si>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</si>
  <si>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</si>
  <si>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</si>
  <si>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</si>
  <si>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</si>
  <si>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</si>
  <si>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</si>
  <si>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</si>
  <si>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</si>
  <si>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</si>
  <si>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</si>
  <si>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</si>
  <si>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</si>
  <si>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</si>
  <si>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</si>
  <si>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</si>
  <si>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</si>
  <si>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</si>
  <si>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</si>
  <si>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</si>
  <si>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</si>
  <si>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</si>
  <si>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</si>
  <si>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</si>
  <si>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</si>
  <si>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</si>
  <si>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</si>
  <si>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</si>
  <si>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</si>
  <si>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</si>
  <si>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</si>
  <si>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</si>
  <si>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</si>
  <si>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</si>
  <si>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</si>
  <si>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</si>
  <si>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</si>
  <si>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</si>
  <si>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</si>
  <si>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</si>
  <si>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</si>
  <si>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</si>
  <si>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</si>
  <si>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</si>
  <si>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</si>
  <si>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</si>
  <si>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</si>
  <si>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</si>
  <si>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</si>
  <si>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</si>
  <si>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</si>
  <si>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</si>
  <si>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</si>
  <si>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</si>
  <si>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</si>
  <si>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</si>
  <si>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</si>
  <si>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</si>
  <si>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</si>
  <si>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</si>
  <si>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</si>
  <si>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</si>
  <si>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</si>
  <si>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</si>
  <si>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</si>
  <si>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</si>
  <si>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</si>
  <si>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</si>
  <si>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</si>
  <si>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</si>
  <si>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</si>
  <si>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</si>
  <si>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</si>
  <si>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</si>
  <si>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</si>
  <si>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</si>
  <si>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</si>
  <si>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</si>
  <si>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</si>
  <si>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</si>
  <si>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</si>
  <si>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</si>
  <si>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</si>
  <si>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</si>
  <si>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</si>
  <si>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</si>
  <si>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</si>
  <si>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</si>
  <si>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</si>
  <si>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</si>
  <si>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</si>
  <si>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</si>
  <si>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</si>
  <si>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</si>
  <si>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</si>
  <si>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</si>
  <si>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</si>
  <si>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</si>
  <si>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</si>
  <si>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</si>
  <si>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</si>
  <si>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</si>
  <si>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</si>
  <si>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</si>
  <si>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</si>
  <si>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</si>
  <si>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</si>
  <si>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</si>
  <si>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</si>
  <si>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</si>
  <si>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</si>
  <si>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</si>
  <si>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</si>
  <si>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</si>
  <si>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</si>
  <si>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</si>
  <si>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</si>
  <si>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</si>
  <si>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</si>
  <si>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</si>
  <si>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</si>
  <si>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</si>
  <si>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</si>
  <si>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</si>
  <si>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</si>
  <si>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</si>
  <si>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</si>
  <si>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</si>
  <si>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</si>
  <si>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</si>
  <si>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</si>
  <si>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</si>
  <si>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</si>
  <si>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</si>
  <si>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</si>
  <si>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</si>
  <si>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</si>
  <si>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</si>
  <si>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</si>
  <si>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</si>
  <si>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</si>
  <si>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</si>
  <si>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</si>
  <si>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</si>
  <si>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</si>
  <si>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</si>
  <si>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</si>
  <si>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</si>
  <si>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</si>
  <si>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</si>
  <si>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</si>
  <si>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</si>
  <si>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</si>
  <si>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</si>
  <si>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</si>
  <si>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</si>
  <si>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</si>
  <si>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</si>
  <si>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</si>
  <si>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</si>
  <si>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</si>
  <si>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</si>
  <si>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</si>
  <si>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</si>
  <si>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</si>
  <si>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</si>
  <si>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</si>
  <si>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</si>
  <si>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</si>
  <si>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</si>
  <si>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</si>
  <si>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</si>
  <si>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</si>
  <si>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</si>
  <si>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</si>
  <si>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</si>
  <si>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</si>
  <si>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</si>
  <si>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</si>
  <si>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</si>
  <si>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</si>
  <si>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</si>
  <si>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</si>
  <si>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</si>
  <si>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</si>
  <si>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</si>
  <si>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</si>
  <si>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</si>
  <si>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</si>
  <si>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</si>
  <si>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</si>
  <si>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</si>
  <si>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</si>
  <si>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</si>
  <si>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</si>
  <si>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</si>
  <si>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</si>
  <si>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</si>
  <si>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</si>
  <si>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</si>
  <si>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</si>
  <si>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</si>
  <si>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</si>
  <si>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</si>
  <si>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</si>
  <si>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</si>
  <si>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</si>
  <si>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</si>
  <si>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</si>
  <si>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</si>
  <si>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</si>
  <si>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</si>
  <si>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</si>
  <si>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</si>
  <si>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</si>
  <si>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</si>
  <si>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</si>
  <si>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</si>
  <si>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</si>
  <si>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</si>
  <si>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</si>
  <si>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</si>
  <si>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</si>
  <si>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</si>
  <si>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</si>
  <si>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</si>
  <si>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</si>
  <si>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</si>
  <si>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</si>
  <si>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</si>
  <si>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</si>
  <si>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</si>
  <si>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</si>
  <si>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</si>
  <si>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</si>
  <si>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</si>
  <si>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</si>
  <si>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</si>
  <si>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</si>
  <si>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</si>
  <si>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</si>
  <si>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</si>
  <si>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</si>
  <si>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</si>
  <si>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</si>
  <si>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</si>
  <si>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</si>
  <si>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</si>
  <si>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</si>
  <si>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</si>
  <si>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</si>
  <si>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</si>
  <si>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</si>
  <si>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</si>
  <si>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</si>
  <si>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</si>
  <si>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</si>
  <si>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</si>
  <si>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</si>
  <si>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</si>
  <si>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</si>
  <si>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</si>
  <si>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</si>
  <si>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</si>
  <si>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</si>
  <si>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</si>
  <si>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</si>
  <si>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</si>
  <si>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</si>
  <si>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</si>
  <si>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</si>
  <si>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</si>
  <si>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</si>
  <si>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</si>
  <si>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</si>
  <si>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</si>
  <si>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</si>
  <si>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</si>
  <si>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</si>
  <si>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</si>
  <si>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</si>
  <si>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</si>
  <si>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</si>
  <si>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</si>
  <si>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</si>
  <si>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</si>
  <si>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</si>
  <si>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</si>
  <si>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</si>
  <si>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</si>
  <si>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</si>
  <si>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</si>
  <si>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</si>
  <si>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</si>
  <si>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</si>
  <si>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</si>
  <si>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</si>
  <si>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</si>
  <si>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</si>
  <si>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</si>
  <si>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</si>
  <si>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</si>
  <si>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</si>
  <si>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</si>
  <si>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</si>
  <si>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</si>
  <si>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</si>
  <si>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</si>
  <si>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</si>
  <si>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</si>
  <si>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</si>
  <si>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</si>
  <si>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</si>
  <si>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</si>
  <si>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</si>
  <si>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</si>
  <si>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</si>
  <si>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</si>
  <si>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</si>
  <si>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</si>
  <si>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</si>
  <si>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</si>
  <si>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</si>
  <si>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</si>
  <si>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</si>
  <si>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</si>
  <si>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</si>
  <si>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</si>
  <si>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</si>
  <si>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</si>
  <si>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</si>
  <si>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</si>
  <si>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</si>
  <si>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</si>
  <si>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</si>
  <si>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</si>
  <si>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</si>
  <si>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</si>
  <si>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</si>
  <si>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</si>
  <si>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</si>
  <si>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</si>
  <si>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</si>
  <si>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</si>
  <si>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</si>
  <si>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</si>
  <si>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</si>
  <si>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</si>
  <si>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</si>
  <si>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</si>
  <si>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</si>
  <si>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</si>
  <si>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</si>
  <si>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</si>
  <si>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</si>
  <si>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</si>
  <si>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</si>
  <si>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</si>
  <si>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</si>
  <si>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</si>
  <si>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</si>
  <si>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</si>
  <si>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</si>
  <si>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</si>
  <si>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</si>
  <si>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</si>
  <si>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</si>
  <si>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</si>
  <si>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</si>
  <si>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</si>
  <si>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</si>
  <si>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</si>
  <si>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</si>
  <si>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</si>
  <si>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</si>
  <si>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</si>
  <si>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</si>
  <si>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</si>
  <si>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</si>
  <si>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</si>
  <si>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</si>
  <si>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</si>
  <si>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</si>
  <si>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</si>
  <si>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</si>
  <si>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</si>
  <si>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</si>
  <si>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</si>
  <si>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</si>
  <si>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</si>
  <si>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</si>
  <si>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</si>
  <si>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</si>
  <si>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</si>
  <si>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</si>
  <si>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</si>
  <si>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</si>
  <si>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</si>
  <si>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</si>
  <si>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</si>
  <si>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</si>
  <si>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</si>
  <si>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</si>
  <si>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</si>
  <si>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</si>
  <si>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</si>
  <si>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</si>
  <si>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</si>
  <si>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</si>
  <si>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</si>
  <si>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</si>
  <si>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</si>
  <si>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</si>
  <si>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</si>
  <si>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</si>
  <si>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</si>
  <si>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</si>
  <si>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</si>
  <si>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</si>
  <si>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</si>
  <si>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</si>
  <si>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</si>
  <si>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</si>
  <si>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</si>
  <si>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</si>
  <si>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</si>
  <si>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</si>
  <si>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</si>
  <si>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</si>
  <si>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</si>
  <si>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</si>
  <si>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</si>
  <si>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</si>
  <si>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</si>
  <si>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</si>
  <si>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</si>
  <si>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</si>
  <si>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</si>
  <si>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</si>
  <si>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</si>
  <si>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</si>
  <si>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</si>
  <si>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</si>
  <si>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</si>
  <si>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</si>
  <si>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</si>
  <si>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</si>
  <si>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</si>
  <si>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</si>
  <si>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</si>
  <si>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</si>
  <si>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</si>
  <si>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</si>
  <si>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</si>
  <si>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</si>
  <si>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</si>
  <si>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</si>
  <si>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</si>
  <si>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</si>
  <si>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</si>
  <si>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</si>
  <si>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</si>
  <si>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</si>
  <si>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</si>
  <si>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</si>
  <si>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</si>
  <si>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</si>
  <si>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</si>
  <si>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</si>
  <si>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</si>
  <si>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</si>
  <si>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</si>
  <si>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</si>
  <si>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</si>
  <si>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</si>
  <si>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</si>
  <si>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</si>
  <si>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</si>
  <si>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</si>
  <si>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</si>
  <si>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</si>
  <si>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</si>
  <si>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</si>
  <si>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</si>
  <si>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</si>
  <si>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</si>
  <si>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</si>
  <si>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</si>
  <si>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</si>
  <si>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</si>
  <si>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</si>
  <si>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</si>
  <si>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</si>
  <si>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</si>
  <si>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</si>
  <si>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</si>
  <si>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</si>
  <si>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</si>
  <si>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</si>
  <si>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</si>
  <si>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</si>
  <si>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</si>
  <si>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</si>
  <si>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</si>
  <si>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</si>
  <si>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</si>
  <si>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</si>
  <si>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</si>
  <si>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</si>
  <si>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</si>
  <si>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</si>
  <si>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</si>
  <si>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</si>
  <si>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</si>
  <si>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</si>
  <si>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</si>
  <si>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</si>
  <si>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</si>
  <si>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</si>
  <si>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</si>
  <si>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</si>
  <si>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</si>
  <si>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</si>
  <si>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</si>
  <si>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</si>
  <si>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</si>
  <si>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</si>
  <si>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</si>
  <si>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</si>
  <si>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</si>
  <si>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</si>
  <si>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</si>
  <si>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</si>
  <si>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</si>
  <si>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</si>
  <si>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</si>
  <si>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</si>
  <si>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</si>
  <si>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</si>
  <si>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</si>
  <si>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</si>
  <si>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</si>
  <si>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</si>
  <si>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</si>
  <si>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</si>
  <si>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</si>
  <si>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</si>
  <si>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</si>
  <si>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</si>
  <si>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</si>
  <si>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</si>
  <si>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</si>
  <si>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</si>
  <si>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</si>
  <si>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</si>
  <si>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</si>
  <si>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</si>
  <si>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</si>
  <si>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</si>
  <si>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</si>
  <si>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</si>
  <si>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</si>
  <si>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</si>
  <si>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</si>
  <si>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</si>
  <si>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</si>
  <si>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</si>
  <si>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</si>
  <si>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</si>
  <si>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</si>
  <si>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</si>
  <si>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</si>
  <si>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</si>
  <si>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</si>
  <si>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</si>
  <si>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</si>
  <si>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</si>
  <si>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</si>
  <si>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</si>
  <si>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</si>
  <si>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</si>
  <si>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</si>
  <si>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</si>
  <si>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</si>
  <si>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</si>
  <si>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</si>
  <si>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</si>
  <si>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</si>
  <si>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</si>
  <si>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</si>
  <si>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</si>
  <si>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</si>
  <si>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</si>
  <si>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</si>
  <si>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</si>
  <si>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</si>
  <si>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</si>
  <si>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</si>
  <si>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</si>
  <si>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</si>
  <si>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</si>
  <si>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</si>
  <si>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</si>
  <si>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</si>
  <si>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</si>
  <si>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</si>
  <si>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</si>
  <si>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</si>
  <si>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</si>
  <si>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</si>
  <si>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</si>
  <si>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</si>
  <si>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</si>
  <si>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</si>
  <si>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</si>
  <si>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</si>
  <si>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</si>
  <si>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</si>
  <si>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</si>
  <si>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</si>
  <si>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</si>
  <si>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</si>
  <si>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</si>
  <si>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</si>
  <si>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</si>
  <si>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</si>
  <si>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</si>
  <si>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</si>
  <si>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</si>
  <si>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</si>
  <si>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</si>
  <si>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</si>
  <si>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</si>
  <si>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</si>
  <si>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</si>
  <si>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</si>
  <si>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</si>
  <si>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</si>
  <si>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</si>
  <si>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</si>
  <si>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</si>
  <si>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</si>
  <si>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</si>
  <si>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</si>
  <si>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</si>
  <si>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</si>
  <si>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</si>
  <si>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</si>
  <si>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</si>
  <si>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</si>
  <si>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</si>
  <si>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</si>
  <si>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</si>
  <si>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</si>
  <si>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</si>
  <si>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</si>
  <si>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</si>
  <si>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</si>
  <si>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</si>
  <si>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</si>
  <si>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</si>
  <si>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</si>
  <si>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</si>
  <si>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</si>
  <si>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</si>
  <si>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</si>
  <si>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</si>
  <si>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</si>
  <si>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</si>
  <si>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</si>
  <si>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</si>
  <si>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</si>
  <si>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</si>
  <si>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</si>
  <si>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</si>
  <si>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</si>
  <si>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</si>
  <si>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</si>
  <si>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</si>
  <si>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</si>
  <si>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</si>
  <si>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</si>
  <si>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</si>
  <si>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</si>
  <si>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</si>
  <si>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</si>
  <si>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</si>
  <si>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</si>
  <si>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</si>
  <si>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</si>
  <si>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</si>
  <si>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</si>
  <si>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</si>
  <si>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</si>
  <si>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</si>
  <si>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</si>
  <si>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</si>
  <si>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</si>
  <si>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</si>
  <si>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</si>
  <si>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</si>
  <si>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</si>
  <si>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</si>
  <si>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</si>
  <si>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</si>
  <si>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</si>
  <si>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</si>
  <si>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</si>
  <si>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</si>
  <si>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</si>
  <si>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</si>
  <si>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</si>
  <si>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</si>
  <si>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</si>
  <si>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</si>
  <si>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</si>
  <si>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</si>
  <si>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</si>
  <si>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</si>
  <si>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</si>
  <si>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</si>
  <si>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</si>
  <si>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</si>
  <si>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</si>
  <si>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</si>
  <si>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</si>
  <si>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</si>
  <si>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</si>
  <si>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</si>
  <si>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</si>
  <si>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</si>
  <si>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</si>
  <si>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</si>
  <si>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</si>
  <si>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</si>
  <si>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</si>
  <si>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</si>
  <si>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</si>
  <si>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</si>
  <si>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</si>
  <si>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</si>
  <si>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</si>
  <si>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</si>
  <si>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</si>
  <si>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</si>
  <si>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</si>
  <si>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</si>
  <si>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</si>
  <si>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</si>
  <si>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</si>
  <si>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</si>
  <si>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IntelHVM</t>
  </si>
  <si>
    <t>CSE_INTCHK_FUSECRCCHK</t>
  </si>
  <si>
    <t>CSE_INTCHK_RSVD_23_16</t>
  </si>
  <si>
    <t>CSE_INTCHK_HW_CFG_CRC_VAL</t>
  </si>
  <si>
    <t>remove</t>
  </si>
  <si>
    <t>n/a (removed)</t>
  </si>
  <si>
    <t>JtagRd, SBRd</t>
  </si>
  <si>
    <t>Elena: ?</t>
  </si>
  <si>
    <t>FUSES_4_BIOS_USAGE</t>
  </si>
  <si>
    <t>FUSES_4_BIOS_FW_USAGE</t>
  </si>
  <si>
    <t>TRC_GLITCH_DETECTION_RSV</t>
  </si>
  <si>
    <t>CSME_Cfg_Fuse_127</t>
  </si>
  <si>
    <t>Does this not exist on MTL -M CSME??? Supposed to be relevant to PCH-CSME and SoC-CSE.</t>
  </si>
  <si>
    <t>MTL-M CSME shall be yes as well</t>
  </si>
  <si>
    <t>CSME_Cfg_Fuse_119</t>
  </si>
  <si>
    <t>SpareFuse</t>
  </si>
  <si>
    <t>CSME_Cfg_Fuse_118</t>
  </si>
  <si>
    <t>agree</t>
  </si>
  <si>
    <t>ok</t>
  </si>
  <si>
    <t>CSE_ONDIE_CA_ENABLED</t>
  </si>
  <si>
    <t>keep to yes for CSME (PCH) only</t>
  </si>
  <si>
    <t>CSME_HSIO_SKU_Limit</t>
  </si>
  <si>
    <t>MROM_BAR_Disable</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</si>
  <si>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</si>
  <si>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</si>
  <si>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</si>
  <si>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</si>
  <si>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</si>
  <si>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</si>
  <si>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</si>
  <si>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</si>
  <si>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</si>
  <si>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</si>
  <si>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</si>
  <si>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CSME_Cfg_Fuse_87</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</si>
  <si>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</si>
  <si>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</si>
  <si>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</si>
  <si>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</si>
  <si>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</si>
  <si>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</si>
  <si>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</si>
  <si>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</si>
  <si>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</si>
  <si>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</si>
  <si>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</si>
  <si>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</si>
  <si>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need to be yes for 4 instances</t>
  </si>
  <si>
    <t>Is this currently not supported on MTL -M ESE??? Should be enabled for all IPs, AFAIK.</t>
  </si>
  <si>
    <t>Attr. shall not be writable</t>
  </si>
  <si>
    <t>CSME_FW_Signing_Key_Disables</t>
  </si>
  <si>
    <t>confirm with FW team</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</si>
  <si>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</si>
  <si>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</si>
  <si>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</si>
  <si>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</si>
  <si>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</si>
  <si>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</si>
  <si>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</si>
  <si>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</si>
  <si>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</si>
  <si>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</si>
  <si>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</si>
  <si>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</si>
  <si>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</si>
  <si>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</si>
  <si>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</si>
  <si>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</si>
  <si>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</si>
  <si>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</si>
  <si>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</si>
  <si>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</si>
  <si>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</si>
  <si>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</si>
  <si>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PCH CSME/ESE yes (for server, HEDT)</t>
  </si>
  <si>
    <t>CSME_Cfg_Fuse_37</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</si>
  <si>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</si>
  <si>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</si>
  <si>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</si>
  <si>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</si>
  <si>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</si>
  <si>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</si>
  <si>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</si>
  <si>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</si>
  <si>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</si>
  <si>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</si>
  <si>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</si>
  <si>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</si>
  <si>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</si>
  <si>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</si>
  <si>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</si>
  <si>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</si>
  <si>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</si>
  <si>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</si>
  <si>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</si>
  <si>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</si>
  <si>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</si>
  <si>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</si>
  <si>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</si>
  <si>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</si>
  <si>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</si>
  <si>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</si>
  <si>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</si>
  <si>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</si>
  <si>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</si>
  <si>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</si>
  <si>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</si>
  <si>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</si>
  <si>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</si>
  <si>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</si>
  <si>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</si>
  <si>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</si>
  <si>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</si>
  <si>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</si>
  <si>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</si>
  <si>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</si>
  <si>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</si>
  <si>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</si>
  <si>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</si>
  <si>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</si>
  <si>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</si>
  <si>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</si>
  <si>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</si>
  <si>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</si>
  <si>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</si>
  <si>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</si>
  <si>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</si>
  <si>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</si>
  <si>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</si>
  <si>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</si>
  <si>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No</t>
  </si>
  <si>
    <t>HWIFP_B_RSVD_2</t>
  </si>
  <si>
    <t>TRC_PRESENT &amp; !INT_IFP_TRIPLE_RDD_DIS</t>
  </si>
  <si>
    <t>TRC_GLITCH_DETECTION_DISABLE_IFP_1</t>
  </si>
  <si>
    <t>TRC_GLITCH_DETECTION_DISABLE_IFP_2</t>
  </si>
  <si>
    <t>HWIFP_A_RSVD_2</t>
  </si>
  <si>
    <t>TRC_PRESENT &amp; TRC_GLITCH_DETECTION_ENABLE &amp; !INT_IFP_TRIPLE_RDD_DIS</t>
  </si>
  <si>
    <t>TRC_GLITCH_DETECTION_ENABLE_IFP_2</t>
  </si>
  <si>
    <t>OEM_IFP_CONFIG_DONE_2</t>
  </si>
  <si>
    <t>IFP3 Configure Fuse</t>
  </si>
  <si>
    <t>HWIFP_B_RSVD_1</t>
  </si>
  <si>
    <t>HWIFP_A_RSVD_1</t>
  </si>
  <si>
    <t>TRC_GLITCH_DETECTION_ENABLE_IFP_1</t>
  </si>
  <si>
    <t>OEM_IFP_CONFIG_DONE_1</t>
  </si>
  <si>
    <t xml:space="preserve">OEM_IFP_CONFIG_DONE_1
</t>
  </si>
  <si>
    <t>IFP2 Configure Fuse</t>
  </si>
  <si>
    <t>HWIFP_B_RSVD_0</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</si>
  <si>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</si>
  <si>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</si>
  <si>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</si>
  <si>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</si>
  <si>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</si>
  <si>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</si>
  <si>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</si>
  <si>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</si>
  <si>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</si>
  <si>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</si>
  <si>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</si>
  <si>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</si>
  <si>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</si>
  <si>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</si>
  <si>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</si>
  <si>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</si>
  <si>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</si>
  <si>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 xml:space="preserve">Reviewers </t>
  </si>
  <si>
    <t>Soft Straps</t>
  </si>
  <si>
    <t>Group 4</t>
  </si>
  <si>
    <t>ROM Security HVM Fuse</t>
  </si>
  <si>
    <t>General ROM/FW HVM fuse</t>
  </si>
  <si>
    <t>ROM/HW Cfg HVM Fuse + HW IFP</t>
  </si>
  <si>
    <t>ROM/FW IFP</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</si>
  <si>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</si>
  <si>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</si>
  <si>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</si>
  <si>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</si>
  <si>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</si>
  <si>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</si>
  <si>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</si>
  <si>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</si>
  <si>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</si>
  <si>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</si>
  <si>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</si>
  <si>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</si>
  <si>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</si>
  <si>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</si>
  <si>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</si>
  <si>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</si>
  <si>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</si>
  <si>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</si>
  <si>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</si>
  <si>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</si>
  <si>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</si>
  <si>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</si>
  <si>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</si>
  <si>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</si>
  <si>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 xml:space="preserve">// GROUP 0 : </t>
  </si>
  <si>
    <t>cse_sram_num_banks != 0</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</si>
  <si>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</si>
  <si>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</si>
  <si>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</si>
  <si>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</si>
  <si>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</si>
  <si>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</si>
  <si>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</si>
  <si>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</si>
  <si>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</si>
  <si>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</si>
  <si>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</si>
  <si>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</si>
  <si>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</si>
  <si>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</si>
  <si>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</si>
  <si>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</si>
  <si>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</si>
  <si>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</si>
  <si>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</si>
  <si>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</si>
  <si>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</si>
  <si>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</si>
  <si>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</si>
  <si>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</si>
  <si>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</si>
  <si>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</si>
  <si>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</si>
  <si>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</si>
  <si>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</si>
  <si>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</si>
  <si>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</si>
  <si>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</si>
  <si>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</si>
  <si>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</si>
  <si>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</si>
  <si>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</si>
  <si>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</si>
  <si>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</si>
  <si>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</si>
  <si>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</si>
  <si>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</si>
  <si>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</si>
  <si>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</si>
  <si>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</si>
  <si>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</si>
  <si>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</si>
  <si>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</si>
  <si>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</si>
  <si>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</si>
  <si>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</si>
  <si>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</si>
  <si>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</si>
  <si>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</si>
  <si>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</si>
  <si>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</si>
  <si>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</si>
  <si>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</si>
  <si>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</si>
  <si>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</si>
  <si>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</si>
  <si>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</si>
  <si>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</si>
  <si>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</si>
  <si>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</si>
  <si>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</si>
  <si>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</si>
  <si>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</si>
  <si>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</si>
  <si>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</si>
  <si>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</si>
  <si>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</si>
  <si>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</si>
  <si>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</si>
  <si>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</si>
  <si>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</si>
  <si>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</si>
  <si>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</si>
  <si>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</si>
  <si>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</si>
  <si>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</si>
  <si>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</si>
  <si>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</si>
  <si>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</si>
  <si>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</si>
  <si>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</si>
  <si>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</si>
  <si>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</si>
  <si>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</si>
  <si>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PUF_SRAM_EBB_INT_FUSE_PULL_EN</t>
  </si>
  <si>
    <t>PUF_SRAM_TRIM_FUSES</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</si>
  <si>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</si>
  <si>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</si>
  <si>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</si>
  <si>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</si>
  <si>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</si>
  <si>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</si>
  <si>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</si>
  <si>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</si>
  <si>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</si>
  <si>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</si>
  <si>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</si>
  <si>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</si>
  <si>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</si>
  <si>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</si>
  <si>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</si>
  <si>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</si>
  <si>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</si>
  <si>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</si>
  <si>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</si>
  <si>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</si>
  <si>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</si>
  <si>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</si>
  <si>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SOFTSTRAP1_EN  &amp; EMBED_SYS_RS2_OVERWRITE_EN</t>
  </si>
  <si>
    <t>OCS_FOUNDRY_PUF_ENABLE | OCS_IID_PUF_ENABLE</t>
  </si>
  <si>
    <t>ROM_Bypass_Auth_EN</t>
  </si>
  <si>
    <t>SOFTSTRAP0_EN &amp; ROM_BYPASS_AUTH_SS_SUPPORT</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</si>
  <si>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</si>
  <si>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t>BOD</t>
  </si>
  <si>
    <t>FW MISC / ECC_OnDieCA_Certificate</t>
  </si>
  <si>
    <t>This is ROM/FW fuse to configure the DRNG_ERR_HNDL_BYPASS fuse</t>
  </si>
  <si>
    <t>TODO: Yaxin to define</t>
  </si>
  <si>
    <t>When set to 1 OCS adds an internal DRNG IP. The DRNG IP generates random numbers that are accessed by firmware or SW drivers through OCS registers.</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</si>
  <si>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</si>
  <si>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</si>
  <si>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</si>
  <si>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</si>
  <si>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</si>
  <si>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</si>
  <si>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</si>
  <si>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</si>
  <si>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</si>
  <si>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</si>
  <si>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</si>
  <si>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</si>
  <si>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</si>
  <si>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</si>
  <si>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</si>
  <si>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</si>
  <si>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</si>
  <si>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</si>
  <si>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</si>
  <si>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</si>
  <si>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</si>
  <si>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</si>
  <si>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</si>
  <si>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</si>
  <si>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</si>
  <si>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</si>
  <si>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</si>
  <si>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</si>
  <si>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</si>
  <si>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</si>
  <si>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</si>
  <si>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</si>
  <si>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</si>
  <si>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</si>
  <si>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</si>
  <si>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</si>
  <si>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FW_Signing_Key_Disables_Act_Hi</t>
  </si>
  <si>
    <t>FW_Signing_Key_Disables_Act_Lo</t>
  </si>
  <si>
    <t>Host_PoG_Disable_Fuse_Act_Hi</t>
  </si>
  <si>
    <t>Host_PoG_Disable_Fuse_Act_Lo</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</si>
  <si>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</si>
  <si>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</si>
  <si>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</si>
  <si>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</si>
  <si>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</si>
  <si>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</si>
  <si>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</si>
  <si>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</si>
  <si>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</si>
  <si>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</si>
  <si>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</si>
  <si>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</si>
  <si>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</si>
  <si>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</si>
  <si>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</si>
  <si>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</si>
  <si>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</si>
  <si>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</si>
  <si>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</si>
  <si>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</si>
  <si>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</si>
  <si>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</si>
  <si>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</si>
  <si>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</si>
  <si>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</si>
  <si>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</si>
  <si>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</si>
  <si>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</si>
  <si>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</si>
  <si>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</si>
  <si>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</si>
  <si>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</si>
  <si>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</si>
  <si>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</si>
  <si>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</si>
  <si>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</si>
  <si>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</si>
  <si>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</si>
  <si>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</si>
  <si>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</si>
  <si>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</si>
  <si>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This is overridden by ESE to pass the SVN, locality binding value and other information to GSC inside media. This is used By GSC ROM and FW. They will be pulled on de-assertion of side_rst by media</t>
  </si>
  <si>
    <t xml:space="preserve">Fuse name </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</si>
  <si>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</si>
  <si>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</si>
  <si>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</si>
  <si>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</si>
  <si>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</si>
  <si>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</si>
  <si>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</si>
  <si>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</si>
  <si>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</si>
  <si>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</si>
  <si>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t>This is Softstrap Fault Injection Prevention parameter for ROM Bypass Enable. When set, HW expands ROM Bypass enables bit from one bit to four bits. When cleared, HW remove expanded softstrap from RTL/RDL.</t>
  </si>
  <si>
    <t>ROM_BYPASS_FI_PREV_EN</t>
  </si>
  <si>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</si>
  <si>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</si>
  <si>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</si>
  <si>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</si>
  <si>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</si>
  <si>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</si>
  <si>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</si>
  <si>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</si>
  <si>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</si>
  <si>
    <t>HW_PUF_HVM_MODE_Disable_Act_Hi</t>
  </si>
  <si>
    <t>HW_PUF_HVM_MODE_Disable_Act_Lo</t>
  </si>
  <si>
    <t>This fuse is Active High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</si>
  <si>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fuse is Active Low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</si>
  <si>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change includes LNL CSME/ESE Fuse configuration filed in the HDS: 14013040445/14013040447 (cont,.)
- update the default value of GROUP1_FUSE_DEFAULT_PARAM
- update HVM_Disable fuse name for PUF in HW SECURITY_CFG fuses.</t>
  </si>
  <si>
    <t>OCS_KDB_ENABLE</t>
  </si>
  <si>
    <t>This parameter is used to integrate OCS Key Distribution Bus capability.
When '1', the KDB feature is supported. RDL and RTL include the logic and OOB wires for this feature, and allocates the fuse to configure this capability.
When '0', the KDB logics in HW (i.e., RTL/RDL and Fuse) are removed.</t>
  </si>
  <si>
    <t xml:space="preserve">REC_CHECKPOINT_NUM </t>
  </si>
  <si>
    <t xml:space="preserve">This is RTL parameter to allocate the number of checkpoints. If this value is zero, the RTL removes ROM Execution Checkpoint logic, and the error signal (cfmia_gsc_rec_error_detected) is tied-off zero in MISA.
Fuse Allocation for the feature configuration also removed. 
When this parameter is non-zero value, PARAM_GSK_SECURITY_FUSE_EN must be set to '1' to enable the fuse register and fuse allocation.
The OOB wires from Gasket for ROM Bypass mode (gsk_rom_bypass_enabled) and DFx plugin signal (dfx_countermeasures_disable) will be still used by other features in CSE Gasket internally, no need to control the outputs with this parameter. </t>
  </si>
  <si>
    <t>This change includes LNL CSME/ESE Fuse configuration filed in the HDS: 14013040445/14013040447 (cont,.)
- update HW/FW Security CFG fuse "Yes/No" for LNL GSC
- update Security Key Fuse size to 384 from 512 bits (Security_Keys, Debug_Enabled_Security_Key, Security_Keys_CSK1, Security_Keys_KDB_CH0)
- include feature parameters introduced in LNL (REC_CHECKPOINT_NUM, OCS_KDB_ENABLE)</t>
  </si>
  <si>
    <t>This change includes LNL CSME/ESE Fuse configuration filed in the HDS: 14013040445/14013040447 (cont,.)
- update REC_CHECKPOINT_NUM configuration values from 1 to 48.</t>
  </si>
  <si>
    <t>Active High: This is a part of ROM Execution Checkpoint AND-Gate feature configuration fuse. When {REC_ANDG_ENABLE, REC_ANDG_ENABLE_Act_Lo, REC_ANDG_ENABLE_Act_Hi} equlas 3'b010, HW disables the countermeasures of ROM Execution Checkpoint. If not, this feature is enabled.</t>
  </si>
  <si>
    <t>REC_ANDG_Enable</t>
  </si>
  <si>
    <t>CSK_KDB_Disable</t>
  </si>
  <si>
    <t>This fuse is Active High of CSK_KDB_Disable. ROM uses two bits {CSK_KDB_Disable, CSK_KDB_Disable_Act_Lo, CSK_KDB_Disable_Act_Hi} to disable Key Distribution Bus (KDB).
When the value is 3'b101, ROM disables the usage of Key Distribution Bus flow. If not, ROM always enables the usage of KDB flow.</t>
  </si>
  <si>
    <t>This fuse is Active Low of CSK_KDB_Disable. ROM uses two bits {CSK_KDB_Disable, CSK_KDB_Disable_Act_Lo, CSK_KDB_Disable_Act_Hi} to disable Key Distribution Bus (KDB).
When the value is 3'b101, ROM disables the usage of Key Distribution Bus flow. If not, ROM always enables the usage of KDB flow.</t>
  </si>
  <si>
    <t>ECC_P384_ONDIE_ROM_DEBUG_CERT</t>
  </si>
  <si>
    <t xml:space="preserve">This parameter is used to define iKGF signature for On Die Debug CA. This parameter shows bit size of HVM fuse. 
Current signature size is 768 bits. When this parameter is set to ‘0’, this HVM fuse is removed. </t>
  </si>
  <si>
    <t>ECC_P384_ONDIE_ROM_DEBUG_CERT_CSK1</t>
  </si>
  <si>
    <t xml:space="preserve">This parameter is used to define iKGF signature for On Die Debug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</si>
  <si>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the size of CSK1/2/debug enabled security key.
- added debug CA signatures
- triplicated KDB/REC_ANDG fuses.</t>
  </si>
  <si>
    <t xml:space="preserve">CSME_HW_FW_Config_fuses[31:0] </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</si>
  <si>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[95:64]=GSK_FUSES_HI
CSME_HW_FW_Config_fuses 
[127:96]=GSK_FUSES_HW_CFG
</t>
  </si>
  <si>
    <t>CSME_HW_FW_Config_fuses[95:64]</t>
  </si>
  <si>
    <t>CSME_HW_FW_Config_fuses [63:32]</t>
  </si>
  <si>
    <t>CSME_HW_FW_Config_fuses [127:96]</t>
  </si>
  <si>
    <t>CSME_GSK_FUSES_TRC_CONFIG[31:0]</t>
  </si>
  <si>
    <t>CSME_GSK_SPARE_FUSES_HW_CFG[31:0]</t>
  </si>
  <si>
    <t>CSME_GSK_ROM_CFG[31:0]</t>
  </si>
  <si>
    <t>CSME_CFMIA_RF_REPAIR_FUSES[31:0]</t>
  </si>
  <si>
    <t>CSME_PG_RF_REPAIR_FUSES[31:0]</t>
  </si>
  <si>
    <t>CSME_AON_RF_REPAIR_FUSES[31:0]</t>
  </si>
  <si>
    <t>CSME_PUF_SRAM_TRIM_FUSES[31:0]</t>
  </si>
  <si>
    <t>CSME_GSK_FUSES_HW_SECURITY_CFG[31:0]</t>
  </si>
  <si>
    <t>CSME_GSK_FUSES_FW_SECURITY_CFG[31:0]</t>
  </si>
  <si>
    <t>CSME_GSK_SECURITY_FUSES_INTCHK[31:0]</t>
  </si>
  <si>
    <t>CSME_GSK_FUSES_INTCHK[31:0]</t>
  </si>
  <si>
    <t>CSME_Security_keys[Security_Keys-1:0]</t>
  </si>
  <si>
    <t>CSME_Security_Keys_fuse_Check_Hash[Security_Keys_fuse_Check_Hash-1:0]</t>
  </si>
  <si>
    <t>CSME_Debug_Enabled_Security_Key[Debug_Enabled_Security_Key</t>
  </si>
  <si>
    <t>CSME_Debug_Enabled_Encryption_Key[Debug_Enabled_Encryption_Key-1:0]</t>
  </si>
  <si>
    <t>CSME_Security_Keys_CSK1_fuse_Check_Hash[Security_Keys_CSK1_fuse_Check_Hash-1:0]</t>
  </si>
  <si>
    <t>CSME_Security_Keys_CSK1[Security_Keys_CSK1-1:0]</t>
  </si>
  <si>
    <t>CSME_Security_Keys_KDB_CH0[Security_Keys_KDB_CH0-1:0]</t>
  </si>
  <si>
    <t>CSME_Security_Fuses_Valid</t>
  </si>
  <si>
    <t>CSME_ECC_P384_ONDIE_ROM_CERT[ECC_P384_ONDIE_ROM_CERT-1:0]</t>
  </si>
  <si>
    <t>CSME_FW_CONFIG_FUSES[FW_CONFIG_FUSES-1:0]</t>
  </si>
  <si>
    <t>CSME_GENERAL_FW_FUSES_CHECK[GENERAL_FW_FUSES_CHECK-1:0]</t>
  </si>
  <si>
    <t>CSME_ECC_P384_ONDIE_CERT_ATTRIBUTE[ECC_P384_ONDIE_CERT_ATTRIBUTE-1:0]</t>
  </si>
  <si>
    <t>CSME_ECC_P384_ONDIE_ROM_DEBUG_CERT[ECC_P384_ONDIE_ROM_DEBUG_CERT-1:0]</t>
  </si>
  <si>
    <t>CSME_ECC_P384_ONDIE_ROM_DEBUG_CERT_CSK1[ECC_P384_ONDIE_ROM_DEBUG_CERT_CSK1-1:0]</t>
  </si>
  <si>
    <t>CSME_ECC_P384_ONDIE_ROM_CERT_CSK1[CSME_ECC_P384_ONDIE_ROM_CERT_CSK1-1:0]</t>
  </si>
  <si>
    <t>CSME_HW_OCS_PUF_ECC[HW_OCS_PUF_ECC-1:0]</t>
  </si>
  <si>
    <t>CSME_FW_CONFIG_SOFTSTRAPS[FW_CONFIG_STRAPS-1:0]</t>
  </si>
  <si>
    <t>CSME_GSK_HW_STRAP[31:0]</t>
  </si>
  <si>
    <t>CSME_GSK_STRAPS[31:0]</t>
  </si>
  <si>
    <t>Fuse Wire When EXT_FUSE_PULL_SUPP =1 
note: When Fuse Register is included and Parameter equation is true then Fuse Wire is also present.</t>
  </si>
  <si>
    <t>MAX_SECURITY_FUSES_BOD(Bytes)</t>
  </si>
  <si>
    <t>MAX_SECURITY_FUSES(Bytes)</t>
  </si>
  <si>
    <t>MAX_FW_FUSES (Bytes)</t>
  </si>
  <si>
    <t>This is the sum of Group1 HW FW config fuses excluding 4Bytes of Integrity check fuses (GSK_FUSES_INTCHK)</t>
  </si>
  <si>
    <t>This includes the sum of Group2 and Group 3 Fuses. For GSC it also includes Group1 fuses. For ESE/CSME group1 fuse is not included.</t>
  </si>
  <si>
    <t>Total HVM fuses(Bits)</t>
  </si>
  <si>
    <t>This parameter is sum of all the group3 BOD Security Fuses. This parameter is only relevant for GSC when fuses are delivered as wires.</t>
  </si>
  <si>
    <t>This parameter is sum of all the group3 Security Fuses.This parameter is only relevant for GSC when fuses are delivered as wires.</t>
  </si>
  <si>
    <t>This parameter is sum of all group3 fuses except 768bit of ON Die CA fuses and FW fuse integrity check. This parameter is relevant for GSC when fuses are delivered as wires</t>
  </si>
  <si>
    <t>Added Fuse Wire definition for GSC
-Included Parameter defined for GSC MTL to this spreadsheet
- MAX_SECURITY_FUSES
- MAX_FW_FUSES
- MAX_HW_FW_CONFIG_FUSES.
Added a new parameter for MAX_SECURITY_FUSES_BOD.
-Updated based on Jusak's feedback.</t>
  </si>
  <si>
    <t>https://hsdes.intel.com/appstore/article/#/1308481000: Fuse controller support in 4Kb IntelIFP (for ESE) and 2Kb OEMIFP (for CSE)
This change includes LNL CSME/ESE Fuse configuration filed in the HDS: 14013040445/14013040447 (cont,.)
- ESE uses IntelIFP and CSE uses OEMIFP</t>
  </si>
  <si>
    <t xml:space="preserve">Deprecator ( fuse deprecation and new fuse historical tracking) </t>
  </si>
  <si>
    <t>Deprecator (Deprecated_prj, New_prj)</t>
  </si>
  <si>
    <t>Usage (HW, FW,ROM,  RB)</t>
  </si>
  <si>
    <r>
      <t>MTL-SOC-S CSE (</t>
    </r>
    <r>
      <rPr>
        <b/>
        <sz val="11"/>
        <color rgb="FFFF0000"/>
        <rFont val="Calibri"/>
        <family val="2"/>
        <scheme val="minor"/>
      </rPr>
      <t>ZBB-ed</t>
    </r>
    <r>
      <rPr>
        <b/>
        <sz val="11"/>
        <color theme="0"/>
        <rFont val="Calibri"/>
        <family val="2"/>
        <scheme val="minor"/>
      </rPr>
      <t>)</t>
    </r>
  </si>
  <si>
    <r>
      <t xml:space="preserve">MTL-SOC-S ESE </t>
    </r>
    <r>
      <rPr>
        <b/>
        <sz val="11"/>
        <color rgb="FFFF0000"/>
        <rFont val="Calibri"/>
        <family val="2"/>
        <scheme val="minor"/>
      </rPr>
      <t>(ZBB-ed)</t>
    </r>
  </si>
  <si>
    <t>This deprecator is used to mark the fuses that was removed from superset fuse permanatly starting from Elasti project, apply to future MTL-S (except MTL-S GSC since it was re-use from MTL-M GSC), LNL</t>
  </si>
  <si>
    <t>ROM, HW</t>
  </si>
  <si>
    <t>ROM,HW</t>
  </si>
  <si>
    <t>new_Elasti</t>
  </si>
  <si>
    <t>new_LNL</t>
  </si>
  <si>
    <t>deprecated_All</t>
  </si>
  <si>
    <t>deprecated_Elasti</t>
  </si>
  <si>
    <t>deprecated_MTL-S</t>
  </si>
  <si>
    <t>deprecated_LNL</t>
  </si>
  <si>
    <t>This deprecator is used to mark the fuses that was added to superset fuse permanatly starting from LNL</t>
  </si>
  <si>
    <t>This deprecator is used to mark the fuses that was added to superset fuse permanatly starting from Elasti</t>
  </si>
  <si>
    <t>new_MTL-S</t>
  </si>
  <si>
    <t>PCR/DCN:1308485456 Title: Fuse HAS cleanup for FW fuses - summary from rom/arch review of fuse HAS ("superset list") - applicable from MTL-S/ELG/LNL
1) Change in ConfigNew
   - added deprecator ( fuse deprecation and new fuse historical tracking), deprecated_All, deprecated_MTL, deprecated_Alasti
   - marked  all deprecated fuse parameters to "GREEN" color for CCB review, to be replaced to "1" after CCB 
2) change in FuseCfg
   - added 2 clolumns:  "Usage (ROM/HW/FW/RBE)" and "deprecator (deprecated_prj, new_prj)"
   - used deprecated_All to mark  the fuses that was removed from superset fuse permanatly,apply to all  projects. 
   - used deprecated_MTL-S to mark the fuses that was removed from superset fuse permanatly, starting from MTL-S, apply to LNL and future all  projects
   - deprecated fuses based on deprecator are markded in dark color, will be replaced by "remove" after CCB review 
   - use deprecated_Elasti to mark the fuses that was removed from superset fuse permanatly, starting from Elasti, apply to MTL-S, LNL and future all  projects
   - all MTL/LNL  non-deprecated ROM/FW/RBE fuses will  no longer need parameter configuration, marked in GREEN color for review, to be replaced by "yes" after CCB 
PCR/DCN: 1308480588 Title: [MTL-S] - Security Fuses Configuration Update for SoC.ESE++, PCH.ESE and PCH.CSME"
   - Group 2, 3 security key fuse size change for MTL-S (CSME,ESE, ESE++)
                 Security_Keys, Security_Keys_fuse_Check_Hash, Debug_Enabled_Security_Key, Debug_Enabled_Encryption_Key
   -  add new fuse ECC_P384_ONDIE_ROM_DEBUG_CERT which same as LNL, use New_MTL-S to mark the new fuse starting from MTL-S and LNL, ...
Add new page "Overview", move the fuse HAS specification from fuseCfg page to "Overview", will complete the spec later</t>
  </si>
  <si>
    <t>SFIP Feedback WW08'21 (for MTL-S/Elasti/LNL) Hadas/Eli/Ilan/Simcha/Yanai/Yonatan</t>
  </si>
  <si>
    <t>IFP</t>
  </si>
  <si>
    <t>Already requested in DCN to free up (1308338268)</t>
  </si>
  <si>
    <t>HW (Note per Yaxin deprecated in MTL-S)</t>
  </si>
  <si>
    <t>ok (Yanai recommends to keep and have ROM check it before NPK output, aligned with Aaron Chavet)</t>
  </si>
  <si>
    <t>Remove. Doesn't appear in MTL M/P RDLs, Per Ilan, not needed for Elasti in specific. Simcha confirmed not in use by ROM.</t>
  </si>
  <si>
    <t>Remove. Was used for eMMC/UFS for how ROM should generate RPMB key (fixed key or not), but not needed for split boot (confirmed with Udy/Yanai).</t>
  </si>
  <si>
    <t>Remove. Boot from non-SPI not planned in forseeable future.</t>
  </si>
  <si>
    <t>n/a (looks like already removed)</t>
  </si>
  <si>
    <t>Remove. Doesn't appear in MTL M/P RDLs or other recent projects. and not used by ROM any longer.</t>
  </si>
  <si>
    <t>Already requested in DCN to free up (no specific use for Elasti). (1308316876)</t>
  </si>
  <si>
    <t>Remove. Doesn't appear in MTL M/P RDLs or other recent projects. Not needed specifically for Elasti)</t>
  </si>
  <si>
    <t>ok (no planned usage in MTL, but keep for now)</t>
  </si>
  <si>
    <t>Already requested in DCN to free up (1308338637)</t>
  </si>
  <si>
    <t>Remove. Was only used for SPS FW which is not planned moving forwards.</t>
  </si>
  <si>
    <t>Remove. Doesn't appear in MTL M/P RDLs or other recent projects and not used by ROM.</t>
  </si>
  <si>
    <t>Leave for now, in general only set to 0x1 on DCG silicon (e.g. -berg), because CCG silicon has other fuse to indicate Xeon support (C_SKU), but SKU manager code might be reading it.</t>
  </si>
  <si>
    <t>Remove. Doesn't appear in MTL M/P RDLs or other recent projects. Confirmed that it can be removed.</t>
  </si>
  <si>
    <t>Already requested in DCN to free up (1308325517)</t>
  </si>
  <si>
    <t>Already requested in DCN to free up (1308349208)</t>
  </si>
  <si>
    <t>ok, Placeholder for eMMC</t>
  </si>
  <si>
    <t>ok, Placeholder for UFS</t>
  </si>
  <si>
    <t>Already requested in DCN to free up (1308306341)</t>
  </si>
  <si>
    <t>Remove, CPU handles OC moving forwards. (Note was defined in MTL-M/P but doesn't have meaning.)</t>
  </si>
  <si>
    <t>ok, keep, though unclear if any project would ever expect to use less than maximum SRAM banks and how FW would support it</t>
  </si>
  <si>
    <t>Already requested in DCN to free up (1308306965)</t>
  </si>
  <si>
    <t>Used by MTL-GSC, but need to add "HW" to USAGE (HW reads fuse and sets register for ROM)</t>
  </si>
  <si>
    <t>Remove. Was placeholder for Boot Guard 2.0 (for boot from UFS), it if would be needed, Boot Guard can use other method to match patch from IFWI to CPU.</t>
  </si>
  <si>
    <t>Seems that this is HW only (remove ROM from USAGE), ROM team not familiar with it, and doesn't seem like other FW uses it either.</t>
  </si>
  <si>
    <t>ok (needed e.g. for ELG)</t>
  </si>
  <si>
    <t>Remove, was SPS usage only</t>
  </si>
  <si>
    <t>ok (note originally requested in DCN to remove, but after futher analysis by Yanai might be needed for ODCA-less product/SKU)</t>
  </si>
  <si>
    <t>ok (might be needed in future for IP without integrated DRNG)</t>
  </si>
  <si>
    <t>HW - new for Elasti (ROM to check if seeding is external/internal)</t>
  </si>
  <si>
    <t>Already requested in DCN to free up (1308349224)</t>
  </si>
  <si>
    <t>Remove, obsolete fuse not used any longer (and no specific requirement for Elasti)</t>
  </si>
  <si>
    <t>Should be changed to HW not FW (confirmed by Yaxin)</t>
  </si>
  <si>
    <t>HW, think that ROM only refers to PUF_Global_Disable (and uses Testmode_G1_PUF_Key_Disable)</t>
  </si>
  <si>
    <t>Does ROM/FW use it?</t>
  </si>
  <si>
    <t>Note new for LNL</t>
  </si>
  <si>
    <t>PUNIT clones (for CSME/ESE++) or inter-IP comm (for GSC)</t>
  </si>
  <si>
    <t>Seems HW related: Is this integrity check performed by HW on the FW_MISC (Group 2) range of fuses?</t>
  </si>
  <si>
    <t>FW, HW</t>
  </si>
  <si>
    <t xml:space="preserve">This spreadsheet doccument is a cental architecture fuse configuration HAS (Aka Fuse HAS). </t>
  </si>
  <si>
    <t>It defines each instance of  CSxE/ESE/GSC security engine IP fuse configuration inclduing softstrap based on HW feature configuration for all on-going projects  starting from MTL-S. </t>
  </si>
  <si>
    <t xml:space="preserve">This spec shall be used as HW architecture spec for RDL generation of IP fuse RDL (IP fuse spec for on-die fuse controller)  and fuse register RDL (IP fuse spec for IP internal fuse pull storage registers)  </t>
  </si>
  <si>
    <t xml:space="preserve">The fuse HAS contains SS.FuseCfg (refer current “CSxE_ESE_GSC_FuseCfg” page) and SS.ParamCfg (refer current “ConfigNew” Page)
 </t>
  </si>
  <si>
    <t>fuse parameter config page which specify parameter configure value pre IP instance.</t>
  </si>
  <si>
    <t xml:space="preserve">Fuse config page which specfy the super set of CSxE/ESE/GSC fuses, feature characters and it configuration of present/absent/reserve  based on the configuration parameter values specified in SS.ParamCfg </t>
  </si>
  <si>
    <t>SS.ParamCfg::"ConfigNew"</t>
  </si>
  <si>
    <t>SS.FuseCfg::CSxE_ESE_GSC_FuseCfg</t>
  </si>
  <si>
    <t xml:space="preserve">SS.ParamCfg (refer current “ConfigNew” Page)
 </t>
  </si>
  <si>
    <t xml:space="preserve">category </t>
  </si>
  <si>
    <t xml:space="preserve"> Specification </t>
  </si>
  <si>
    <t>1, 0</t>
  </si>
  <si>
    <t>size</t>
  </si>
  <si>
    <t>size&gt;1 meaning fuse present, Size ==0 meaning fuse absent</t>
  </si>
  <si>
    <t>IFP Fuse config is captured in FAS</t>
  </si>
  <si>
    <t>Deprecator</t>
  </si>
  <si>
    <t>0-track the previous config till the project database is archived</t>
  </si>
  <si>
    <t>Notations</t>
  </si>
  <si>
    <t>Group 2,3</t>
  </si>
  <si>
    <t>Size and type of OEMIFP, IntelIFP</t>
  </si>
  <si>
    <t xml:space="preserve">1-Perminatly remove/deprecate or add to superset fuse list starting project "PRJ", </t>
  </si>
  <si>
    <t>Notes:</t>
  </si>
  <si>
    <t xml:space="preserve">Deprecator indicates the list of fuses permanently remove or add, for historical track per project, the list of fuses associate to its  deprecator must be requested through DCN CCB review and approval. </t>
  </si>
  <si>
    <t xml:space="preserve">Deprecator is not used for fuse usage configuration. Once it is deprecated, the fuse will not be active for future project. </t>
  </si>
  <si>
    <t xml:space="preserve">SS.FuseCfg (refer current “CSxE_ESE_GSC_FuseCfg” page) 
 </t>
  </si>
  <si>
    <t xml:space="preserve">ADP-S, MTL-M CSME and MTL-M CSE Kaizen columns are for reference only.  </t>
  </si>
  <si>
    <t>The MTL-M tabs are retained for MTL-M execution and baseline reference for MTL-S and beyond. </t>
  </si>
  <si>
    <t>Preset (Parameter equation is True, or "No Param", or "Spare“)</t>
  </si>
  <si>
    <t>Reserved (Parameter equation is false), 32-bit in group 1 can be removed but 1 bit cannot. Fuse array CRC pre-expect as byte boundary</t>
  </si>
  <si>
    <t>Absent (deprecator is true, eg: deprecated_prj ==1, or new_prj==0 )</t>
  </si>
  <si>
    <t xml:space="preserve">Configure per IP Instance </t>
  </si>
  <si>
    <t>Notation Spec</t>
  </si>
  <si>
    <t>Column "Fuse OOB Wire definition" for GSC</t>
  </si>
  <si>
    <t xml:space="preserve">* ROM/FW/RBE only usage fuses are superset active fuses, must be kept “yes”, not config across project and IP instance unless DCN request filed to remove permanently </t>
  </si>
  <si>
    <t xml:space="preserve">Fuse Config HAS (in Column “IP Name” eg: MTP-PCH-S CSME) </t>
  </si>
  <si>
    <t>SS.FuseCfg (Equation in Column “Parameter”) = f(Fuse.Param, Feature.Param)</t>
  </si>
  <si>
    <t xml:space="preserve">SS.FuseCfg (super set fuse name and spare fuse name in column "Fuse Name") : deprecated fuses and Spare fuses can be potentially re-located for future new fuses </t>
  </si>
  <si>
    <t>Descriptions</t>
  </si>
  <si>
    <r>
      <rPr>
        <b/>
        <sz val="10"/>
        <color rgb="FF000000"/>
        <rFont val="Segoe UI"/>
        <family val="2"/>
      </rPr>
      <t>ROM:</t>
    </r>
    <r>
      <rPr>
        <sz val="10"/>
        <color rgb="FF000000"/>
        <rFont val="Segoe UI"/>
        <family val="2"/>
      </rPr>
      <t xml:space="preserve">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</si>
  <si>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r>
      <rPr>
        <b/>
        <sz val="11"/>
        <color theme="1"/>
        <rFont val="Calibri"/>
        <family val="2"/>
        <scheme val="minor"/>
      </rPr>
      <t>FW/SYS:</t>
    </r>
    <r>
      <rPr>
        <sz val="11"/>
        <color theme="1"/>
        <rFont val="Calibri"/>
        <family val="2"/>
        <scheme val="minor"/>
      </rPr>
      <t xml:space="preserve"> Kupermann, Eli &lt;eli.kupermann@intel.com&gt;; Berger, Michael &lt;michael.berger@intel.com&gt;; Moyal, Yanai &lt;yanai.moyal@intel.com&gt;; Hod, Bracha &lt;Bracha.Hod@intel.com&gt;; Agranovsky, Elena &lt;elena.agranovsky@intel.com&gt;; Rubin, Hadas &lt;hadas.rubin@intel.com&gt;</t>
    </r>
  </si>
  <si>
    <r>
      <rPr>
        <b/>
        <sz val="11"/>
        <color theme="1"/>
        <rFont val="Calibri"/>
        <family val="2"/>
        <scheme val="minor"/>
      </rPr>
      <t>FuseBoard/Fuse Controler:</t>
    </r>
    <r>
      <rPr>
        <sz val="11"/>
        <color theme="1"/>
        <rFont val="Calibri"/>
        <family val="2"/>
        <scheme val="minor"/>
      </rPr>
      <t xml:space="preserve"> Loke, Eng Hong &lt;eng.hong.loke@intel.com&gt;; Naki, Yehudit &lt;yehudit.naki@intel.com&gt;</t>
    </r>
  </si>
  <si>
    <r>
      <rPr>
        <b/>
        <sz val="11"/>
        <color theme="1"/>
        <rFont val="Calibri"/>
        <family val="2"/>
        <scheme val="minor"/>
      </rPr>
      <t>HW design FuseDB:</t>
    </r>
    <r>
      <rPr>
        <sz val="11"/>
        <color theme="1"/>
        <rFont val="Calibri"/>
        <family val="2"/>
        <scheme val="minor"/>
      </rPr>
      <t xml:space="preserve"> Durgaraju, Chaitanya &lt;chaitanya.durgaraju@intel.com&gt;; Patel, Mohit V &lt;mohit.v.patel@intel.com&gt;; Effendy, Jusak &lt;jusak.effendy@intel.com&gt;</t>
    </r>
  </si>
  <si>
    <t>MTL-SOC-S CSE (ZBB-ed)</t>
  </si>
  <si>
    <t>MTL-SOC-S ESE (ZBB-ed)</t>
  </si>
  <si>
    <t>1- True, 0 – False per project, used in fuse config page parameter equation evaluation to determine yes (fuse present) or no (fuse reserve)</t>
  </si>
  <si>
    <r>
      <rPr>
        <b/>
        <sz val="11"/>
        <color theme="1"/>
        <rFont val="Calibri"/>
        <family val="2"/>
        <scheme val="minor"/>
      </rPr>
      <t>HW Arch</t>
    </r>
    <r>
      <rPr>
        <sz val="11"/>
        <color theme="1"/>
        <rFont val="Calibri"/>
        <family val="2"/>
        <scheme val="minor"/>
      </rPr>
      <t>: Khee Wooi HW arch WG, Yaxin Fuse HAS WG</t>
    </r>
  </si>
  <si>
    <r>
      <rPr>
        <b/>
        <sz val="11"/>
        <color theme="1"/>
        <rFont val="Calibri"/>
        <family val="2"/>
        <scheme val="minor"/>
      </rPr>
      <t xml:space="preserve">FW Arch (Client): </t>
    </r>
    <r>
      <rPr>
        <sz val="11"/>
        <color theme="1"/>
        <rFont val="Calibri"/>
        <family val="2"/>
        <scheme val="minor"/>
      </rPr>
      <t>Rubin, Hadas &lt;hadas.rubin@intel.com&gt;; Kupermann, Eli &lt;eli.kupermann@intel.com&gt;; Moyal, Yanai &lt;yanai.moyal@intel.com&gt;; Wachtel, Ilan &lt;ilan.wachtel@intel.com&gt;; Agranovsky, Elena &lt;elena.agranovsky@intel.com&gt;; Naki, Yehudit &lt;yehudit.naki@intel.com&gt;; Segal, Mark &lt;mark.segal@intel.com&gt;; Shapiro, Michael Jer &lt;michael.jer.shapiro@intel.com&gt;; Adin, Simcha &lt;simcha.adin@intel.com&gt;; Okroj, Mariusz &lt;mariusz.okroj@intel.com&gt;; Pietrolaj, Mariusz &lt;mariusz.pietrolaj@intel.com&gt;</t>
    </r>
  </si>
  <si>
    <r>
      <rPr>
        <b/>
        <sz val="11"/>
        <color theme="1"/>
        <rFont val="Calibri"/>
        <family val="2"/>
        <scheme val="minor"/>
      </rPr>
      <t>FW (SPS Server):</t>
    </r>
    <r>
      <rPr>
        <sz val="11"/>
        <color theme="1"/>
        <rFont val="Calibri"/>
        <family val="2"/>
        <scheme val="minor"/>
      </rPr>
      <t xml:space="preserve"> Okroj, Mariusz &lt;mariusz.okroj@intel.com&gt;; Pietrolaj, Mariusz &lt;mariusz.pietrolaj@intel.com&gt;</t>
    </r>
  </si>
  <si>
    <t>deprecated_PRJ, new_PRJ</t>
  </si>
  <si>
    <t>Central Architecture Fuse Configuration HAS Overview</t>
  </si>
  <si>
    <t>deprecated_ALL</t>
  </si>
  <si>
    <t>Update the page "Overview", added column of "SFIP Feedback WW08'21 (for MTL-S/Elasti/LNL) Hadas/Eli/Ilan/Simcha/Yanai/Yonatan". Por-1 for CCB review
PCR/DCN:1308485456 Title: Fuse HAS cleanup for FW fuses - summary from rom/arch review of fuse HAS ("superset list") - applicable from MTL-S/ELG/LNL1) a few cross out 1) HW fuses are the fuses not be used in the past,  assigned deprecated_All so that they can be tracked, CCB feedback updates
              SOC_PCH_DSW_SUPPORT
              DS3_CTXT_ACTIVE
              DS4_CTXT_ACTIVE
              DS5_CTXT_ACTIVE
              DS5_UNGRACEFULL_POSSIBLE
              ENFORCE_ACTIVE_CTXT_IMG_SRC_INFO
              SKIP_FUSE_BASED_PATCH
2) replaced GREEN field  to "1" for parameter config, replace to "yes" for fuse config page, replace DARK field to "remove".</t>
  </si>
  <si>
    <t>SECURITY_KEY_HASH_BOD_DIS</t>
  </si>
  <si>
    <t>This parameter controls Security_Keys_fuse_Check_Hash attribute. When set to 1, BOD attribute for security fuses in the Group 3 fuse is disabled. When set to 0, BOD attribute is enabled.</t>
  </si>
  <si>
    <t>if (SECURITY_KEY_HASH_BOD_DIS == 0) {BOD} else {}</t>
  </si>
  <si>
    <t>This change includes LNL CSME/ESE Fuse configuration filed in the HDS: 14013040445/14013040447 (cont,.)
- accommodate MTL-S update done in Rev53,54
- Change the Group3 security key fuse size for LNL following  changes (Key Hash fuse as well as Debug Security Key size)
- Add offset of PUF_ECC fuses in Group 2</t>
  </si>
  <si>
    <t>PCR/DCN: 14013809576 Title: [MTP-S] Support Fuse Controller Gen 3.0, CSME 2Kb IntelIFP and ESE 4Kb OEMIFP in MTL-S PCH
- IFP allocation, IntelIFP allocation shall be 2k (for CSE). OEMIFP allocation shall be 4k (for ESE).
Update fuse description to match ADP-S Kazen
   - HW_OCS_PUF_Test_Key_Disable
   - HW_PUF_HVM_MODE_Disable
   - HW_PUF_Auto_Key_Gen
   - Rom_clear_data_on_exit_points_en</t>
  </si>
  <si>
    <t>Elasti-DC
CSC</t>
  </si>
  <si>
    <t>Elasti-DC
GSC</t>
  </si>
  <si>
    <t>Fuse Changes for Elasti-DC CSC and GSC 
Following are the changes for Elasti-DC CSC compared to Elasti CSC (https://hsdes.intel.com/resource/14013792992)
1.PUF fuses and PUF back Fuses 
PUF fuses - 7968 
External IP Security Key – 384 bits. This is in case CSC unwraps fuses for GSC and distributes it through KDB. 
PUF Backup for PUF failure after PRQ 
CSK1 – 384 bits  
CSK1 hash –256b bits 
ONDIECERT CSK1 –768 bits  
2. ROM checkpoint Fuses 
3. Security CRC and Fuses
4. Security Key Size change from 512 bits to 384 bits 
5. Security Key hash change from 32 bits to 256 bits
Following are the changes for Elasti-DC GSC compared to MTL (https://hsdes.intel.com/resource/14013792972)
4. Security Key Size change from 512 bits to 384 bits 
5. Security Key hash change from 32 bits to 256 bits</t>
  </si>
  <si>
    <t>GROUP1_FUSE_DEFAULT_PARAM[31:0]</t>
  </si>
  <si>
    <t>00000</t>
  </si>
  <si>
    <t>GROUP1_FUSE_DEFAULT_PARAM[63:32]</t>
  </si>
  <si>
    <t>00000000</t>
  </si>
  <si>
    <t>000</t>
  </si>
  <si>
    <t>GROUP1_FUSE_DEFAULT_PARAM[95:64]</t>
  </si>
  <si>
    <t>GROUP1_FUSE_DEFAULT_PARAM[127:96]</t>
  </si>
  <si>
    <t>0000-0010-0000-0011-0111-0000-1000-0011</t>
  </si>
  <si>
    <t>00</t>
  </si>
  <si>
    <t>0000-0000-0011-1001-1010-0000-1001-1000</t>
  </si>
  <si>
    <t>(1 &lt;&lt; cse_sram_num_banks) - 1</t>
  </si>
  <si>
    <t>1</t>
  </si>
  <si>
    <t>0</t>
  </si>
  <si>
    <t>0000</t>
  </si>
  <si>
    <t>0000000</t>
  </si>
  <si>
    <t>0000-0011-0010-0010-0000-0000-0000-1001</t>
  </si>
  <si>
    <t>000000000000000000000000</t>
  </si>
  <si>
    <t>0000-0000-0000-0000-0000-0000-0000-0000</t>
  </si>
  <si>
    <t xml:space="preserve">Update Page "CSxE_ESE_GSV_FuseCfg"
- Update default collum to replace GROUP1_FUSE_DEFAULT_PARAM[159:0] by the value configure spec.
- Add the GROUP1_FUSE_DEFAULT_PARAM[159:0] cell concadinate value assignment </t>
  </si>
  <si>
    <t>CSME and ESE++ Fuse update for MTL and LNL.
https://hsdes.intel.com/appstore/article/#/22012550971
update FW_CONFIG_FUSES parameter from 160 to 0.
Add new parameters
  - FW_CONFIG_FUSES_PUNIT_CPU_TYPE
  - FW_CONFIG_FUSES_PUNIT_UNIQUE_RANDOM
  - FW_CONFIG_FUSES_PUNIT_PUNIT_STEPPING_ID
  - FW_CONFIG_FUSES_PUNIT_MODEL
  - FW_CONFIG_FUSES_PUNIT_FAMILY_ID
  - FW_CONFIG_FUSES_PUNIT_EXTENDED_MODEL
  - FW_CONFIG_FUSES_PUNIT_EXTENDED_FAMILY_ID
  - FW_CONFIG_FUSES_PUNIT_PROC_TYPE
  - FW_CONFIG_FUSES_PUNIT_OC_ENABLED
  - FW_CONFIG_FUSES_PUNIT_DDR_OC_EN
  - FW_CONFIG_FUSES_SPARE</t>
  </si>
  <si>
    <t>FW_CONFIG_FUSES_PUNIT_CPU_TYPE</t>
  </si>
  <si>
    <t xml:space="preserve">This parameter is used to define FW_CONFIG_FUSES_PUNIT_CPU_TYPE size.
CPU_TYPE definition to uCode, pUnit and CSME, the product flavor of the part in order to set the required functional configuration
SuperSKU - 0'b0000
vPro - 0'b0001
Core - 0'b0010
Pentium - 0'b0011
Celeron - 0'b0100
Xeon - 0'b0101
Xeon vPro - 0'b0110
HEDT Core - 0'b0111
</t>
  </si>
  <si>
    <t>FW_CONFIG_FUSES_PUNIT_UNIQUE_RANDOM</t>
  </si>
  <si>
    <t xml:space="preserve">This parameter is used to define FW_CONFIG_FUSES_PUNIT_UNIQUE_RANDOM size.
56bit Unique Random key must match with pUnit fuse to support CPU-PCH replacement prevention. </t>
  </si>
  <si>
    <t>FW_CONFIG_FUSES_PUNIT_PUNIT_STEPPING_ID</t>
  </si>
  <si>
    <t>This parameter is used to define FW_CONFIG_FUSES_PUNIT_PUNIT_STEPPING_ID size.
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</si>
  <si>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t>
  </si>
  <si>
    <t>This parameter is used to define FW_CONFIG_FUSES_PUNIT_MODEL size.
CPU RTL Model defined per Product Line/Flavor. This information is visible externally via CPUID. Information is accessible to and must be align to CSME/uCode/Pcode and can be used by software (not only by TAP). Usually defined via MKT attr [CPUID].</t>
  </si>
  <si>
    <t>FW_CONFIG_FUSES_PUNIT_FAMILY_ID</t>
  </si>
  <si>
    <t>This parameter is used to define FW_CONFIG_FUSES_PUNIT_FAMILY_ID size.
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</si>
  <si>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t>
  </si>
  <si>
    <t>This parameter is used to define FW_CONFIG_FUSES_PUNIT_EXTENDED_MODEL size.
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</si>
  <si>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t>
  </si>
  <si>
    <t>This parameter is used to define FW_CONFIG_FUSES_PUNIT_EXTENDED_FAMILY_ID size.
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</si>
  <si>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t>
  </si>
  <si>
    <t>This parameter is used to define FW_CONFIG_FUSES_PUNIT_PROC_TYPE size.
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</si>
  <si>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t>
  </si>
  <si>
    <t>This parameter is used to define FW_CONFIG_FUSES_PUNIT_OC_ENABLED size.
This fuse determines whether pUnit allows DSKU to control OC ability.
If this fuse is 0, we do not allow DSKUing of OC, even if DSKU_EN is 1.
Values must be aligned between CSME and pUnit.</t>
  </si>
  <si>
    <t>FW_CONFIG_FUSES_PUNIT_DDR_OC_EN</t>
  </si>
  <si>
    <t>This parameter is used to define FW_CONFIG_FUSES_PUNIT_DDR_OC_EN size.
This fuse is used to resolve by pUnit CAPID0_A bit 3 DDR OC.
pUnit formula of the CAPID field is:
  If DDR_OC_EN = 1 -&gt; CAPID DDR_OC_EN = 1
  If DSKU override for DDR OC = 1 -&gt; CAPID DDR_OC_EN = 1
Values must be aligned between CSME and pUnit</t>
  </si>
  <si>
    <t>FW_CONFIG_FUSES_SPARE</t>
  </si>
  <si>
    <t>This parameter is used to define FW_CONFIG_FUSES_SPARE size. 
Resereved space fields for future update.</t>
  </si>
  <si>
    <t>FW_CONFIG_FUSES_PUNIT_CPU_TYPE[FW_CONFIG_FUSES_PUNIT_CPU_TYPE - 1 : 0]</t>
  </si>
  <si>
    <t>CPU_TYPE definition to uCode, pUnit and CSME, the product flavor of the part in order to set the required functional configuration
SuperSKU - 0'b0000
vPro - 0'b0001
Core - 0'b0010
Pentium - 0'b0011
Celeron - 0'b0100
Xeon - 0'b0101
Xeon vPro - 0'b0110
HEDT Core - 0'b0111</t>
  </si>
  <si>
    <t>FW_CONFIG_FUSES_PUNIT_UNIQUE_RANDOM[FW_CONFIG_FUSES_PUNIT_UNIQUE_RANDOM - 1 : 0]</t>
  </si>
  <si>
    <t xml:space="preserve">56bit Unique Random key must match with pUnit fuse to support CPU-PCH replacement prevention. </t>
  </si>
  <si>
    <t>FW_CONFIG_FUSES_PUNIT_PUNIT_STEPPING_ID[FW_CONFIG_FUSES_PUNIT_PUNIT_STEPPING_ID - 1 : 0]</t>
  </si>
  <si>
    <t>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</si>
  <si>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FW_CONFIG_FUSES_PUNIT_MODEL[FW_CONFIG_FUSES_PUNIT_MODEL - 1 : 0]</t>
  </si>
  <si>
    <t>CPU RTL Model defined per Product Line/Flavor. This information is visible externally via CPUID. Information is accessible to and must be align to CSME/uCode/Pcode and can be used by software (not only by TAP). Usually defined via MKT attr [CPUID].</t>
  </si>
  <si>
    <t>FW_CONFIG_FUSES_PUNIT_FAMILY_ID[FW_CONFIG_FUSES_PUNIT_FAMILY_ID - 1 : 0]</t>
  </si>
  <si>
    <t>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</si>
  <si>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FW_CONFIG_FUSES_PUNIT_EXTENDED_MODEL[FW_CONFIG_FUSES_PUNIT_EXTENDED_MODEL - 1 : 0]</t>
  </si>
  <si>
    <t>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</si>
  <si>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FW_CONFIG_FUSES_PUNIT_EXTENDED_FAMILY_ID[FW_CONFIG_FUSES_PUNIT_EXTENDED_FAMILY_ID - 1 : 0]</t>
  </si>
  <si>
    <t>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</si>
  <si>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FW_CONFIG_FUSES_PUNIT_PROC_TYPE[FW_CONFIG_FUSES_PUNIT_PROC_TYPE - 1 : 0]</t>
  </si>
  <si>
    <t>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</si>
  <si>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FW_CONFIG_FUSES_PUNIT_OC_ENABLED[FW_CONFIG_FUSES_PUNIT_OC_ENABLED - 1 : 0]</t>
  </si>
  <si>
    <t>This fuse determines whether pUnit allows DSKU to control OC ability.
If this fuse is 0, we do not allow DSKUing of OC, even if DSKU_EN is 1.
Values must be aligned between CSME and pUnit.</t>
  </si>
  <si>
    <t>FW_CONFIG_FUSES_PUNIT_DDR_OC_EN[FW_CONFIG_FUSES_PUNIT_DDR_OC_EN - 1 : 0]</t>
  </si>
  <si>
    <t>This fuse is used to resolve by pUnit CAPID0_A bit 3 DDR OC.
pUnit formula of the CAPID field is:
  If DDR_OC_EN = 1 -&gt; CAPID DDR_OC_EN = 1
  If DSKU override for DDR OC = 1 -&gt; CAPID DDR_OC_EN = 1
Values must be aligned between CSME and pUnit</t>
  </si>
  <si>
    <t>FW_CONFIG_FUSES_SPARE[FW_CONFIG_FUSES_SPARE - 1 : 0]</t>
  </si>
  <si>
    <t>This parameter is used to define FW_CONFIG_FUSES_SPARE size. Resereved space fields for future update.</t>
  </si>
  <si>
    <t>Updated Elasti-DC config , Removed GSC CSK Fuses required for GSC PUF usages, Based on Daniel's Direction.</t>
  </si>
  <si>
    <t>SS.FuseCfg (deprecator identification in Column "Deprecator") = f(Fuse.depreactor) : Shall not have comments or notes in the deprecator field. Eg: deprecated_MTL-S (used in Elasti). "used in Elasti" is redundant info, shall follow deprecated_MTL-S configuration in ConfigNew page</t>
  </si>
  <si>
    <t>SS.FuseCfg (Reset default value, A0 Default value, Feature, attributes configuration)  = f(Fuse.Param, Feature.Param)</t>
  </si>
  <si>
    <t>Fuse WG 4/8/2021 resolution
1) (Issue #26) remove the row for "FW_Fuses_Valid" fuse from both ConfigNew page and CSxE_ESE_GSC_FuseCfg page, initially was in group 2, but group1 fuse CSE_CFG_FUSES_VALID served same propose, it was never be used in the past project according to Shalini. it shall not be in fuse DB nor Kaizen nor fuse HAS, nor RTL parameter
2) (Issue #25) add note for resoning of keeping  GENERAL_FW_FUSES_CHECK as FW usage fuse 
3) (Issue #27) Shall not have comments or notes in the deprecator field. Eg: deprecated_MTL-S (used in Elasti). "used in Elasti" is redundant info, shall follow deprecated_MTL-S configuration in ConfigNew page. remove the notes, keep the field only for the deprecator configuration parameter in "_FuseCfg" page deprecator column 
4) update Overview for deprecator and reset default notation spec.</t>
  </si>
  <si>
    <t>no*</t>
  </si>
  <si>
    <t>1)Deprecated these fuses for Elasti CSC - Since they are not used in any engine (They were tagged with deprecate_MTL_S change the tag to deprecate_Elasti)
ROM_Bypass_OEM_Unlock
SOC_DEV_REUSE_PROHIBITED
Hard_Strap_Boot_Source_Sel_EN
BOOT_SOURCE_SWITCH_THROUGH_GRST
ENFORCE_CSME_REGION_SIZE_CHECK
FPF_Disable
2) Security Fuse Valid was marked as yes for Elasti CSC , Marked as no
3) Circuit Fuses will appear as IP_CFG* in Fuse RDL for GSC
ROM_ifusekprb,RF_Write_Assist_Enable_XLLP,RF_Write_Assist_Enable
These changes are through the following SUN (https://hsdes.intel.com/appstore/article/#/22012917795)</t>
  </si>
  <si>
    <t xml:space="preserve">LNL GSC Fuse Changes through the following PCR 
https://hsdes.intel.com/appstore/article/#/22012953494 
</t>
  </si>
  <si>
    <t>GSK Addr
Base: 0x0F00B0000</t>
  </si>
  <si>
    <t>FW/HW IFP Fuse (0x800 - 0xFFF) 512DW refer to FAS</t>
  </si>
  <si>
    <t>0x200</t>
  </si>
  <si>
    <t>0x201</t>
  </si>
  <si>
    <t>0x202</t>
  </si>
  <si>
    <t>0x203</t>
  </si>
  <si>
    <t>0x204</t>
  </si>
  <si>
    <t>0x205</t>
  </si>
  <si>
    <t>0x206</t>
  </si>
  <si>
    <t>0x207</t>
  </si>
  <si>
    <t>0x208</t>
  </si>
  <si>
    <t>0x209</t>
  </si>
  <si>
    <t>0x20A</t>
  </si>
  <si>
    <t>0x20B</t>
  </si>
  <si>
    <t>0x224</t>
  </si>
  <si>
    <t>0x225</t>
  </si>
  <si>
    <t>0x226</t>
  </si>
  <si>
    <t>0x227</t>
  </si>
  <si>
    <t>0x230</t>
  </si>
  <si>
    <t>0x233</t>
  </si>
  <si>
    <t>0x228</t>
  </si>
  <si>
    <t>0x229</t>
  </si>
  <si>
    <t>0x22A</t>
  </si>
  <si>
    <t>0x22B</t>
  </si>
  <si>
    <t>0x22C</t>
  </si>
  <si>
    <t>0x22E</t>
  </si>
  <si>
    <t>0x22F</t>
  </si>
  <si>
    <t>0x240</t>
  </si>
  <si>
    <t>0x244</t>
  </si>
  <si>
    <t>0x248</t>
  </si>
  <si>
    <t>?????</t>
  </si>
  <si>
    <t>0x000</t>
  </si>
  <si>
    <t xml:space="preserve"> + hex(Security_Keys/8)</t>
  </si>
  <si>
    <t xml:space="preserve"> + hex(Security_Keys_fuse_Check_Hash/8)</t>
  </si>
  <si>
    <t xml:space="preserve"> + hex(Debug_Enabled_Security_Key/8)</t>
  </si>
  <si>
    <t xml:space="preserve"> + hex(Debug_Enabled_Encryption_Key/8)</t>
  </si>
  <si>
    <t xml:space="preserve"> + hex(Security_Keys_CSK1/8)</t>
  </si>
  <si>
    <t xml:space="preserve"> + hex(Security_Keys_CSK1_fuse_Check_Hash/8)</t>
  </si>
  <si>
    <t xml:space="preserve"> + hex(Security_Keys_KDB_CH0)</t>
  </si>
  <si>
    <t>0x400</t>
  </si>
  <si>
    <t xml:space="preserve"> + hex(ECC_P384_ONDIE_ROM_CERT)</t>
  </si>
  <si>
    <t xml:space="preserve"> + hex(FW_CONFIG_FUSES)</t>
  </si>
  <si>
    <t xml:space="preserve"> + hex(FW_CONFIG_FUSES_PUNIT_CPU_TYPE)</t>
  </si>
  <si>
    <t xml:space="preserve"> + hex(FW_CONFIG_FUSES_PUNIT_UNIQUE_RANDOM)</t>
  </si>
  <si>
    <t xml:space="preserve"> + hex(FW_CONFIG_FUSES_PUNIT_PUNIT_STEPPING_ID)</t>
  </si>
  <si>
    <t xml:space="preserve"> + hex(FW_CONFIG_FUSES_PUNIT_MODEL)</t>
  </si>
  <si>
    <t xml:space="preserve"> + hex(FW_CONFIG_FUSES_PUNIT_FAMILY_ID)</t>
  </si>
  <si>
    <t xml:space="preserve"> + hex(FW_CONFIG_FUSES_PUNIT_EXTENDED_MODEL)</t>
  </si>
  <si>
    <t xml:space="preserve"> + hex(FW_CONFIG_FUSES_PUNIT_EXTENDED_FAMILY_ID)</t>
  </si>
  <si>
    <t xml:space="preserve"> + hex(FW_CONFIG_FUSES_PUNIT_PROC_TYPE)</t>
  </si>
  <si>
    <t xml:space="preserve"> + hex(FW_CONFIG_FUSES_PUNIT_OC_ENABLED)</t>
  </si>
  <si>
    <t xml:space="preserve"> + hex(FW_CONFIG_FUSES_PUNIT_DDR_OC_EN)</t>
  </si>
  <si>
    <t xml:space="preserve"> + hex(FW_CONFIG_FUSES_SPARE)</t>
  </si>
  <si>
    <t xml:space="preserve"> + hex(GENERAL_FW_FUSES_CHECK)</t>
  </si>
  <si>
    <t xml:space="preserve"> + hex(ECC_P384_ONDIE_CERT_ATTRIBUTE)</t>
  </si>
  <si>
    <t xml:space="preserve"> + hex(ECC_P384_ONDIE_ROM_DEBUG_CERT)</t>
  </si>
  <si>
    <t xml:space="preserve"> + hex(ECC_P384_ONDIE_ROM_CERT_CSK1)</t>
  </si>
  <si>
    <t xml:space="preserve"> + hex(ECC_P384_ONDIE_ROM_DEBUG_CERT_CSK1)</t>
  </si>
  <si>
    <t>0x20C</t>
  </si>
  <si>
    <t>0x20D</t>
  </si>
  <si>
    <t>0x20E</t>
  </si>
  <si>
    <t>0x20F</t>
  </si>
  <si>
    <t>0x170</t>
  </si>
  <si>
    <t>0x171</t>
  </si>
  <si>
    <t>0x172</t>
  </si>
  <si>
    <t>0x173</t>
  </si>
  <si>
    <t>GROUP1_FUSE_DEFAULT_PARAM[159:128]</t>
  </si>
  <si>
    <t>GROUP1_FUSE_DEFAULT_PARAM[319:160]</t>
  </si>
  <si>
    <t>depracate_ALL</t>
  </si>
  <si>
    <t>GROUP1_FUSE_DEFAULT_PARAM[351:320]</t>
  </si>
  <si>
    <t>GROUP1_FUSE_DEFAULT_PARAM[383:352]</t>
  </si>
  <si>
    <t xml:space="preserve">PCR #/22012967237 Title: Fuse HAS Configuration for fuse HW reset value - applicable from MTL-S/ELG/LNL
- default value updates for MTL-S and beyond. </t>
  </si>
  <si>
    <t>111</t>
  </si>
  <si>
    <t>11111111</t>
  </si>
  <si>
    <t>16'h0000</t>
  </si>
  <si>
    <t>8'h00</t>
  </si>
  <si>
    <t>4'hA</t>
  </si>
  <si>
    <t>4'h0</t>
  </si>
  <si>
    <t>1111-1111-0010-0001-0000-1110-1000-0001</t>
  </si>
  <si>
    <t>Note: perforce #74 has issue to open VBA Macro, somehow it is protected, the file can be opened but with error "can't find project or library", also give error for save the file. #75 have same issue. so for #76, the version #74 is skipped. redo the #75 change for HAS version #64, and follow up with adding #65 change.  will need shalini  to resume #74 change to #76. disgard perforce version #74 &amp; #75
Fuse WG 4/15/2021 resolution
1) add new column "GSK Addr Base: 0x0F00B0000" in CSxE_ESE_GSC_FuseCfg page to specify each fuse field starting GSK address offset
2) Group 2 and 3 address spec: Next Fuse field starting address based on the previous fuse field size configuration
Complete the remaining GROUP1_FUSE_DEFAULT_PARAM value assignment from fuse default field.</t>
  </si>
  <si>
    <t>Removed deprecated_elasti from the electrical fuses , Based on the FUSE HAS WG decision to remove it in LNL. 
ROM_ifusekprb,RF_Write_Assist_Enable_XLLP,RF_Write_Assist_Enable</t>
  </si>
  <si>
    <t>TRNG_SEI_EN</t>
  </si>
  <si>
    <t>SS.FuseCfg (Fuse Field starting Address offset at HW GSK Address Base Column "GSK Addr")  = f(Fuse.Param, Feature.Param, previous fuse starting address)</t>
  </si>
  <si>
    <t>0x844</t>
  </si>
  <si>
    <t>0xA40</t>
  </si>
  <si>
    <t>0xA44</t>
  </si>
  <si>
    <t>0xC40</t>
  </si>
  <si>
    <t>0xC44</t>
  </si>
  <si>
    <t>0x840</t>
  </si>
  <si>
    <t>0x24C</t>
  </si>
  <si>
    <t>* Note: GROUP1_FUSE_DEFAULT_PARAM is RTL paramter, how it be assigned to each fuse field  is not the scope of fuse HAS, it subject to be changed by RTL implememtation. Check with RTL designer for the latest fuse field mapping in the RTL implementation.</t>
  </si>
  <si>
    <t>PCR #/22012967237 Title: Fuse HAS Configuration for fuse HW reset value - applicable from MTL-S/ELG/LNL
  - FW arch require  OCS_SELF_TEST_ENABLE  bit default to be set to 1  based ont "most secure and least feature" policy. Due to MTL-S is in RTL1.0 phase, and this change have big design/Validation impact  CCB decide to push the change to LNL. LNL PCR#/22013027380 for OCS_SELF_TEST_ENABLE Default change to 1
Updates in Overview page
  - added new column for SS.FuseCfg (Fuse Field starting Address offset at HW GSK Address Base Column "GSK Addr")  = f(Fuse.Param, Feature.Param, previous fuse starting address)
  - added description of  "how to config Default Value" and "Fuse Receiving Address vs RTL Fuse Register Address" 
Page "CSxE_ESE_GSC_FuseCfg" column "GSK Addr" - add HW OFP fuse field starting Address</t>
  </si>
  <si>
    <t>change the sram bank enable defaulT fuse value to 4 for GSC in LNL. 
Elasti-Consumer Fuse Default change (https://hsdes.intel.com/resource/22013019081)
trng_sei_enable fuse default value is set 1 for GSC and 0 for CSC</t>
  </si>
  <si>
    <t>Fixed from CCB feedback. Elasti-Consumer trng_sei_enable fuse default value change https://hsdes.intel.com/resource/22013019081</t>
  </si>
  <si>
    <t>Setting the parameters to 1 after review with satish BADIMAGE_FLOW_EN,IFP_DIS_CTRL,ROMB_OEM_Unlock,RPMB_REUSE_DIS_CTRL
No RTL impact , No Fuse impact, Since Fuses are anyways removed but keeping it consistent with other configurations and parameter spreadsheet.
Updates from CCB review of the following DCNs
14013792992	[Elasti Server] Elasti Server CSC Fuse Configuration
14013793080              [Elasti Server] Elasti Server GSC Fuse Configuration</t>
  </si>
  <si>
    <t xml:space="preserve">deprecator Conrrection
  -  TRC_Enable_Sftstrap removal from MTL-S based on the DCN #14011738652, add deprecator "deprecate_Elasti"
  -  Add "PUF_SRAM_TRIM_FUSES" deprecator as new_LNL, change LNL-M CSME config from "remove" to "no"
Fuse Name correction:
- TRC_GLITCH_DETECTION_DISABLE_RSVD_31_2 (typo) =&gt; TRC_GLITCH_DETECTION_DISABLE_RSVD_31_1
- IP_ROM_Bypass_Enable_Softstrap =&gt; CSME_ROM_Bypass_Enable_Softstrap (Match to MTL-M Kaizen) 
</t>
  </si>
  <si>
    <t xml:space="preserve">This Parameter defines  the size of PUF helper data in bits .Its set to 6400 for Samsung PUF and set to 996 Bytes or 7968 bits for IID PUF. </t>
  </si>
  <si>
    <t>This is parameter determines if TRNG is included inside OCS.If this paremeters is set to 1 then synopsys TRNG is included else it is not included If this is set to 0 then ECDSA Sign operation in ECC is not permitted in SKS mode.</t>
  </si>
  <si>
    <t>When this parameter is set to 1 it implies that EBB trim fuses  for PUF SRAM are internally pulled by ESE.</t>
  </si>
  <si>
    <t>This parameter defines if SAMSUNG PUF is included inside OCS.</t>
  </si>
  <si>
    <t>Update after CCB review. Also updated the definition of Parameters 
OCS_INCLUDE_TRNG,OCS_FOUNDRY_PUF_ENABLE,OCS_IID_PUF_ENABLE,HW_OCS_PUF_ECC,PUF_SRAM_EBB_INT_FUSE_PULL_EN</t>
  </si>
  <si>
    <t>Enable_Global_ROM_ODCA_Debug_ECC_Key</t>
  </si>
  <si>
    <t>This deprecator is used to mark the fuses that was added to superset fuse permanatly starting from MTL-S</t>
  </si>
  <si>
    <t>PCR #1308742643  (6/8/2021) replace deprecated fuse "ROM_Bypass_OEM_Unlock" by a new fuse "Enable_Global_ROM_ODCA_Debug_ECC_Key"</t>
  </si>
  <si>
    <t>PCR #22013028266 [MTL-S][ESE++][SUN] missed OCS feature config change for GKey3 to support Key Locker
 - correction of  MTL-S ESE++ and LNL-M ESE CONFIG_OCS_KEY_LOCKER_ENABLE parameter config to be "1", MTP-S CSME to be 0 to match RTL feature config.[Page-ConfigNew]</t>
  </si>
  <si>
    <t>0x234</t>
  </si>
  <si>
    <t>0x235</t>
  </si>
  <si>
    <t>0x236</t>
  </si>
  <si>
    <t>0x237</t>
  </si>
  <si>
    <t>0x238</t>
  </si>
  <si>
    <t>0x239</t>
  </si>
  <si>
    <t>0x23A</t>
  </si>
  <si>
    <t>0x2F8</t>
  </si>
  <si>
    <t>0x2FA</t>
  </si>
  <si>
    <t>0x2FB</t>
  </si>
  <si>
    <t>Siang Lin Tan</t>
  </si>
  <si>
    <t>&gt;&gt; [14012891557](https://hsdes.intel.com/appstore/article/#/14012891557)  [LNL][P1] Add Triple Redundancy for Critical Security Decision Logic
Fill up the "GSK Addr" column for 3 DW of fuses defined in Triple Redundancy DCN that are labeled in column "Fuse Registers" as "GSK_FUSES_HW_SECURITY_CFG", "GSK_FUSES_FW_SECURITY_CFG" and "GSK_SECURITY_FUSES_INTCHK"</t>
  </si>
  <si>
    <t>Active High: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</si>
  <si>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Active Low: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</si>
  <si>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PCR #1308742643 Title:MTL-S (SoC.ESE++/PCH.ESE/PCH.CSME) Chicken Bit required to support security architecture requirements from "MTL-S ROM changes to support new fuse layout.docx"
 - add new row for new_MTL-S in "ConfigNew"
 - add new row below the deprecated ROM  fuse "ROM_Bypass_OEM_Unlock" as for a new ROM fuse "Enable_Global_ROM_ODCA_Debug_ECC_Key", The new added fuse to FW superset  fuse list. Parameter is "No Param" 
Clean up Spare Fuse naming and configure notations
  - All spare fuse name to be same name called "SpareFuse", parameter : "Spare", config notation: no
  - All spare softstrap name to be same name called "Spare_Softstrap", Parameter "Spare", config notation : no
 Update Softstrap config notation which had most parameters  are set to 1 for FW superset fuses.</t>
  </si>
  <si>
    <t>PCR # 22012997199 [SUN LNL] update REC glitch detection HAS to reflect 3 bits for REC_ANDG_CONFIG / PCR # 1406292312 [LNL][P1] REC (ROM Execution Checkpoint) glitch detection
  - REC_ANDG_CONFIG_Act_Lo and REC_ANDG_CONFIG_Act_Hi description 
  - set reset default to most secure mode: When {REC_ANDG_Enable, REC_ANDG_Enable_Act_Lo, REC_ANDG_Enable_Act_Hi} equals 3'b101 (logic 1), HW enables the countermeasures of ROM Execution Checkpoint glitch detection.</t>
  </si>
  <si>
    <t>LNL-SOC-M OSSE</t>
  </si>
  <si>
    <t>TPM_SELECTED</t>
  </si>
  <si>
    <t>Category (OEMIFP, IntelIFP, IntelHVM, n/a)</t>
  </si>
  <si>
    <t>GP1_IFP_CATEGORY</t>
  </si>
  <si>
    <t>GP1_CATEGORY</t>
  </si>
  <si>
    <t>GP2_CATEGORY</t>
  </si>
  <si>
    <t>GP3_CATEGORY</t>
  </si>
  <si>
    <t xml:space="preserve">GP0_IFP_CATEGORY </t>
  </si>
  <si>
    <t>SS.FuseCfg (Fuse Category in Column "Category")  = f(Fuse.Category.Param)</t>
  </si>
  <si>
    <t>fuse HAS to specify Category config to support OSSE fuse poll from OSSE fuse controller IFP Field instead of SOC Fuse Controller HVM Field
 - Add 4 new category Config parameters for Fuse DB
              GP1_IFP_CATEGORY
              GP1_CATEGORY
              GP2_CATEGORY
              GP3_CATEGORY
 - Rename IFP_CATEGORY to GP0_CATEGORY
 - CATEGORY Config Value: OEMIFP, IntelIFP, IntelHVM, n/a
 - IFP Size include both HW IFP (GP1_IFP) and FW IFP (GP0_IFP)
 - Update the Cagegory Column using the new config parameter in "FuseCfg" page
 - Updated Overview page for cagegory config spec</t>
  </si>
  <si>
    <t>CSE_TPM_SOFTSTRAP_DISABLE</t>
  </si>
  <si>
    <t>OSSE_TPM_SOFTSTRAP_DISABLE</t>
  </si>
  <si>
    <t>SPI_TPM_SOFTSTRAP_DISABLE</t>
  </si>
  <si>
    <t>CSE_TPM_FUSE_DISABLE</t>
  </si>
  <si>
    <t>OSSE_TPM_FUSE_DISABLE</t>
  </si>
  <si>
    <t>SPI_TPM_FUSE_DISABLE</t>
  </si>
  <si>
    <r>
      <rPr>
        <strike/>
        <sz val="10"/>
        <color theme="1"/>
        <rFont val="Calibri"/>
        <family val="2"/>
        <scheme val="minor"/>
      </rPr>
      <t>Reserved_Softstrap_12</t>
    </r>
    <r>
      <rPr>
        <sz val="10"/>
        <color theme="1"/>
        <rFont val="Calibri"/>
        <family val="2"/>
        <scheme val="minor"/>
      </rPr>
      <t xml:space="preserve"> Spare_Softstrap</t>
    </r>
  </si>
  <si>
    <r>
      <rPr>
        <strike/>
        <sz val="10"/>
        <color theme="1"/>
        <rFont val="Calibri"/>
        <family val="2"/>
        <scheme val="minor"/>
      </rPr>
      <t>N/A</t>
    </r>
    <r>
      <rPr>
        <sz val="10"/>
        <color theme="1"/>
        <rFont val="Calibri"/>
        <family val="2"/>
        <scheme val="minor"/>
      </rPr>
      <t xml:space="preserve"> Spare</t>
    </r>
  </si>
  <si>
    <r>
      <rPr>
        <strike/>
        <sz val="10"/>
        <color theme="1"/>
        <rFont val="Calibri"/>
        <family val="2"/>
        <scheme val="minor"/>
      </rPr>
      <t>Reserved_Softstrap_13</t>
    </r>
    <r>
      <rPr>
        <sz val="10"/>
        <color theme="1"/>
        <rFont val="Calibri"/>
        <family val="2"/>
        <scheme val="minor"/>
      </rPr>
      <t xml:space="preserve"> Spare_Softstrap</t>
    </r>
  </si>
  <si>
    <r>
      <rPr>
        <strike/>
        <sz val="10"/>
        <color theme="1"/>
        <rFont val="Calibri"/>
        <family val="2"/>
        <scheme val="minor"/>
      </rPr>
      <t>Reserved_Softstrap_18</t>
    </r>
    <r>
      <rPr>
        <sz val="10"/>
        <color theme="1"/>
        <rFont val="Calibri"/>
        <family val="2"/>
        <scheme val="minor"/>
      </rPr>
      <t xml:space="preserve"> Spare_Softstrap</t>
    </r>
  </si>
  <si>
    <r>
      <rPr>
        <strike/>
        <sz val="10"/>
        <color theme="1"/>
        <rFont val="Calibri"/>
        <family val="2"/>
        <scheme val="minor"/>
      </rPr>
      <t>Reserved_Softstrap_19</t>
    </r>
    <r>
      <rPr>
        <sz val="10"/>
        <color theme="1"/>
        <rFont val="Calibri"/>
        <family val="2"/>
        <scheme val="minor"/>
      </rPr>
      <t xml:space="preserve"> Spare_Softstrap</t>
    </r>
  </si>
  <si>
    <r>
      <rPr>
        <strike/>
        <sz val="10"/>
        <color theme="1"/>
        <rFont val="Calibri"/>
        <family val="2"/>
        <scheme val="minor"/>
      </rPr>
      <t>Reserved_Softstrap_22</t>
    </r>
    <r>
      <rPr>
        <sz val="10"/>
        <color theme="1"/>
        <rFont val="Calibri"/>
        <family val="2"/>
        <scheme val="minor"/>
      </rPr>
      <t xml:space="preserve"> Spare_Softstrap</t>
    </r>
  </si>
  <si>
    <t>TPM Selector decision maker (ESE FW) use this info as part of its TPM Selection decision making. When '1', CSE is excluded by SoftStrap as one of the possible choice in TPM Selection. When '0' then CSE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</si>
  <si>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SoftStrap as one of the possible choice in TPM Selection. When '0' then OSSE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</si>
  <si>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SoftStrap as one of the possible choice in TPM Selection. When '0' then SPI is not excluded by SoftStrap. The Priority order from highest to lowest being considered by TPM Selector decision maker is Fuse, SoftStrap, BIOS. It's only used by ESE but not CSE/OSSE. Refer to TPM Selection HAS for further detail.</t>
  </si>
  <si>
    <t xml:space="preserve">SAMSUNG PUF only:
0: Disable countermeasure
1: Enable countermeasure
</t>
  </si>
  <si>
    <t>This is to indicate External Fuse Pull Support. This fuse is applicable to GSC only.</t>
  </si>
  <si>
    <t>SAMSUNG PUF only.
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t>
  </si>
  <si>
    <t xml:space="preserve">SAMSUNG PUF only.
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</si>
  <si>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SAMSUNG PUF only.
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</si>
  <si>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TPM Selector decision maker (ESE FW) use this info as part of its TPM Selection decision making. When '1', CSE is excluded by FUSE as one of the possible choice in TPM Selection. When '0' then CSE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</si>
  <si>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FUSE as one of the possible choice in TPM Selection. When '0' then OSSE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</si>
  <si>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FUSE as one of the possible choice in TPM Selection. When '0' then SPI is not excluded by FUSE. The Priority order from highest to lowest being considered by TPM Selector decision maker is Fuse, SoftStrap, BIOS. This Fuse is used by FW, no HW usage. It's only used by ESE but not CSE/OSSE. Refer to TPM Selection HAS for further detail.</t>
  </si>
  <si>
    <t>This is the 4b fuse encoding value to determine if the HW shall perform CRC check on the HW configuration fuses.
1010b (default): Disable the fuse CRC check.
0101b: Enable the fuse CRC check. 
Other value: Invalid, and the HW shall handle it as an fuse integrity error condition.</t>
  </si>
  <si>
    <t>new_LNL_CSME</t>
  </si>
  <si>
    <t>This deprecator is used to mark the fuses that was added to superset fuse permanatly starting from LNL.CSME</t>
  </si>
  <si>
    <t>deprecated_LNL_CSME</t>
  </si>
  <si>
    <t>This deprecator is used to mark the fuses that was removed from superset fuse permanatly starting from LNL.CSME project (excluding LNL.GSC)</t>
  </si>
  <si>
    <t>LNL DCN 1509396133: Recycle Softstrap "Reserved_Softstrap_3" as "TPM_SELECTED"</t>
  </si>
  <si>
    <t>LNL DCN 1509441368: Recycle Softstrap Reserved_Softstrap_24 Spare_Softstrap" as "CSE_TPM_SOFTSTRAP_DISABLE"</t>
  </si>
  <si>
    <t>LNL DCN 1509441368: Recycle Softstrap Reserved_Softstrap_25 Spare_Softstrap" as "OSSE_TPM_SOFTSTRAP_DISABLE"</t>
  </si>
  <si>
    <t>LNL DCN 1509441368: Recycle Softstrap Reserved_Softstrap_26 Spare_Softstrap" as "SPI_TPM_SOFTSTRAP_DISABLE"</t>
  </si>
  <si>
    <t>LNL DCN 1509441368: Recycle Fuse "OCS_DRNG_Enable" as "CSE_TPM_FUSE_DISABLE"</t>
  </si>
  <si>
    <t>LNL DCN 1509441368: Recycle Fuse "Disable_NM2_0" as "OSSE_TPM_FUSE_DISABLE"</t>
  </si>
  <si>
    <t>LNL DCN 1509441368: Recycle Fuse "DCMI_Disable" as "SPI_TPM_FUSE_DISABLE"</t>
  </si>
  <si>
    <t xml:space="preserve">cheken bit, no longer needed
MB to confirm.
LNL DCN 1509441368: Recycle Fuse "OCS_DRNG_Enable" as "CSE_TPM_FUSE_DISABLE"
</t>
  </si>
  <si>
    <t>note manager, no more needed
(confirm with ELI, no longer need, for server only).
LNL DCN 1509441368: Recycle Fuse "Disable_NM2_0" as "OSSE_TPM_FUSE_DISABLE"</t>
  </si>
  <si>
    <t>&gt;&gt; https://hsdes.intel.com/appstore/article/#/1509232084 [LNL][OSSE] Fuse Configuration for LNL_M SOC
- LNL_M SOC OSSE use ESE as the baseline for Group1 and Group4
&gt;&gt; https://hsdes.intel.com/appstore/article/#/1509396133 [LNL][OSSE] Add SofStrap in OSSE to indicate osse_tpm_softstrap_selected by ESE
- Add "TPM_SELECTED" softstrap bit at GSK address 0x20C bit-3 by recyling "Reserved_Softstrap_3"</t>
  </si>
  <si>
    <t>SoftROM_Hash_1</t>
  </si>
  <si>
    <t>SoftRAM_Hash_1</t>
  </si>
  <si>
    <t>384-bit Hash of the SoftROM, and 128-bit attributes. Programmed during Intel Manufacturing. SoftROM_Hash_1 to resides in Fuse Group 3 that subject to FUSE_PULLER_BUFFER_CLEAR bit where ROM will clear the Buffer content before ROM pass the button to FW. ROM ensure it finish its consumption of the 512-b SoftROM_Hash_1 (for measurement etc) before it clear the buffer.
Note: (refer to IFP fuse map) 2 more SoftROM related Hash are allocated in FW IPF floorplan. And they will be programmed by OSV FW in-field and consumed by ROM through SB Read (not HW pull)</t>
  </si>
  <si>
    <t>SoftROM_Hash_1[SoftROM_Hash_1-1:0]</t>
  </si>
  <si>
    <t>&gt;&gt; https://hsdes.intel.com/appstore/article/#/1509441368 [LNL][OSSE][ESE] Recycle reserved fuse, SoftStrap for ESE as TPM Selection decision maker
- Add 3-bit Fuse "CSE_TPM_FUSE_DISABLE", "OSSE_TPM_FUSE_DISABLE" and "SPI_TPM_FUSE_DISABLE" at GSK offset 204h bit [5:3] "" by recyling "OCS_DRNG_Enable", "Disable_NM2_0" and "DCMI_Disable"
&gt;&gt; https://hsdes.intel.com/appstore/article/#/1509232084 [LNL][OSSE] Fuse Configuration for LNL_M SOC
- Configure Group2 and Group3 for LNL.OSSE based on Yanai/Xiaoyu/Puru's feedback
&gt;&gt; https://hsdes.intel.com/appstore/article/#/1509598101 [LNL][OSSE] Add new 512b fuse SoftROM_Hash_1 into Fuse Group 3
- For OSSE's SoftROM Integrity protection</t>
  </si>
  <si>
    <t>&gt;&gt; https://hsdes.intel.com/appstore/article/#/22013027380 [LNL][Others-L] Fuse HAS Configuration for fuse HW reset value - applicable from MTL-S/ELG/LNL
- change default value of triplet fuse "OCS_SELF_TEST_ENABLE_FUSE" &amp; "OCS_SELF_TEST_ENABLE_FUSE_Act_Lo" &amp; "OCS_SELF_TEST_ENABLE_FUSE_Act_Hi" from "000" to "new_LNL" &amp; "0" &amp; "new_LNL"</t>
  </si>
  <si>
    <t>SOFTSTRAP0_EN &amp; ROM_BYPASS_FI_PREV_EN</t>
  </si>
  <si>
    <r>
      <rPr>
        <strike/>
        <sz val="10"/>
        <color theme="1"/>
        <rFont val="Calibri"/>
        <family val="2"/>
        <scheme val="minor"/>
      </rPr>
      <t>Reserved_Softstrap_23</t>
    </r>
    <r>
      <rPr>
        <sz val="10"/>
        <color theme="1"/>
        <rFont val="Calibri"/>
        <family val="2"/>
        <scheme val="minor"/>
      </rPr>
      <t xml:space="preserve"> Spare_Softstrap</t>
    </r>
  </si>
  <si>
    <t>GSK_SECURITY_FUSES_EN &amp; (REC_CHECKPOINT_NUM != 0)</t>
  </si>
  <si>
    <t>GSK_SECURITY_FUSES_EN &amp; (OCS_FOUNDRY_PUF_ENABLE | OCS_IID_PUF_ENABLE)</t>
  </si>
  <si>
    <t>GSK_SECURITY_FUSES_EN &amp; OCS_KDB_ENABLE</t>
  </si>
  <si>
    <t>if (FW_CONFIG_FUSE_OWR_EN) {JtagRd, SBRd, SBWr,R4Err} else {JtagRd,SBRd,R4Err}</t>
  </si>
  <si>
    <t>SOFTSTRAP0_EN &amp; TRC_PRESENT &amp; TRC_GLITCH_DETECTION_SS_ENABLE</t>
  </si>
  <si>
    <r>
      <rPr>
        <strike/>
        <sz val="10"/>
        <color theme="1"/>
        <rFont val="Calibri"/>
        <family val="2"/>
        <scheme val="minor"/>
      </rPr>
      <t xml:space="preserve">N/A </t>
    </r>
    <r>
      <rPr>
        <sz val="10"/>
        <color theme="1"/>
        <rFont val="Calibri"/>
        <family val="2"/>
        <scheme val="minor"/>
      </rPr>
      <t>Spare</t>
    </r>
  </si>
  <si>
    <r>
      <rPr>
        <strike/>
        <sz val="10"/>
        <color theme="1"/>
        <rFont val="Calibri"/>
        <family val="2"/>
        <scheme val="minor"/>
      </rPr>
      <t>Spare</t>
    </r>
    <r>
      <rPr>
        <sz val="10"/>
        <color theme="1"/>
        <rFont val="Calibri"/>
        <family val="2"/>
        <scheme val="minor"/>
      </rPr>
      <t xml:space="preserve"> ROM</t>
    </r>
  </si>
  <si>
    <r>
      <rPr>
        <strike/>
        <sz val="10"/>
        <color theme="1"/>
        <rFont val="Calibri"/>
        <family val="2"/>
        <scheme val="minor"/>
      </rPr>
      <t xml:space="preserve">GSK_SECURITY_FUSES_EN </t>
    </r>
    <r>
      <rPr>
        <sz val="10"/>
        <color theme="1"/>
        <rFont val="Calibri"/>
        <family val="2"/>
        <scheme val="minor"/>
      </rPr>
      <t>Spare</t>
    </r>
  </si>
  <si>
    <r>
      <rPr>
        <strike/>
        <sz val="10"/>
        <color theme="1"/>
        <rFont val="Calibri"/>
        <family val="2"/>
        <scheme val="minor"/>
      </rPr>
      <t>Reserved_Softstrap_24</t>
    </r>
    <r>
      <rPr>
        <sz val="10"/>
        <color theme="1"/>
        <rFont val="Calibri"/>
        <family val="2"/>
        <scheme val="minor"/>
      </rPr>
      <t xml:space="preserve"> Spare_Softstrap</t>
    </r>
  </si>
  <si>
    <r>
      <rPr>
        <strike/>
        <sz val="10"/>
        <color theme="1"/>
        <rFont val="Calibri"/>
        <family val="2"/>
        <scheme val="minor"/>
      </rPr>
      <t>Reserved_Softstrap_25</t>
    </r>
    <r>
      <rPr>
        <sz val="10"/>
        <color theme="1"/>
        <rFont val="Calibri"/>
        <family val="2"/>
        <scheme val="minor"/>
      </rPr>
      <t xml:space="preserve"> Spare_Softstrap</t>
    </r>
  </si>
  <si>
    <r>
      <rPr>
        <strike/>
        <sz val="10"/>
        <color theme="1"/>
        <rFont val="Calibri"/>
        <family val="2"/>
        <scheme val="minor"/>
      </rPr>
      <t>Reserved_Softstrap_26</t>
    </r>
    <r>
      <rPr>
        <sz val="10"/>
        <color theme="1"/>
        <rFont val="Calibri"/>
        <family val="2"/>
        <scheme val="minor"/>
      </rPr>
      <t xml:space="preserve"> Spare_Softstrap</t>
    </r>
  </si>
  <si>
    <r>
      <rPr>
        <strike/>
        <sz val="10"/>
        <color theme="1"/>
        <rFont val="Calibri"/>
        <family val="2"/>
        <scheme val="minor"/>
      </rPr>
      <t>Reserved_Softstrap_27</t>
    </r>
    <r>
      <rPr>
        <sz val="10"/>
        <color theme="1"/>
        <rFont val="Calibri"/>
        <family val="2"/>
        <scheme val="minor"/>
      </rPr>
      <t xml:space="preserve"> Spare_Softstrap</t>
    </r>
  </si>
  <si>
    <r>
      <rPr>
        <strike/>
        <sz val="10"/>
        <color theme="1"/>
        <rFont val="Calibri"/>
        <family val="2"/>
        <scheme val="minor"/>
      </rPr>
      <t>Reserved_Softstrap_28</t>
    </r>
    <r>
      <rPr>
        <sz val="10"/>
        <color theme="1"/>
        <rFont val="Calibri"/>
        <family val="2"/>
        <scheme val="minor"/>
      </rPr>
      <t xml:space="preserve"> Spare_Softstrap</t>
    </r>
  </si>
  <si>
    <r>
      <rPr>
        <strike/>
        <sz val="10"/>
        <color theme="1"/>
        <rFont val="Calibri"/>
        <family val="2"/>
        <scheme val="minor"/>
      </rPr>
      <t>Spare_Softstraps_10</t>
    </r>
    <r>
      <rPr>
        <sz val="10"/>
        <color theme="1"/>
        <rFont val="Calibri"/>
        <family val="2"/>
        <scheme val="minor"/>
      </rPr>
      <t xml:space="preserve"> Spare_Softstrap</t>
    </r>
  </si>
  <si>
    <r>
      <rPr>
        <strike/>
        <sz val="10"/>
        <color theme="1"/>
        <rFont val="Calibri"/>
        <family val="2"/>
        <scheme val="minor"/>
      </rPr>
      <t>Spare_Softstraps_11</t>
    </r>
    <r>
      <rPr>
        <sz val="10"/>
        <color theme="1"/>
        <rFont val="Calibri"/>
        <family val="2"/>
        <scheme val="minor"/>
      </rPr>
      <t xml:space="preserve">  Spare_Softstrap</t>
    </r>
  </si>
  <si>
    <r>
      <rPr>
        <strike/>
        <sz val="10"/>
        <color theme="1"/>
        <rFont val="Calibri"/>
        <family val="2"/>
        <scheme val="minor"/>
      </rPr>
      <t xml:space="preserve">Spare_Softstraps_12 </t>
    </r>
    <r>
      <rPr>
        <sz val="10"/>
        <color theme="1"/>
        <rFont val="Calibri"/>
        <family val="2"/>
        <scheme val="minor"/>
      </rPr>
      <t>Spare_Softstrap</t>
    </r>
  </si>
  <si>
    <r>
      <rPr>
        <strike/>
        <sz val="10"/>
        <color theme="1"/>
        <rFont val="Calibri"/>
        <family val="2"/>
        <scheme val="minor"/>
      </rPr>
      <t>Spare_Softstraps_13</t>
    </r>
    <r>
      <rPr>
        <sz val="10"/>
        <color theme="1"/>
        <rFont val="Calibri"/>
        <family val="2"/>
        <scheme val="minor"/>
      </rPr>
      <t xml:space="preserve"> Spare_Softstrap</t>
    </r>
  </si>
  <si>
    <r>
      <rPr>
        <strike/>
        <sz val="10"/>
        <color theme="1"/>
        <rFont val="Calibri"/>
        <family val="2"/>
        <scheme val="minor"/>
      </rPr>
      <t>Spare_Softstraps_14</t>
    </r>
    <r>
      <rPr>
        <sz val="10"/>
        <color theme="1"/>
        <rFont val="Calibri"/>
        <family val="2"/>
        <scheme val="minor"/>
      </rPr>
      <t xml:space="preserve"> Spare_Softstrap</t>
    </r>
  </si>
  <si>
    <r>
      <rPr>
        <strike/>
        <sz val="10"/>
        <color theme="1"/>
        <rFont val="Calibri"/>
        <family val="2"/>
        <scheme val="minor"/>
      </rPr>
      <t>Spare_Softstraps_15</t>
    </r>
    <r>
      <rPr>
        <sz val="10"/>
        <color theme="1"/>
        <rFont val="Calibri"/>
        <family val="2"/>
        <scheme val="minor"/>
      </rPr>
      <t xml:space="preserve"> Spare_Softstrap</t>
    </r>
  </si>
  <si>
    <r>
      <rPr>
        <strike/>
        <sz val="10"/>
        <color theme="1"/>
        <rFont val="Calibri"/>
        <family val="2"/>
        <scheme val="minor"/>
      </rPr>
      <t>Spare_Softstraps_17</t>
    </r>
    <r>
      <rPr>
        <sz val="10"/>
        <color theme="1"/>
        <rFont val="Calibri"/>
        <family val="2"/>
        <scheme val="minor"/>
      </rPr>
      <t xml:space="preserve"> Spare_Softstrap</t>
    </r>
  </si>
  <si>
    <r>
      <rPr>
        <strike/>
        <sz val="10"/>
        <color theme="1"/>
        <rFont val="Calibri"/>
        <family val="2"/>
        <scheme val="minor"/>
      </rPr>
      <t>Spare_Softstraps_18</t>
    </r>
    <r>
      <rPr>
        <sz val="10"/>
        <color theme="1"/>
        <rFont val="Calibri"/>
        <family val="2"/>
        <scheme val="minor"/>
      </rPr>
      <t xml:space="preserve"> Spare_Softstrap</t>
    </r>
  </si>
  <si>
    <r>
      <rPr>
        <strike/>
        <sz val="10"/>
        <color theme="1"/>
        <rFont val="Calibri"/>
        <family val="2"/>
        <scheme val="minor"/>
      </rPr>
      <t>Spare_Softstraps_20</t>
    </r>
    <r>
      <rPr>
        <sz val="10"/>
        <color theme="1"/>
        <rFont val="Calibri"/>
        <family val="2"/>
        <scheme val="minor"/>
      </rPr>
      <t xml:space="preserve"> Spare_Softstrap</t>
    </r>
  </si>
  <si>
    <r>
      <rPr>
        <strike/>
        <sz val="10"/>
        <color theme="1"/>
        <rFont val="Calibri"/>
        <family val="2"/>
        <scheme val="minor"/>
      </rPr>
      <t>Spare_Softstraps_21</t>
    </r>
    <r>
      <rPr>
        <sz val="10"/>
        <color theme="1"/>
        <rFont val="Calibri"/>
        <family val="2"/>
        <scheme val="minor"/>
      </rPr>
      <t xml:space="preserve"> Spare_Softstrap</t>
    </r>
  </si>
  <si>
    <r>
      <rPr>
        <strike/>
        <sz val="10"/>
        <color theme="1"/>
        <rFont val="Calibri"/>
        <family val="2"/>
        <scheme val="minor"/>
      </rPr>
      <t>Spare_Softstraps_22</t>
    </r>
    <r>
      <rPr>
        <sz val="10"/>
        <color theme="1"/>
        <rFont val="Calibri"/>
        <family val="2"/>
        <scheme val="minor"/>
      </rPr>
      <t xml:space="preserve"> Spare_Softstrap</t>
    </r>
  </si>
  <si>
    <r>
      <t>0000-0000-0000-0011-0{</t>
    </r>
    <r>
      <rPr>
        <b/>
        <sz val="10"/>
        <color theme="4" tint="-0.249977111117893"/>
        <rFont val="Calibri"/>
        <family val="2"/>
        <scheme val="minor"/>
      </rPr>
      <t>!OCS_FOUNDRY_PUF_ENABLE</t>
    </r>
    <r>
      <rPr>
        <sz val="10"/>
        <color theme="1"/>
        <rFont val="Calibri"/>
        <family val="2"/>
        <scheme val="minor"/>
      </rPr>
      <t>}00-0100-0000-0011</t>
    </r>
  </si>
  <si>
    <r>
      <t>0000-0000-0000-0000-0{</t>
    </r>
    <r>
      <rPr>
        <b/>
        <sz val="10"/>
        <color theme="4" tint="-0.249977111117893"/>
        <rFont val="Calibri"/>
        <family val="2"/>
        <scheme val="minor"/>
      </rPr>
      <t>(1 &lt;&lt; cse_sram_num_banks) - 15'h1</t>
    </r>
    <r>
      <rPr>
        <sz val="10"/>
        <color theme="1"/>
        <rFont val="Calibri"/>
        <family val="2"/>
        <scheme val="minor"/>
      </rPr>
      <t>}</t>
    </r>
  </si>
  <si>
    <r>
      <t>0000-0010-0110-0010-0000-000</t>
    </r>
    <r>
      <rPr>
        <sz val="10"/>
        <color rgb="FFFF0000"/>
        <rFont val="Calibri"/>
        <family val="2"/>
        <scheme val="minor"/>
      </rPr>
      <t>0</t>
    </r>
    <r>
      <rPr>
        <sz val="10"/>
        <color theme="1"/>
        <rFont val="Calibri"/>
        <family val="2"/>
        <scheme val="minor"/>
      </rPr>
      <t>-00{</t>
    </r>
    <r>
      <rPr>
        <b/>
        <sz val="10"/>
        <color theme="4" tint="-0.249977111117893"/>
        <rFont val="Calibri"/>
        <family val="2"/>
        <scheme val="minor"/>
      </rPr>
      <t>new_Elasti</t>
    </r>
    <r>
      <rPr>
        <sz val="10"/>
        <color theme="1"/>
        <rFont val="Calibri"/>
        <family val="2"/>
        <scheme val="minor"/>
      </rPr>
      <t>}0-1001</t>
    </r>
  </si>
  <si>
    <t>JtagRd, SBRd, JtagWr, SBWr, R4Err</t>
  </si>
  <si>
    <t>JtagRd, SBRd, R4Err</t>
  </si>
  <si>
    <t>ColorCodingNote</t>
  </si>
  <si>
    <t>&gt;&gt; Add color Coding in tab "CSxE_ESE_GSC_FuseCfg" for better readability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</si>
  <si>
    <t>OSSE TPM FW use this SoftStrap to get informed by the TPM Selector decision maker (ESE FW) that it's the selected TPM for the platform. ESE FW always override (in Fuse Controller) this SoftStrap for OSSE and this SoftStrap is N/A to OEM (hence marked as "reserved" in FIT tool/documentation to OEM). This SoftStrap is only applicable to OSSE FW but not CSE/ESE FW.</t>
  </si>
  <si>
    <t>&gt;&gt; https://hsdes.intel.com/appstore/article/#/1509441368 [LNL][OSSE][ESE] Recycle reserved fuse, SoftStrap for ESE as TPM Selection decision maker
- Some update after review with Udy: (1) deprecate the fuse fTPM_Disable using "deprecated_LNL_CSME" since this fuse is replaced with the new fuse "CSE_TPM_FUSE_DISABLE", (2) Default the 6 {CSE/OSSE/SPI}_TPM_{FUSE/SoftStrap}_DISABLE and the TPM_SELECT to default to '1'.</t>
  </si>
  <si>
    <t>CSE_FUSE_PULLER_CFG_DESID_0</t>
  </si>
  <si>
    <t>8'h60</t>
  </si>
  <si>
    <t>16'hF260</t>
  </si>
  <si>
    <t>SB endpoint port ID for fuse controller for REQFUSES_GROUP0</t>
  </si>
  <si>
    <t>CSE_FUSE_PULLER_CFG_DESID_1</t>
  </si>
  <si>
    <t>SB endpoint port ID for fuse controller for REQFUSES_GROUP1</t>
  </si>
  <si>
    <t>CSE_FUSE_PULLER_CFG_DESID_2</t>
  </si>
  <si>
    <t>SB endpoint port ID for fuse controller for REQFUSES_GROUP2</t>
  </si>
  <si>
    <t>CSE_FUSE_PULLER_CFG_DESID_3</t>
  </si>
  <si>
    <t>SB endpoint port ID for fuse controller for REQFUSES_GROUP3</t>
  </si>
  <si>
    <t>CSE_FUSE_PULLER_CFG_DESID_4</t>
  </si>
  <si>
    <t>SB endpoint port ID for fuse controller for REQSTRAPS</t>
  </si>
  <si>
    <t>CSE_FUSE_PULLER_CFG_DESID_5</t>
  </si>
  <si>
    <t>SB endpoint port ID for fuse controller for REQSUSWELL</t>
  </si>
  <si>
    <t>CSE_FUSE_PULLER_CFG_DESID_6</t>
  </si>
  <si>
    <t>SB endpoint port ID for fuse controller for REQ_RSVD0</t>
  </si>
  <si>
    <t>CSE_FUSE_PULLER_CFG_DESID_7</t>
  </si>
  <si>
    <t>SB endpoint port ID for fuse controller for REQ_RSVD1</t>
  </si>
  <si>
    <t>8'hD5</t>
  </si>
  <si>
    <t>16’hC8C8</t>
  </si>
  <si>
    <t>16'hF262</t>
  </si>
  <si>
    <r>
      <t xml:space="preserve">Attributes (show when attribute is TRUE)
     This column includes Block On Dbg (“BOD”), JTag RD (“JtagRD”), JTag WR (JtagWr”), IOSF-SB RD (“SBRd”), IOSF-SB WR (“SBWr”), Read For Error (“R4Err”), </t>
    </r>
    <r>
      <rPr>
        <b/>
        <sz val="10"/>
        <color rgb="FFFF0000"/>
        <rFont val="Calibri"/>
        <family val="2"/>
        <scheme val="minor"/>
      </rPr>
      <t>Lockout Valid ID Tag (“LockTag")</t>
    </r>
  </si>
  <si>
    <r>
      <t xml:space="preserve">JtagRd, SBRd, R4Err, </t>
    </r>
    <r>
      <rPr>
        <sz val="10"/>
        <color rgb="FFFF0000"/>
        <rFont val="Calibri"/>
        <family val="2"/>
        <scheme val="minor"/>
      </rPr>
      <t>LockTag</t>
    </r>
  </si>
  <si>
    <r>
      <t>TRC_GLITCH_DETECTION_ENABLE_RSVD_0</t>
    </r>
    <r>
      <rPr>
        <strike/>
        <sz val="10"/>
        <color theme="1"/>
        <rFont val="Calibri"/>
        <family val="2"/>
        <scheme val="minor"/>
      </rPr>
      <t>31_2</t>
    </r>
  </si>
  <si>
    <r>
      <t>TRC_GLITCH_DETECTION_DISABLE_RSVD_0</t>
    </r>
    <r>
      <rPr>
        <strike/>
        <sz val="10"/>
        <color theme="1"/>
        <rFont val="Calibri"/>
        <family val="2"/>
        <scheme val="minor"/>
      </rPr>
      <t>31_1</t>
    </r>
  </si>
  <si>
    <r>
      <rPr>
        <strike/>
        <sz val="10"/>
        <color theme="1"/>
        <rFont val="Calibri"/>
        <family val="2"/>
        <scheme val="minor"/>
      </rPr>
      <t>HWIFP_A_RSVD_1</t>
    </r>
    <r>
      <rPr>
        <sz val="10"/>
        <color theme="1"/>
        <rFont val="Calibri"/>
        <family val="2"/>
        <scheme val="minor"/>
      </rPr>
      <t xml:space="preserve"> TRC_GLITCH_DETECTION_ENABLE_IFP_RSVD_1</t>
    </r>
  </si>
  <si>
    <r>
      <rPr>
        <strike/>
        <sz val="10"/>
        <color theme="1"/>
        <rFont val="Calibri"/>
        <family val="2"/>
        <scheme val="minor"/>
      </rPr>
      <t>HWIFP_B_RSVD_1</t>
    </r>
    <r>
      <rPr>
        <sz val="10"/>
        <color theme="1"/>
        <rFont val="Calibri"/>
        <family val="2"/>
        <scheme val="minor"/>
      </rPr>
      <t xml:space="preserve"> TRC_GLITCH_DETECTION_DISABLE_IFP_RSVD_1</t>
    </r>
  </si>
  <si>
    <r>
      <rPr>
        <strike/>
        <sz val="10"/>
        <color theme="1"/>
        <rFont val="Calibri"/>
        <family val="2"/>
        <scheme val="minor"/>
      </rPr>
      <t>HWIFP_A_RSVD_2</t>
    </r>
    <r>
      <rPr>
        <sz val="10"/>
        <color theme="1"/>
        <rFont val="Calibri"/>
        <family val="2"/>
        <scheme val="minor"/>
      </rPr>
      <t xml:space="preserve"> TRC_GLITCH_DETECTION_ENABLE_IFP_RSVD_2</t>
    </r>
  </si>
  <si>
    <r>
      <rPr>
        <strike/>
        <sz val="10"/>
        <color theme="1"/>
        <rFont val="Calibri"/>
        <family val="2"/>
        <scheme val="minor"/>
      </rPr>
      <t>HWIFP_B_RSVD_2</t>
    </r>
    <r>
      <rPr>
        <sz val="10"/>
        <color theme="1"/>
        <rFont val="Calibri"/>
        <family val="2"/>
        <scheme val="minor"/>
      </rPr>
      <t xml:space="preserve"> TRC_GLITCH_DETECTION_DISABLE_IFP_RSVD_2</t>
    </r>
  </si>
  <si>
    <t xml:space="preserve">Enable ROM generate a global ECC key as a back-up solution (disabled by default via an HVM fuse) in order to accommodate potential issue that may prevent debugging of some flows in MTL-S platform
</t>
  </si>
  <si>
    <t>Receiver Addr
({Addr per byte}.{bit start num})</t>
  </si>
  <si>
    <t>16'h0040.0</t>
  </si>
  <si>
    <t>16'h0040.1</t>
  </si>
  <si>
    <t>16'h0040.2</t>
  </si>
  <si>
    <t>16'h0044.0</t>
  </si>
  <si>
    <t>16'h0044.1</t>
  </si>
  <si>
    <t>16'h0240.0</t>
  </si>
  <si>
    <t>16'h0240.1</t>
  </si>
  <si>
    <t>16'h0240.2</t>
  </si>
  <si>
    <t>16'h0244.0</t>
  </si>
  <si>
    <t>16'h0244.1</t>
  </si>
  <si>
    <t>16'h0440.0</t>
  </si>
  <si>
    <t>16'h0440.1</t>
  </si>
  <si>
    <t>16'h0440.2</t>
  </si>
  <si>
    <t>16'h0444.0</t>
  </si>
  <si>
    <t>16'h0444.1</t>
  </si>
  <si>
    <t>16'h2000.0</t>
  </si>
  <si>
    <t>16'h2000.1</t>
  </si>
  <si>
    <t>16'h2000.2</t>
  </si>
  <si>
    <t>16'h2000.3</t>
  </si>
  <si>
    <t>16'h2000.4</t>
  </si>
  <si>
    <t>16'h2000.5</t>
  </si>
  <si>
    <t>16'h2000.6</t>
  </si>
  <si>
    <t>16'h2000.7</t>
  </si>
  <si>
    <t>16'h2001.0</t>
  </si>
  <si>
    <t>16'h2001.1</t>
  </si>
  <si>
    <t>16'h2001.2</t>
  </si>
  <si>
    <t>16'h2001.3</t>
  </si>
  <si>
    <t>16'h2001.4</t>
  </si>
  <si>
    <t>16'h2001.5</t>
  </si>
  <si>
    <t>16'h2001.6</t>
  </si>
  <si>
    <t>16'h2001.7</t>
  </si>
  <si>
    <t>16'h2002.0</t>
  </si>
  <si>
    <t>16'h2002.1</t>
  </si>
  <si>
    <t>16'h2002.2</t>
  </si>
  <si>
    <t>16'h2002.7</t>
  </si>
  <si>
    <t>16'h2003.0</t>
  </si>
  <si>
    <t>16'h2003.1</t>
  </si>
  <si>
    <t>16'h2003.2</t>
  </si>
  <si>
    <t>16'h2003.5</t>
  </si>
  <si>
    <t>16'h2003.6</t>
  </si>
  <si>
    <t>16'h2003.7</t>
  </si>
  <si>
    <t>16'h2004.0</t>
  </si>
  <si>
    <t>16'h2004.1</t>
  </si>
  <si>
    <t>16'h2004.2</t>
  </si>
  <si>
    <t>16'h2004.3</t>
  </si>
  <si>
    <t>16'h2004.4</t>
  </si>
  <si>
    <t>16'h2004.5</t>
  </si>
  <si>
    <t>16'h2004.6</t>
  </si>
  <si>
    <t>16'h2004.7</t>
  </si>
  <si>
    <t>16'h2005.0</t>
  </si>
  <si>
    <t>16'h2005.1</t>
  </si>
  <si>
    <t>16'h2005.4</t>
  </si>
  <si>
    <t>16'h2005.5</t>
  </si>
  <si>
    <t>16'h2005.6</t>
  </si>
  <si>
    <t>16'h2005.7</t>
  </si>
  <si>
    <t>16'h2006.0</t>
  </si>
  <si>
    <t>16'h2006.1</t>
  </si>
  <si>
    <t>16'h2006.2</t>
  </si>
  <si>
    <t>16'h2006.3</t>
  </si>
  <si>
    <t>16'h2006.4</t>
  </si>
  <si>
    <t>16'h2006.5</t>
  </si>
  <si>
    <t>16'h2006.6</t>
  </si>
  <si>
    <t>16'h2007.0</t>
  </si>
  <si>
    <t>16'h2008.0</t>
  </si>
  <si>
    <t>16'h2009.7</t>
  </si>
  <si>
    <t>16'h200A.0</t>
  </si>
  <si>
    <t>16'h200A.1</t>
  </si>
  <si>
    <t>16'h200A.2</t>
  </si>
  <si>
    <t>16'h200A.5</t>
  </si>
  <si>
    <t>16'h200A.6</t>
  </si>
  <si>
    <t>16'h200A.7</t>
  </si>
  <si>
    <t>16'h200B.0</t>
  </si>
  <si>
    <t>16'h200B.4</t>
  </si>
  <si>
    <t>16'h200C.0</t>
  </si>
  <si>
    <t>16'h200C.1</t>
  </si>
  <si>
    <t>16'h200C.2</t>
  </si>
  <si>
    <t>16'h200C.3</t>
  </si>
  <si>
    <t>16'h200C.4</t>
  </si>
  <si>
    <t>16'h200C.5</t>
  </si>
  <si>
    <t>16'h200C.6</t>
  </si>
  <si>
    <t>16'h200C.7</t>
  </si>
  <si>
    <t>16'h200D.0</t>
  </si>
  <si>
    <t>16'h200D.1</t>
  </si>
  <si>
    <t>16'h200E.0</t>
  </si>
  <si>
    <t>16'h200E.1</t>
  </si>
  <si>
    <t>16'h200E.2</t>
  </si>
  <si>
    <t>16'h200E.3</t>
  </si>
  <si>
    <t>16'h200E.4</t>
  </si>
  <si>
    <t>16'h200E.5</t>
  </si>
  <si>
    <t>16'h200E.6</t>
  </si>
  <si>
    <t>16'h200E.7</t>
  </si>
  <si>
    <t>16'h200F.0</t>
  </si>
  <si>
    <t>16'h200F.1</t>
  </si>
  <si>
    <t>16'h200F.2</t>
  </si>
  <si>
    <t>16'h200F.7</t>
  </si>
  <si>
    <t>16'h2010.0</t>
  </si>
  <si>
    <t>16'h2013.0</t>
  </si>
  <si>
    <t>16'h2013.5</t>
  </si>
  <si>
    <t>16'h2013.7</t>
  </si>
  <si>
    <t>16'h2014.0</t>
  </si>
  <si>
    <t>16'h2015.0</t>
  </si>
  <si>
    <t>16'h2016.0</t>
  </si>
  <si>
    <t>16'h2017.0</t>
  </si>
  <si>
    <t>16'h2100.0</t>
  </si>
  <si>
    <t>16'h2102.0</t>
  </si>
  <si>
    <t>16'h2103.0</t>
  </si>
  <si>
    <t>16'h2104.0</t>
  </si>
  <si>
    <t>16'h2108.0</t>
  </si>
  <si>
    <t>16'h210C.0</t>
  </si>
  <si>
    <t>16'h2110.0</t>
  </si>
  <si>
    <t>16'h2030.0</t>
  </si>
  <si>
    <t>16'h2030.1</t>
  </si>
  <si>
    <t>16'h2030.2</t>
  </si>
  <si>
    <t>16'h2030.3</t>
  </si>
  <si>
    <t>16'h2030.4</t>
  </si>
  <si>
    <t>16'h2030.5</t>
  </si>
  <si>
    <t>16'h2030.6</t>
  </si>
  <si>
    <t>16'h2030.7</t>
  </si>
  <si>
    <t>16'h2031.0</t>
  </si>
  <si>
    <t>16'h2031.1</t>
  </si>
  <si>
    <t>16'h2031.2</t>
  </si>
  <si>
    <t>16'h2031.3</t>
  </si>
  <si>
    <t>16'h2031.4</t>
  </si>
  <si>
    <t>16'h2031.5</t>
  </si>
  <si>
    <t>16'h2031.6</t>
  </si>
  <si>
    <t>16'h2031.7</t>
  </si>
  <si>
    <t>16'h2032.0</t>
  </si>
  <si>
    <t>16'h2032.1</t>
  </si>
  <si>
    <t>16'h2032.2</t>
  </si>
  <si>
    <t>16'h2032.3</t>
  </si>
  <si>
    <t>16'h2032.4</t>
  </si>
  <si>
    <t>16'h2032.5</t>
  </si>
  <si>
    <t>16'h2032.6</t>
  </si>
  <si>
    <t>16'h2032.7</t>
  </si>
  <si>
    <t>16'h2033.0</t>
  </si>
  <si>
    <t>16'h2033.1</t>
  </si>
  <si>
    <t>16'h2033.2</t>
  </si>
  <si>
    <t>16'h2033.3</t>
  </si>
  <si>
    <t>16'h2033.4</t>
  </si>
  <si>
    <t>16'h2033.5</t>
  </si>
  <si>
    <t>16'h2033.6</t>
  </si>
  <si>
    <t>16'h2033.7</t>
  </si>
  <si>
    <t>16'h2034.0</t>
  </si>
  <si>
    <t>16'h2034.1</t>
  </si>
  <si>
    <t>16'h2034.2</t>
  </si>
  <si>
    <t>16'h2034.3</t>
  </si>
  <si>
    <t>16'h2034.4</t>
  </si>
  <si>
    <t>16'h2034.5</t>
  </si>
  <si>
    <t>16'h2034.6</t>
  </si>
  <si>
    <t>16'h2034.7</t>
  </si>
  <si>
    <t>16'h2035.0</t>
  </si>
  <si>
    <t>16'h2035.1</t>
  </si>
  <si>
    <t>16'h2035.2</t>
  </si>
  <si>
    <t>16'h2035.3</t>
  </si>
  <si>
    <t>16'h2035.4</t>
  </si>
  <si>
    <t>16'h2035.5</t>
  </si>
  <si>
    <t>16'h2035.6</t>
  </si>
  <si>
    <t>16'h2035.7</t>
  </si>
  <si>
    <t>16'h2036.0</t>
  </si>
  <si>
    <t>16'h2037.0</t>
  </si>
  <si>
    <t>16'h27F8.0</t>
  </si>
  <si>
    <t>16'h27FA.0</t>
  </si>
  <si>
    <t>16'h27FB.0</t>
  </si>
  <si>
    <t>16'h27FB.4</t>
  </si>
  <si>
    <t>16'h27FC.0</t>
  </si>
  <si>
    <t>16'h27FE.0</t>
  </si>
  <si>
    <t>16'h27FF.0</t>
  </si>
  <si>
    <t>16'h27FF.4</t>
  </si>
  <si>
    <t>DCN# https://hsdes.intel.com/appstore/article/#/14014503845 (LNL-M new additional OSSE FC)
  - Fuse pull from multiple FCs, require fuse RDL for each FC (Issue #35)
  - fuse HAS "ConfigNew" Page to include RTL "CSE_FUSE_PULLER_CFG_DESID_0..7" paramter to config multiple Fuse Controler PortID
DCN# https://hsdes.intel.com/appstore/article/#/14014527864 (LNL new 2 DW group1 HVM require dedicated lock bit)
   - LockoutValidIDTag attribute, HVM fuse require dedicated lock bits (Issue #36)
   - add "LockTag" to the following IFP fuse attributes 
           OEM_IFP_CONFIG_DONE_0
           TRC_GLITCH_DETECTION_ENABLE_IFP_0
           TRC_GLITCH_DETECTION_ENABLE_RSVD_31_2
           TRC_GLITCH_DETECTION_DISABLE_IFP_0 
           TRC_GLITCH_DETECTION_DISABLE_RSVD_31_1
Add fuse bit location in fuse HAS (Issue #37)
    - Add bit starting number in little endian ordering starting from bit 0 in Receiver Address Column
                      {Receiver Address}.{Bit start number}
Typo fix: "_FuseCfg" Page, 
       fuse name TRC_GLITCH_DETECTION_ENABLE_RSVD_31_2 change to TRC_GLITCH_DETECTION_ENABLE_RSVD_0
       fuse name TRC_GLITCH_DETECTION_DISABLE_RSVD_31_2 change to TRC_GLITCH_DETECTION_DISABLE_RSVD_0
       fuse name HWIFP_A_RSVD_1/2 change to  TRC_GLITCH_DETECTION_ENABLE_IFP_RSVD_1/2
       fuse name HWIFP_B_RSVD_1/2 change to  TRC_GLITCH_DETECTION_DISABLE_IFP_RSVD_1/2
       Update the descriptions for "Enable_Global_ROM_ODCA_Debug_ECC_Key"</t>
  </si>
  <si>
    <t xml:space="preserve">FW_CONFIG_FUSES_ALLOW_PCODE_FUSE_WR_ACCESS </t>
  </si>
  <si>
    <t xml:space="preserve"> + hex(FW_CONFIG_FUSES_ALLOW_PCODE_FUSE_WR_ACCESS )</t>
  </si>
  <si>
    <t xml:space="preserve">Part of overclocking enabling flow is to override LJPLL fuses. Since pCode is survivability agent for the CPU side, it natively had permission to do that.
In the MTL PLL fuses are in the South Fuse controller. South Fuse controller is managed by CSME and normally do not have permission pCode permission.
It is too complicated for the ESE/CSME to provide service required for the overclocking.
For the MTL the following solution is implemented:
•	In the South Fuse controller, BAR4 will have default pCode write permission in addition to CSME and other survivability agents.
              o	All fuses required for overclocking are in BAR4
•	ESE will have fuse  FW_CONFIG_FUSES_ALLOW_PCODE_FUSE_WR_ACCESS bit. 
•	If FW_CONFIG_FUSES_ALLOW_PCODE_FUSE_WR_ACCESS is set, CSME should remove only itself from South fuse controller permissions during boot without removing pCode.
•	If FW_CONFIG_FUSES_ALLOW_PCODE_FUSE_WR_ACCESS is NOT set, CSME should remove itself and pCode from controller permissions.
•	pCode will continue normal overclocking support through mailboxes and will update PLL fuses as needed.
This is full FW behaviors. for more programing details of the this fuse usage , refer to FAS.
</t>
  </si>
  <si>
    <t>FW_CONFIG_FUSES_ALLOW_PCODE_FUSE_WR_ACCESS[FW_CONFIG_FUSES_ALLOW_PCODE_FUSE_WR_ACCESS - 1 : 0]</t>
  </si>
  <si>
    <t>FW_CONFIG_FUSES_PUNIT_RSVD</t>
  </si>
  <si>
    <t xml:space="preserve"> + hex(FW_CONFIG_FUSES_PUNIT_RSVD )</t>
  </si>
  <si>
    <t xml:space="preserve">Reserve bit for the un- used bit within a byte boundry 
</t>
  </si>
  <si>
    <t>This parameter is used to define FW_CONFIG_FUSES_ALLOW_PCODE_FUSE_WR_ACCESS size.</t>
  </si>
  <si>
    <t>This parameter is used to define FW_CONFIG_FUSES_PUNIT_RSVD size.</t>
  </si>
  <si>
    <t>PCR # https://hsdes.intel.com/appstore/article/#/16013848860 (Rename a spare firmware fuse to FW_CONFIG_FUSES_ALLOW_PCODE_FUSE_WR_ACCESS)
  1) deprecate the following 2 fuse, which shall turn the 2 bits became spare/reserve, size change from 1 to 0
                   FW_CONFIG_FUSES_PUNIT_OC_ENABLED
                   FW_CONFIG_FUSES_PUNIT_DDR_OC_EN
 2) add a new fuse FW_CONFIG_FUSES_ALLOW_PCODE_FUSE_WR_ACCESS using one spare bit, the other spare bit remaining spare named as "FW_CONFIG_FUSES_PUNIT_RSVD" for future usage and keep the group 2 fuse size in byte boundary, the new fuse shall has same attribute as FW_CONFIG_FUSES_PUNIT_*, 
                   FW_CONFIG_FUSES_ALLOW_PCODE_FUSE_WR_ACCESS
                   FW_CONFIG_FUSES_PUNIT_RSVD 
3) keep FW_CONFIG_FUSES_SPARE[72] size 72 no change</t>
  </si>
  <si>
    <t xml:space="preserve">Updated HW_OCS_PUF_ECC parameter value for this PCR (https://hsdes.intel.com/resource/14014839428)
</t>
  </si>
  <si>
    <t>Number of SRAM banks in this SIP variation. The number of SRAM banks is equal to "LMT SRAM Size" divide by 128 KB. Refer to Arch Excel for the "LMT SRAM Size" for a particular IP Instance.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</si>
  <si>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cse_sram_num_banks related update (impact RTL 0.8 default PARAM configuration):
1. In tab "ConfigNew", update description of RTL Param called "cse_sram_num_banks" to include 'The number of SRAM banks is equal to "LMT SRAM Size" divide by 128 KB'
2. In tab "ConfigNew",  cell of column "LNL-SOC-M OSSE" row "cse_sram_num_banks", change value 7 to 5 to match the Arch Excel SRAM size of 640 KB. This param "cse_sram_num_banks" is defined in "CSME_4p0_Configuration.xlsx" owned by Kah Meng / Satish
3. In tab "CSxE_ESE_GSC_FuseCfg", cell of column "LNL-SOC-M OSSE" row "IP_SRAM_Bank_Enable", change value 7 to 5 to match the Arch Excel SRAM size of 640 KB</t>
  </si>
  <si>
    <t>CSME_Remote_Wake_Disable.
1 = Remote Wake Disabled
0 = Remote Wake Enabled
Note: The default value of this fuse is don't care</t>
  </si>
  <si>
    <r>
      <t>"Default" column related update:
1. Update 2 row in "Default" column. Change the value "</t>
    </r>
    <r>
      <rPr>
        <strike/>
        <sz val="11"/>
        <color theme="1"/>
        <rFont val="Calibri"/>
        <family val="2"/>
        <scheme val="minor"/>
      </rPr>
      <t>0</t>
    </r>
    <r>
      <rPr>
        <sz val="11"/>
        <color theme="1"/>
        <rFont val="Calibri"/>
        <family val="2"/>
        <scheme val="minor"/>
      </rPr>
      <t xml:space="preserve"> 1" to "1" for row "REC_ANDG_Enable_Act_Hi" and "REC_ANDG_Enable"
2. Add a note in "Default" column for fuse "IP_SRAM_Bank_Enable" as part of the closure of MTL SOC filed bugeco https://hsdes.intel.com/appstore/article/#/14014586518
</t>
    </r>
  </si>
  <si>
    <t>"Default" column related update:
1. Implement the LNL DCN https://hsdes.intel.com/appstore/article/#/1509723717 ([LNL][CSE/ESE/GSC] [RTL 0.8] Triple Redundancy Fuse Default Value Configuration Change) to correct the default value</t>
  </si>
  <si>
    <t>LNL-SOC-M CSME (1)</t>
  </si>
  <si>
    <t>0000000000000000</t>
  </si>
  <si>
    <t>00000000000000000000000000000000</t>
  </si>
  <si>
    <t>LNL-SOC-M ESE (1)</t>
  </si>
  <si>
    <t>LNL-SOC-M OSSE (1)</t>
  </si>
  <si>
    <r>
      <t xml:space="preserve">Auto Generate the value required for GROUP1_FUSE_DEFAULT_PARAM[383:0] for LNL.CSE/ESE/OSSE
1. In tab "CSxE_ESE_GSC_FuseCfg", add additional column besides the project column to put down the "default value" for the 384-bit corresponds to the Integration RTL  Parameter "GROUP1_FUSE_DEFAULT_PARAM[383:0]". e.g. project column "LNL-SOC-M CSME (1)" has it default value in column "LNL-SOC-M CSME".
2. </t>
    </r>
    <r>
      <rPr>
        <b/>
        <sz val="11"/>
        <color theme="1"/>
        <rFont val="Calibri"/>
        <family val="2"/>
        <scheme val="minor"/>
      </rPr>
      <t xml:space="preserve">Maintenance note </t>
    </r>
    <r>
      <rPr>
        <sz val="11"/>
        <color theme="1"/>
        <rFont val="Calibri"/>
        <family val="2"/>
        <scheme val="minor"/>
      </rPr>
      <t>for  the new Default value column: (1) For row without constant '0' or '1' like Default = "(1 &lt;&lt; cse_sram_num_banks) - 1" for "Fuse = IP_SRAM_Bank_Enable[14:0]", will require special equation is the new column. (2) All the fuse row is currently already arranged in the correct DW order and bit order that is matching the RTL definition of GROUP1_FUSE_DEFAULT_PARAM[383:0] = GSK_FUSES_FW_SECURITY_CFG[31:0], GSK_FUSES_HW_SECURITY_CFG[31:0], AON_RF_REPAIR_FUSES[31:0], PG_RF_REPAIR_FUSES[31:0], CFMIA_RF_REPAIR_FUSES[31:0], GSK_FUSES_ROM_CFG[31:0], GSK_SPARE_FUSES_HW_CFG[31:0], GSK_FUSES_TRC_CONFIG[31:0], GSK_FUSES_HW_CFG[31:0], GSK_FUSES_HI[31:0], GSK_FUSES_MID[31:0], GSK_FUSES_LO[31:0] }. (3) I add the column A "No" to keep the order in case future the row ordering get screw up. (4) It's ok to add/remove row but the ordering need to be kept. (5) It's ok to have empty row in betweeen the 384-bit, just just leave that row blank in the Default value column as the Excel function "Textjoin" will skip with blank row. (6) Always cross check if the generated BIN is "384b'". If not, then something wrong and need correction!
3. The way the new Default value column works for row without constant '0' or '1' but using PARAM, is by doing columnA-row5 lookup to the tab "ConfigNew", where ColumnA is to lookup the PARAM in tab "ConfigNew" while row5 is lookup for relevant Project in tab "ConfigNew".
4. The cell above the new Default value column show the BIN value in 384b' while one row above that show the HEX value in 96h'</t>
    </r>
  </si>
  <si>
    <t>!OCS_FOUNDRY_PUF_ENABLE &amp; !OCS_IID_PUF_ENABLE</t>
  </si>
  <si>
    <t>!(!OCS_FOUNDRY_PUF_ENABLE &amp; !OCS_IID_PUF_ENABLE)</t>
  </si>
  <si>
    <t>"Default" and "Description" column related update:
1. Complete the AR related to default value of fuse "PUF_Global_Disable" in LNL DCN https://hsdes.intel.com/appstore/article/#/1509723717 ([LNL][CSE/ESE/GSC] [RTL 0.8] Triple Redundancy Fuse Default Value Configuration Change) to correct the default value</t>
  </si>
  <si>
    <t>GP3_IFP_CATEGORY</t>
  </si>
  <si>
    <t>Security_Keys_Zeroizable</t>
  </si>
  <si>
    <t>Security_Keys_Zeroizable_fuse_Check_Hash</t>
  </si>
  <si>
    <t>BOD, Zeroizable</t>
  </si>
  <si>
    <t>ECC_P384_ONDIE_ROM_CERT_ZEROIZABLE</t>
  </si>
  <si>
    <t xml:space="preserve"> + hex(SoftROM_Hash_1)</t>
  </si>
  <si>
    <t xml:space="preserve"> + hex(Security_Keys_Zeroizable)</t>
  </si>
  <si>
    <t xml:space="preserve"> + hex(Security_Keys_Zeroizable_fuse_Check_Hash)</t>
  </si>
  <si>
    <t>ECC_P384_ONDIE_CERT_ATTRIBUTE_Zeroizable</t>
  </si>
  <si>
    <t xml:space="preserve"> + hex(ECC_P384_ONDIE_ROM_CERT_ZEROIZABLE)</t>
  </si>
  <si>
    <t xml:space="preserve"> + hex(ECC_P384_ONDIE_CERT_ATTRIBUTE_Zeroizable)</t>
  </si>
  <si>
    <t>Chicken bit for survivability: This fuse is for product survivability and read only by ROM FW. It has no HW implications. This fuse bit will be burned to 1 only if there is the product global decision to not to productize the PUF feature. From ROM perspective, this fuse is required to default to mean "enable" for project with PUF physically exist in OCS; and the default value is don't care if PUF is physically not exist in OCS. This Fuse is applicable to both SAMPUF and IIDPUF.</t>
  </si>
  <si>
    <t>This fuse is Active High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</si>
  <si>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This fuse is Active Low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</si>
  <si>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Security Keys Fuse Check Hash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</si>
  <si>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</si>
  <si>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 xml:space="preserve">CSME Security Keys Fuse Check Hash for CSK1:  This is an integrity check of security fuses done by the CSE ROM.  This needs to be the lower 31 bits of the SHA256 of the following security fuses.
* CSME_Security_Keys_CSK1 (512 bits)
* CSME_Debug_Enabled_Security_Key (256 bits)
* CSME_Debug_Enabled_Encryption_Key (256 bits)
</t>
  </si>
  <si>
    <t>Zeroizable Security Keys.   These security keys (and derived keys) can be used to protect assets which require confentiality in production platforms even when in debug mode.
Refer to FW FAS for detail</t>
  </si>
  <si>
    <t>Check Hash for (1) Security_Keys_Zeroiable, and (2) Security_Keys_Zeroizable_ECC_P384_ONDIE_ROM_CERT
Refer to FW FAS for detail</t>
  </si>
  <si>
    <t xml:space="preserve">This parameter is used to define iKGF TBS attributes for On Die CA. This parameter shows bit size of HVM fuse. 
Current attribute size is 320 bits. When this parameter is set to ‘0’, this HVM fuse is remove. </t>
  </si>
  <si>
    <t>&gt;&gt; https://hsdes.intel.com/appstore/article/#/1509683816 [LNL][OSSE][0.8] Fuse Zeroization support for Decommisioning and FIPS-140 Zeroization compliancy
1. Introduce "Zeroizable" fuse attribute
2. Introduce "GP3_IFP_CATEGORY" parameter
3. Add 4 new fuses and 4 parameter for them: 384-bit Security_Keys_Zeroizable (Zeroizable. GP3_IFP_CATEGORY), 256-bit Security_Keys_Zeroizable_fuse_Check_Hash (GP3_CATEGORY), 768-bit Security_Keys_Zeroizable_ECC_P384_ONDIE_ROM_CERT (GP2_CATEGORY), and 320-bit Security_Keys_Zeroizable_ECC_P384_ONDIE_CERT_ATTRIBUTE (GP2_CATEGORY)
4. Apply conditional formatting for "Zeroiable" and (house keeping) clean up redundant rules in conditional formatting</t>
  </si>
  <si>
    <t>iKGF signed On Die CA corresponds to Security_Keys_Zeroizable</t>
  </si>
  <si>
    <t>Atrribute of iKGF signed On Die CA corresponds to Security_Keys_Zeroizable</t>
  </si>
  <si>
    <t>This parameter is used to define the size (in number of bit) for the fuse SoftROM_Hash_1
When this parameter is set to ‘0’, this fuse is removed from the fuse RDL</t>
  </si>
  <si>
    <t>RLT
CSC</t>
  </si>
  <si>
    <t>CSME_UDS_FLOW_STATE_FUSES[31:0]</t>
  </si>
  <si>
    <t>UDS_flow_state_fuses</t>
  </si>
  <si>
    <t>ROM+HW</t>
  </si>
  <si>
    <t>CSE_INUDS_FLOW_EN</t>
  </si>
  <si>
    <t>000000</t>
  </si>
  <si>
    <t>spareFuse</t>
  </si>
  <si>
    <t>26'B0</t>
  </si>
  <si>
    <t>0X240</t>
  </si>
  <si>
    <t>16'H2038.0</t>
  </si>
  <si>
    <t>16'H2038.7</t>
  </si>
  <si>
    <t>Spare Fuses</t>
  </si>
  <si>
    <t xml:space="preserve">This fuses are allocated for INUDS flow and they define the manufacturing state as below 
{101,010} IN_UDS state
{111,111} Post_UDS state
Others: Invalid 
</t>
  </si>
  <si>
    <t>SoftROM_Hash</t>
  </si>
  <si>
    <t>SoftROM_Hash[SoftROM_Hash-1:0]</t>
  </si>
  <si>
    <t>SoftRAM_Hash</t>
  </si>
  <si>
    <t xml:space="preserve"> + hex(SoftROM_Hash)</t>
  </si>
  <si>
    <t>Added the following new Fuses 
SoftROM_Hash[511:0]
for the following PCR : (https://hsdes.intel.com/appstore/article/#/14014365500) [LNL][OSSE] Manufacturing FW loading over STAP</t>
  </si>
  <si>
    <t>CSME_ECC_P384_ONDIE_CERT_ATTRIBUTE_CSK1[ECC_P384_ONDIE_CERT_ATTRIBUTE-1:0]</t>
  </si>
  <si>
    <t>ECC_P384_ONDIE_CERT_ATTRIBUTE_CSK1</t>
  </si>
  <si>
    <t xml:space="preserve">GROUP1_FUSE_DEFAULT_PARAM[383:0] update:
The newly added IN_UDS fuse was included accidently by Shalini into the per-project "Default value column" for LNL.ESE. Hence remove it. Also, correct the typo in the equation that report thr HEX value, to tell the width in # of bit </t>
  </si>
  <si>
    <t>GROUP1_FUSE_DEFAULT_PARAM[383:0] update:
Copy the latest textjoin equation from LNL.CSME to LNL.ESE and LNL.OSSE</t>
  </si>
  <si>
    <t>0x23B</t>
  </si>
  <si>
    <t>FW_Signing_Key_Disables_RSA</t>
  </si>
  <si>
    <t>1111111111111111</t>
  </si>
  <si>
    <t>Each bit individually disables FW a RSA signing key located in ROM.  Production parts must disable the RSA debug signing key
Bit 0:  RSA Debug Signing Key Disable, 
Bit 1-15:  RSA Production Signing Key #1-#15 Disable</t>
  </si>
  <si>
    <t>FW_Signing_Key_Disables_XMSS</t>
  </si>
  <si>
    <t>Each bit individually disables FW a XMSS signing key located in ROM.  Production parts must disable the XMSS debug signing key
Bit 0:  XMSS Debug Signing Key Disable, 
Bit 1-15:  XMSS Production Signing Key #1-#15 Disable</t>
  </si>
  <si>
    <t>GSK_FUSES_FW_SECURITY_CFG2</t>
  </si>
  <si>
    <t>GSK_FUSES_FW_SECURITY_CFG3</t>
  </si>
  <si>
    <t>FW_Signing_Key_Disables_RSA_Act_Hi</t>
  </si>
  <si>
    <t>FW_Signing_Key_Disables_RSA_Act_Lo</t>
  </si>
  <si>
    <t>This fuse is Active High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</si>
  <si>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This fuse is Active Low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</si>
  <si>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CSME_GSK_FUSES_FW_SECURITY_CFG2[31:0]</t>
  </si>
  <si>
    <t>CSME_GSK_FUSES_FW_SECURITY_CFG3[31:0]</t>
  </si>
  <si>
    <t>FW_Signing_Key_Disables_XMSS_Act_Hi</t>
  </si>
  <si>
    <t>0x246</t>
  </si>
  <si>
    <t>16'h210A.0</t>
  </si>
  <si>
    <t>16'h210E.0</t>
  </si>
  <si>
    <t>This fuse is Active High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</si>
  <si>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This fuse is Active Low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</si>
  <si>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0x24A</t>
  </si>
  <si>
    <t>FW_Signing_Key_Disables_XMSS_Act_Lo</t>
  </si>
  <si>
    <t>1. Correcting typo: Change Gasket address of fuse "FW_Signing_Key_Disables_Act_Lo" from 238 to 23B
2. GROUP1_FUSE_DEFAULT_PARAM[383:0] update: Exclude (OCS_DRNG_Enable, Disable_NM2_0, DCMI_Disable) but include (CSE_TPM_FUSE_DISABLE, 
OSSE_TPM_FUSE_DISABLE, SPI_TPM_FUSE_DISABLE)
3. &gt;&gt; https://hsdes.intel.com/appstore/article/#/1509881266 [LNL][Others-L] CSME/ESE/OSSE to support 32-bit FW_Signing_Key_Disables fuse
- Deprecate the existing 8 triplet by using the parameter deprecated_LNL_CSME
     - 8-bit FW_Signing_Key_Disables_Act at Gasket Fuse Offset 207h
     - 8-bit FW_Signing_Key_Disables_Act_Hi at Gasket Fuse Offset 23Ah
     - 8-bit FW_Signing_Key_Disables_Act_Lo at Gasket Fuse Offset 23Bh
-Recycle 3DW of deplicated fuse by using the paramter new_LNL_CSME
     - Add the new 16-bit FW_Signing_Key_Disables_RSA and 16-bit FW_Signing_Key_Disables_XMSS at Gasket Fuse Offset 228h, as new DW register called GSK_FW_SIGNING_KEY_DISABLES
          - Replace the FUSE_RECIPE_NUMBER, FUSES_4_FW_USAGE, FUSES_4_BIOS_CONFIG and FUSES_4_DETECTION_ENABLE
     - Add the new 16-bit FW_Signing_Key_Disables_RSA_Act_Hi and 16-bit FW_Signing_Key_Disables_XMSS_Act_Hi at Gasket Fuse Offset 244h, as new DW register called GSK_FUSES_FW_SECURITY_CFG2
          - Replace the PG_RF_REPAIR_FUSES
     - Add the new 16-bit FW_Signing_Key_Disables_RSA_Act_Lo and 16-bit FW_Signing_Key_Disables_XMSS_Act_Lo at Gasket Fuse Offset 248h, as new DW register called GSK_FUSES_FW_SECURITY_CFG3
          - Replace the AON_RF_REPAIR_FUSES</t>
  </si>
  <si>
    <t>Correct the typo per Chaitu feedback : In tab "CSxE_ESE_GSC_FuseCfg", column "LNL-SOC-M OSSE", row "Testmode_G3_Key_Disable_Act_Hi" and "Testmode_G3_Key_Disable_Act_Lo", change from "No" to "Yes".</t>
  </si>
  <si>
    <t>!CONFIG_OCS_DISABLE_GKEY3</t>
  </si>
  <si>
    <t>GSK_SECURITY_FUSES_EN &amp; !CONFIG_OCS_DISABLE_GKEY3</t>
  </si>
  <si>
    <t>Eduard Lecha</t>
  </si>
  <si>
    <t>Changed parameter CONFIG_OCS_KEY_LOCKER_ENABLE to CONFIG_OCS_DISABLE_GKEY3. OCS will add/remove gkey3 independently of key locker feature being enabled. Gkey3 testmode disable fuses exist or not depending on CONFIG_OCS_DISABLE_GKEY3.</t>
  </si>
  <si>
    <t>Correct the typo in "Testmode_G3_Key_Disable" triplet fuse in LNL.OSSE: The triplet is "No". Now change to "Yes". This match the Arch Excel that define G2 Key as 256-bit for LNL.OSSE.</t>
  </si>
  <si>
    <t>Tab "ConfigNew". Correct the typo in row "CONFIG_OCS_DISABLE_GKEY2", column "LNL_M OSSE". Change from 1 to 0 . This match the Arch Excel that define G2 Key as 256-bit for LNL.OSSE.</t>
  </si>
  <si>
    <t>GSK_SECURITY_FUSES_EN &amp; FW_Signing_Key_Disables_RSA_XMSS_FUSE_SUPPORT</t>
  </si>
  <si>
    <t>FW_Signing_Key_Disables_RSA_XMSS_FUSE_SUPPORT</t>
  </si>
  <si>
    <t>This is ROM fuse parameter to configure if the FW_Signing_Key_Disables_RSA fuse and FW_Signing_Key_Disables_XMSS fuse and their corresponding triplet fuse (FW_Signing_Key_Disables_RSA_Act_Hi, FW_Signing_Key_Disables_XMSS_Act_Hi, FW_Signing_Key_Disables_RSA_Act_Lo, FW_Signing_Key_Disables_XMSS_Act_Lo) are supported or not. If the parameter value is 0, the RTL, register RDL  and fuse RDL doesn't include these fuses and its CRC fuses. If the parameter value is 1, the RTL, register RDL  and fuse RDL include these fuses and its CRC fuses.</t>
  </si>
  <si>
    <t>removed</t>
  </si>
  <si>
    <t>&gt;&gt; https://hsdes.intel.com/appstore/article/#/1509881266 [LNL][Others-L] CSME/ESE/OSSE to support 32-bit FW_Signing_Key_Disables fuse
- Add RTL Param FW_Signing_Key_Disables_RSA_XMSS_FUSE_SUPPORT
&gt;&gt; https://hsdes.intel.com/appstore/article/#/1509833598 [LNL][Others-L] ESE/CSME to support Zeroizable Chipset Key for FIP 140-3 Compliancy
- Add Zeroizable key set to LNL.CSME and LNL.ESE
- Remove *CSK1* related key from LNL.ESE, including the ECC_P384_ONDIE_ROM_DEBUG_CERT_CSK1
- CSK1 become deprecated_all</t>
  </si>
  <si>
    <t>This fuse DW in CRC-16 or SEC_CRC-16?</t>
  </si>
  <si>
    <t>CRC-16</t>
  </si>
  <si>
    <t>GSK_FUSES_FW_SECURITY_CFG4</t>
  </si>
  <si>
    <t>SEC_CRC-16</t>
  </si>
  <si>
    <t>0x242</t>
  </si>
  <si>
    <t>16'h2106.0</t>
  </si>
  <si>
    <t>&gt;&gt; https://hsdes.intel.com/appstore/article/#/1509881266 [LNL][Others-L] CSME/ESE/OSSE to support 32-bit FW_Signing_Key_Disables fuse
- Complete AR from Rev2 review: (1) Add column "This fuse DW in CRC-16 or SEC_CRC-16?", (2) Move "GSK_FW_Signing_Key_Disables" from CRC-16 to SEC_CRC-16 and hence rename it to become "GSK_FUSES_FW_SECURITY_CFG2" and change it to recycle fuse DW "CFMIA_RF_REPAIR_FUSES" instead of fuse DW "GSK_SPARE_FUSES_HW_CFG", (3) Rename "GSK_FUSES_FW_SECURITY_CFG2" and "GSK_FUSES_FW_SECURITY_CFG3" as "GSK_FUSES_FW_SECURITY_CFG3" and "GSK_FUSES_FW_SECURITY_CFG4", respectively, (4) Update the "Default" column for LNL.CSME/LNL.ESE/LNL.OSSE
&gt;&gt;Tab "CSxE_ESE_GSC_FuseCfg". Correct the typo in row "Testmode_G2_Key_Disable"/"Testmode_G2_Key_Disable_Act_Hi"/"Testmode_G2_Key_Disable_Act_Lo", column "LNL_M OSSE". Change from No to Yes . This match the Arch Excel that define G2 Key as 256-bit for LNL.OSSE.</t>
  </si>
  <si>
    <t>CSME_GSK_FUSES_FW_SECURITY_CFG4[31:0]</t>
  </si>
  <si>
    <t>GSK_SECURITY_FUSES_EN &amp; !FW_Signing_Key_Disables_RSA_XMSS_FUSE_SUPPORT</t>
  </si>
  <si>
    <t>!FW_Signing_Key_Disables_RSA_XMSS_FUSE_SUPPORT</t>
  </si>
  <si>
    <t>Added CSK1 attribure fuses for ESE (ECC_P384_ONDIE_CERT_ATTRIBUTE_CSK1) , 
The reason separate attribure is required for the CSK wrapped with PUF is that it will have a different attribure compared to CSK wrapped with Gkey, Both CSKs will be signed with different  Intel root keys, If intel decided to switch all the PUF enabled platform to CSK1 then the root key specific to double wrapped CSK from intel will be revoked.
Removed the following Fuses which were added for KDB as KDB is ZBB'ed
Security_Keys_KDB_CH0 to 0 for ESE
Security_Keys_CSK1_fuse_Check_Hash to 0  for CSME 
ECC_P384_ONDIE_ROM_CERT_CSK1 to 0 for CSME
ECC_P384_ONDIE_ROM_DEBUG_CERT_CSK1 to 0 for CSME
Besides above changes 
Also fixed typo in CSxE_ESE_GSC_FuseCfg xls which marked Yes for Elasti GSC for softstap support and No for LNL GSC while it needs to be reversed.
(https://hsdes.intel.com/appstore/article/#/14015008819)
[LNL][Others-L] Add CSK1 attribute fuses and remove unused fuses.</t>
  </si>
  <si>
    <t>Fixed the Typo in the name ECC_P384_ONDIE_CERT_ATTRIBUTE_CK1-&gt;ECC_P384_ONDIE_CERT_ATTRIBUTE_CSK1</t>
  </si>
  <si>
    <t>Correct the typo in "Testmode_G3_Key_Disable" related triplet in tab "CSxE_ESE_GSC_FuseCfg" for project "LNL-SOC-M CSME" and "LNL-SOC-M ESE". Change them from "Yes/No/No" and "Yes/No/No" to become "No/No/No" and "Yes/Yes/Yes" respectively, to match the definition of "CONFIG_OCS_DISABLE_GKEY3" in tab "ConfigNew", whih match the one in Arch Excel such that LNL.CSME doesn't need Gkey3 while LNL.ESE need Gkey3.</t>
  </si>
  <si>
    <t>Mark "GSK_SPARE_FUSES_HW_CFG" as "CRC-16"</t>
  </si>
  <si>
    <t>JtagRd, SBRd, CRC-16</t>
  </si>
  <si>
    <t>JtagRd, SBRd, JtagWr, SBWr, R4Err, CRC-16</t>
  </si>
  <si>
    <t>JtagRd, SBRd, JtagWr, R4Err, CRC-16</t>
  </si>
  <si>
    <t>JtagRd, SBRd, R4Err, CRC-16</t>
  </si>
  <si>
    <t>JtagRd, SBRd, SEC_CRC-16</t>
  </si>
  <si>
    <t>Outcome of Fuse CRC WG:
1. Remove column "This fuse DW in CRC-16 or SEC_CRC-16?"
2. In Attribute column, add "CRC-16" or "SEC_CRC-16" in the rows that participate in "CRC-16" or "SEC_CRC-16" calculation, respectively
3. Clean up the Conditional formatting for the column "Attribute"</t>
  </si>
  <si>
    <t>Security_Keys_RNG_Zeroizable</t>
  </si>
  <si>
    <t>Security_Keys_RNG_Zeroizable_fuse_Check_Hash</t>
  </si>
  <si>
    <t>Security_Keys_iKGF_Zeroizable</t>
  </si>
  <si>
    <t>Security_Keys_iKGF_Zeroizable_fuse_Check_Hash</t>
  </si>
  <si>
    <t>Security_Keys_iKGF_Non_Zeroizable</t>
  </si>
  <si>
    <t>Security_Keys_iKGF_Non_Zeroizable_fuse_Check_Hash</t>
  </si>
  <si>
    <t>Security_Keys_RNG_Non_Zeroizable</t>
  </si>
  <si>
    <t>Security_Keys_RNG_Non_Zeroizable_fuse_Check_Hash</t>
  </si>
  <si>
    <t>Security_Keys_RNG_Zeroizable_ECC_P384_ONDIE_ROM_CERT</t>
  </si>
  <si>
    <t>Security_Keys_RNG_Zeroizable_ECC_P384_ONDIE_CERT_ATTRIBUTE</t>
  </si>
  <si>
    <t>CSME_Security_Keys_RNG_Zeroizable_ECC_P384_ONDIE_ROM_CERT[Security_Keys_RNG_Zeroizable_ECC_P384_ONDIE_ROM_CERT-1:0]</t>
  </si>
  <si>
    <t>CSME_Security_Keys_RNG_Zeroizable_ECC_P384_ONDIE_CERT_ATTRIBUTE[Security_Keys_RNG_Zeroizable_ECC_P384_ONDIE_CERT_ATTRIBUTE-1:0]</t>
  </si>
  <si>
    <t>CSME_Security_Keys_iKGF_Non_Zeroizable[Security_Keys_iKGF_Non_Zeroizable-1:0]</t>
  </si>
  <si>
    <t>CSME_Security_Keys_iKGF_Non_Zeroizable_fuse_Check_Hash[Security_Keys_iKGF_Non_Zeroizable_fuse_Check_Hash-1:0]</t>
  </si>
  <si>
    <t>CSME_Security_Keys_iKGF_Zeroizable[Security_Keys_iKGF_Zeroizable-1:0]</t>
  </si>
  <si>
    <t>CSME_Security_Keys_iKGF_Zeroizable_fuse_Check_Hash[Security_Keys_iKGF_Zeroizable_fuse_Check_Hash-1:0]</t>
  </si>
  <si>
    <t>CSME_Security_Keys_RNG_Non_Zeroizable[Security_Keys_RNG_Non_Zeroizable-1:0]</t>
  </si>
  <si>
    <t>CSME_Security_Keys_RNG_Non_Zeroizable_fuse_Check_Hash[Security_Keys_RNG_Non_Zeroizable_fuse_Check_Hash-1:0]</t>
  </si>
  <si>
    <t>CSME_Security_Keys_RNG_Zeroizable[Security_Keys_RNG_Zeroizable-1:0]</t>
  </si>
  <si>
    <t>CSME_Security_Keys_RNG_Zeroizable_fuse_Check_Hash[Security_Keys_RNG_Zeroizable_fuse_Check_Hash-1:0]</t>
  </si>
  <si>
    <t>Security_Keys_RNG_Non_Zeroizable_ECC_P384_ONDIE_ROM_CERT</t>
  </si>
  <si>
    <t>Security_Keys_RNG_Non_Zeroizable_ECC_P384_ONDIE_CERT_ATTRIBUTE</t>
  </si>
  <si>
    <t>CSME_Security_Keys_RNG_Non_Zeroizable_ECC_P384_ONDIE_ROM_CERT[Security_Keys_RNG_Non_Zeroizable_ECC_P384_ONDIE_ROM_CERT-1:0]</t>
  </si>
  <si>
    <t>CSME_Security_Keys_RNG_Non_Zeroizable_ECC_P384_ONDIE_CERT_ATTRIBUTE[Security_Keys_RNG_Non_Zeroizable_ECC_P384_ONDIE_CERT_ATTRIBUTE-1:0]</t>
  </si>
  <si>
    <t>CSME_Security_Keys_iKGF_Non_Zeroizable_ECC_P384_ONDIE_ROM_CERT[Security_Keys_iKGF_Non_Zeroizable_ECC_P384_ONDIE_ROM_CERT-1:0]</t>
  </si>
  <si>
    <t>Security_Keys_iKGF_Non_Zeroizable_ECC_P384_ONDIE_ROM_CERT</t>
  </si>
  <si>
    <t>CSME_Security_Keys_iKGF_Non_Zeroizable_ECC_P384_ONDIE_CERT_ATTRIBUTE[Security_Keys_iKGF_Non_Zeroizable_ECC_P384_ONDIE_CERT_ATTRIBUTE-1:0]</t>
  </si>
  <si>
    <t>Security_Keys_iKGF_Non_Zeroizable_ECC_P384_ONDIE_CERT_ATTRIBUTE</t>
  </si>
  <si>
    <t>CSME_Security_Keys_iKGF_Zeroizable_ECC_P384_ONDIE_ROM_CERT[Security_Keys_iKGF_Zeroizable_ECC_P384_ONDIE_ROM_CERT-1:0]</t>
  </si>
  <si>
    <t>Security_Keys_iKGF_Zeroizable_ECC_P384_ONDIE_ROM_CERT</t>
  </si>
  <si>
    <t>CSME_Security_Keys_iKGF_Zeroizable_ECC_P384_ONDIE_CERT_ATTRIBUTE[Security_Keys_iKGF_Zeroizable_ECC_P384_ONDIE_CERT_ATTRIBUTE-1:0]</t>
  </si>
  <si>
    <t>Security_Keys_iKGF_Zeroizable_ECC_P384_ONDIE_CERT_ATTRIBUTE</t>
  </si>
  <si>
    <t>Chaitu is using the CSxE_ESE_GSC tab for Fuse RDL generation. So fixed the below to make sure its consistent with configNewtab
Fixed the discrepancy between the value for cse_sram_num_banks defined in configNew tab and CSxE_ESE_GSC* tab
Also fixed the discrepancy between between the value defined in the configNewtab adn CSxE_ESE_GSC*tab  
(Old in CSXE_ESE_GSC* tab -&gt;New in CSXE_ESE_GSC* tab)
Security_Keys ( 512 - &gt; 384 )
Security_Keys_fuse_Check_Hash ( 32- &gt;256)
Debug_Enabled_Security_Key ( 256 -&gt; 384 )
Debug_Enabled_Encryption_Key ( 256 - &gt; 256)
FW_CONFIG_FUSES (192 -&gt; 160)</t>
  </si>
  <si>
    <t>&gt;&gt; rev4 of https://hsdes.intel.com/appstore/article/#/1509833598 [LNL][Others-L] ESE/CSME to support Zeroizable Chipset Key for FIP 140-3 Compliancy
- Change to take in the consideration from Key-Split DCN 1309086768
- Add "Security_Keys_iKGF_Non_Zeroizable"
- Add "Security_Keys_iKGF_Zeroizable"
- Add "Security_Keys_RNG_Non_Zeroizable"
- Rename "Security_Keys_Zeroizable" ==&gt; "Security_Keys_RNG_Zeroizable"
- Update LNL.CSME/ESE/OSSE column accordingly
&gt;&gt; Remove the "Default Value" column from "CSxE_ESE_GSC_FuseCfg" tab. Before remove, copy the tab over as "default" tab</t>
  </si>
  <si>
    <t>&gt;&gt; rev5 of https://hsdes.intel.com/appstore/article/#/1509881266 [LNL][Others-L] CSME/ESE/OSSE to support 32-bit FW_Signing_Key_Disables fuse
- Change FW_Signing_Key_Disables_RSA_XMSS_FUSE_SUPPORT of  LNL.GSC from '1' to '0' (Direction set by Khee Wooi)
&gt;&gt; lFP_SIZE (Kb) update for LNL.OSSE from 16K to 14K</t>
  </si>
  <si>
    <t>Security_Keys_Zeroizable_ECC_P384_ONDIE_ROM_CERT</t>
  </si>
  <si>
    <t>Security_Keys_Zeroizable_ECC_P384_ONDIE_CERT_ATTRIBUTE</t>
  </si>
  <si>
    <t>CSME_Security_Keys_Zeroizable[Security_Keys_iKGF_Zeroizable-1:0]</t>
  </si>
  <si>
    <t>CSME_Security_Keys_Zeroizable_fuse_Check_Hash[Security_Keys_iKGF_Zeroizable_fuse_Check_Hash-1:0]</t>
  </si>
  <si>
    <t>CSME_Security_Keys_Zeroizable_ECC_P384_ONDIE_ROM_CERT[Security_Keys_iKGF_Zeroizable_ECC_P384_ONDIE_ROM_CERT-1:0]</t>
  </si>
  <si>
    <t>CSME_Security_Keys_Zeroizable_ECC_P384_ONDIE_CERT_ATTRIBUTE[Security_Keys_iKGF_Zeroizable_ECC_P384_ONDIE_CERT_ATTRIBUTE-1:0]</t>
  </si>
  <si>
    <t>This parameter is used to define the size (in number of bit) for the fuse Security_Keys_Zeroizable_ECC_P384_ONDIE_ROM_CERT
When this parameter is set to ‘0’, this fuse is removed from the fuse RDL</t>
  </si>
  <si>
    <t>This parameter is used to define the size (in number of bit) for the fuse Security_Keys_Zeroizable_ECC_P384_ONDIE_CERT_ATTRIBUTE
When this parameter is set to ‘0’, this fuse is removed from the fuse RDL</t>
  </si>
  <si>
    <t>This parameter is used to define the size (in number of bit) for the fuse Security_Keys_Zeroizable
When this parameter is set to ‘0’, this fuse is removed from the fuse RDL</t>
  </si>
  <si>
    <t>This parameter is used to define the size (in number of bit) for the fuse Security_Keys_Zeroizable_fuse_Check_Hash
When this parameter is set to ‘0’, this fuse is removed from the fuse RDL</t>
  </si>
  <si>
    <t>This is the account of showing how many bits of FW_FUSES (Fuse Group 2) are in INTELIFP bank. For each project, need to manually craft the summation equation based on the parameter of (GP2_CATEGORY, GP2_IFP_CATEGORY)</t>
  </si>
  <si>
    <t>This is the account of showing how many bits of SECURITY_FUSES (Fuse Group 3) are in INTELIFP bank. For each project, need to manually craft the summation equation based on the parameter of ()</t>
  </si>
  <si>
    <t>This is the account of showing how many bits of SECURITY_FUSES (Fuse Group 3) are in OEMIFP bank. For each project, need to manually craft the summation equation based on the parameter of (GP3_CATEGORY, GP3_IFP_CATEGORY)</t>
  </si>
  <si>
    <t>// GROUP 1</t>
  </si>
  <si>
    <t>// Group 4: SW/HW Straps</t>
  </si>
  <si>
    <t>GP2_FW_FUSES_IN_INTELIFP (Bits)</t>
  </si>
  <si>
    <t>GP3_SECURITY_FUSES_IN_INTELIFP(bits)</t>
  </si>
  <si>
    <t>GP3_SECURITY_FUSES_IN_OEMIFP(bits)</t>
  </si>
  <si>
    <t>// GROUP 2 (FW Fuses: Cert, Attibute, etc)</t>
  </si>
  <si>
    <t>// GROUP 3 (Security Fuses: Key, Hash, etc)</t>
  </si>
  <si>
    <t>&gt;&gt; Rev5 update: Undo part of "rev4 of https://hsdes.intel.com/appstore/article/#/1509833598 [LNL][Others-L] ESE/CSME to support Zeroizable Chipset Key for FIP 140-3 Compliancy" in rev #105 above, for fuse name backward compatibility
- Security_Keys_iKGF_Non_Zeroizable  Security_Keys
- Security_Keys_iKGF_Zeroizable  Security_Keys _Zeroizable
- Do the maths in “ConfigNew” to record down the bit # of each Fuse Group in different fuse bank by adding row below:
     GP3_SECURITY_FUSES_IN_INTELIFP(bits)
     GP3_SECURITY_FUSES_IN_OEMIFP(bits)
     GP2_FW_FUSES_IN_INTELIFP(bits)
     GP2_FW_FUSES_IN_OEMIFP(bits)</t>
  </si>
  <si>
    <t>Removed the IN UDS fuses and the corresponding feature parameter  since the following PCR is rejected 
[LNL][OSSE][0.8][UDS feature] Support silicon generated private device unique seed for rootkey generation (https://hsdes.intel.com/appstore/article/#/14014261736)</t>
  </si>
  <si>
    <t>This is a 50us timer
0 -  0 us 
1 - 50 us
2 -  100 us 
3  -   150 us
4  -   200 us
5  -    250 us
6   -   300 us
7   -    350 us</t>
  </si>
  <si>
    <t>YES</t>
  </si>
  <si>
    <t>This is a 10 ms retry timer 
0 – 0 ms
1 – 10 ms 
2 – 20 ms
3 -  30 ms
10 – 100 ms
127 – 1270 ms</t>
  </si>
  <si>
    <t xml:space="preserve">This is a  1 ms timer. Following are the encodings for this timer 
0-	0 ms 
1-	1 ms 
2-	2 ms
3-	3 ms
4-	4 ms
5-	5 ms
6-	6 ms
7-	7 ms </t>
  </si>
  <si>
    <t>PUF_SRAM_EBB_INT_FUSE_PULL_EN | OCS_IID_PUF_ENABLE</t>
  </si>
  <si>
    <t>1111</t>
  </si>
  <si>
    <t>100</t>
  </si>
  <si>
    <t>00000001</t>
  </si>
  <si>
    <t>This is the set of TRIM fuses used for PUF PG HIP</t>
  </si>
  <si>
    <t>IID_PUF_PWRUP_SETTLING_TIMER</t>
  </si>
  <si>
    <t>IID_PUF_PWROFF_RETRY_TIMER</t>
  </si>
  <si>
    <t>IID_PUF_PWROFF_DEFAULT_TIMER</t>
  </si>
  <si>
    <t>Added Fuses corresponding to https://hsdes.intel.com/appstore/article/#/14014304294 [[LNL][Others-L] PUF SRAM Power gate enable needs to controlled through a timer]</t>
  </si>
  <si>
    <t>CSME_PUF_SRAM_TRIM_FUSES_1[31:0]</t>
  </si>
  <si>
    <t>PUF_SRAM_TRIM_FUSES_1</t>
  </si>
  <si>
    <t xml:space="preserve"> OCS_IID_PUF_ENABLE</t>
  </si>
  <si>
    <t>0x250</t>
  </si>
  <si>
    <t>PUF_SRAM_TRIM_FUSES_31_17</t>
  </si>
  <si>
    <t>PUF_SRAM_TRIM_FUSES_3_0</t>
  </si>
  <si>
    <t>16'h2114.0</t>
  </si>
  <si>
    <t>PUF_SRAM_TRIM_FUSES_16_10</t>
  </si>
  <si>
    <t>PUF_SRAM_TRIM_FUSES_RSVD_9_4</t>
  </si>
  <si>
    <t>0011000</t>
  </si>
  <si>
    <t xml:space="preserve">PUF SRAM rm0  trim fuses </t>
  </si>
  <si>
    <t>PUF SRAM RM3 trim fuses</t>
  </si>
  <si>
    <t>Reserved Fuses</t>
  </si>
  <si>
    <t>Fixed Typo Testmode_G3_Key_Disable Fuse was marked as Yes and other 2 Act_Hi and Act_Lo Fuses were marked as No. The change is to mark all the Fuses as NO.</t>
  </si>
  <si>
    <t>&gt;&gt; Fix typo. Change the default value of fuse OCS_SELF_TEST_ENABLE_FUSE_Act_Lo from '1' to '!new_LNL' to match the DCN https://hsdes.intel.com/appstore/article/#/1509723717</t>
  </si>
  <si>
    <t>CSME_Security_Keys_SoftROM_RNG_Non_Zeroizable[Security_Keys_SoftROM_RNG_Non_Zeroizable-1:0]</t>
  </si>
  <si>
    <t>Security_Keys_SoftROM_RNG_Non_Zeroizable</t>
  </si>
  <si>
    <t>CSME_Security_Keys_SoftROM_RNG_Zeroizable[Security_Keys_SoftROM_RNG_Zeroizable-1:0]</t>
  </si>
  <si>
    <t>Security_Keys_SoftROM_RNG_Zeroizable</t>
  </si>
  <si>
    <t>This parameter is used to define the size (in number of bit) for the fuse Security_Keys_SoftROM_RNG_Non_Zeroizable
When this parameter is set to ‘0’, this fuse is removed from the fuse RDL</t>
  </si>
  <si>
    <t>This parameter is used to define the size (in number of bit) for the fuse Security_Keys_SoftROM_RNG_Zeroizable
When this parameter is set to ‘0’, this fuse is removed from the fuse RDL</t>
  </si>
  <si>
    <t>Security_Keys_FW_RNG_Non_Zeroizable</t>
  </si>
  <si>
    <t>Security_Keys_FW_RNG_Non_Zeroizable_fuse_Check_Hash</t>
  </si>
  <si>
    <t>Security_Keys_FW_RNG_Zeroizable</t>
  </si>
  <si>
    <t>Security_Keys_FW_RNG_Zeroizable_fuse_Check_Hash</t>
  </si>
  <si>
    <t>This parameter is used to define the size (in number of bit) for the fuse Security_Keys_FW_RNG_Non_Zeroizable
When this parameter is set to ‘0’, this fuse is removed from the fuse RDL</t>
  </si>
  <si>
    <t>This parameter is used to define the size (in number of bit) for the fuse Security_Keys_FW_RNG_Zeroizable
When this parameter is set to ‘0’, this fuse is removed from the fuse RDL</t>
  </si>
  <si>
    <t>Non-Zeroiable Security Keys Fuse Check Hash
1st 64-bit : Hash for "Security_Keys", "Debug_Enabled_Security_Key", and "Debug_Enabled_Security_Key"
2nd 64-bit : Hash for "Debug_Enabled_Security_Key", and "Debug_Enabled_Security_Key"
3rd 64-bit : Hash for public key derived from "Security_Keys"
4th 64-bit : Reserved
------------------------ below is note before LNL ------------------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</si>
  <si>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CSME Debug Enabled Security Key wrapped with Gkey2.  Also called HVM Global Key.  These security keys (and derived keys) can be used to protect assets which require confentiality in production platforms however are available when platform is unlocked in debug mode.  See CSME FW FAS for details</t>
  </si>
  <si>
    <t>Zeroiable Security Keys Fuse Check Hash
1st 64-bit : Hash for "Zeroizable Security_Keys"
2nd 64-bit : Reserved
3rd 64-bit : Hash for public key derived from "Zeroizable Security_Keys"
4th 64-bit : Reserved
Refer to FW FAS for detail</t>
  </si>
  <si>
    <t>Non-Zeroizable Security Keys from iKGF for ROM usage.   These security keys (and derived keys) can be used to protect assets which require confentiality in production platforms even when in debug mode.  See CSME FW FAS for details</t>
  </si>
  <si>
    <t>Zeroizable Security Keys from iKGF for ROM usage.   These security keys (and derived keys) can be used to protect assets which require confentiality in production platforms even when in debug mode.
Refer to FW FAS for detail</t>
  </si>
  <si>
    <t>Hash of Non-Zeroizable Security Keys from RNG for FW usage
64-bit : Hash for "Security_Keys_FW_RNG_Non_Zeroizable"
This fuse is burned in OEM Manufacturing instead of in Intel Manufacturing.
Refer to OSSE SAS for detail</t>
  </si>
  <si>
    <t>Hash of Zeroizable Security Keys from RNG for FW usage
64-bit : Hash for "Security_Keys_FW_RNG_Non_Zeroizable"
This fuse is burned in OEM Manufacturing instead of in Intel Manufacturing.
Refer to OSSE SAS for detail</t>
  </si>
  <si>
    <t>CSME_Security_Keys_FW_RNG_Non_Zeroizable[Security_Keys_FW_RNG_Non_Zeroizable-1:0]</t>
  </si>
  <si>
    <t>CSME_Security_Keys_FW_RNG_Zeroizable[Security_Keys_FW_RNG_Zeroizable-1:0]</t>
  </si>
  <si>
    <t>&gt;&gt; https://hsdes.intel.com/appstore/article/#/1309086768 [LNL][OSSE] HW support for key split option
- Add 8 fuses for LNL.OSSE generated/burned during OEM Manufacturing. All are in "GP3_IFP_CATEGORY"
        Security_Keys_SoftROM_RNG_Non_Zeroizable
        Security_Keys_SoftROM_RNG_Non_Zeroizable_fuse_Check_Hash
        Security_Keys_SoftROM_RNG_Zeroizable
        Security_Keys_SoftROM_RNG_Zeroizable_fuse_Check_Hash
        Security_Keys_FW_RNG_Non_Zeroizable
        Security_Keys_FW_RNG_Non_Zeroizable_fuse_Check_Hash
        Security_Keys_FW_RNG_Zeroizable
        Security_Keys_FW_RNG_Zeroizable_fuse_Check_Hash
- Move SoftROM_Hash_1 from Fuse Group3 to Group2
- Remove the column "This fuse DW in CRC-16 or SEC_CRC-16?"</t>
  </si>
  <si>
    <t>Removed Second Soft ROM Hash since this PCR is rejected [LNL][OSSE][0.8][UDS feature] Support silicon generated private device unique seed for rootkey generation (https://hsdes.intel.com/appstore/article/#/14014261736)</t>
  </si>
  <si>
    <t>Security_Keys_SoftROM_FW_RNG_Non_Zeroizable_fuse_Check_Hash</t>
  </si>
  <si>
    <t>Security_Keys_SoftROM_FW_RNG_Zeroizable_fuse_Check_Hash</t>
  </si>
  <si>
    <t>This parameter is used to define the size (in number of bit) for the fuse Security_Keys_SoftROM_RNG_Non_Zeroizable_fuse_Check_Hash and fuse Security_Keys_FW_RNG_Non_Zeroizable_fuse_Check_Hash
When this parameter is set to ‘0’, this fuse is removed from the fuse RDL</t>
  </si>
  <si>
    <t>This parameter is used to define the size (in number of bit) for the fuse Security_Keys_SoftROM_RNG_Zeroizable_fuse_Check_Hash and fuse Security_Keys_FW_RNG_Zeroizable_fuse_Check_Hash
When this parameter is set to ‘0’, this fuse is removed from the fuse RDL</t>
  </si>
  <si>
    <t>CSME_Security_Keys_SoftROM_FW_RNG_Non_Zeroizable_fuse_Check_Hash[Security_Keys_SoftROM_FW_RNG_Non_Zeroizable_fuse_Check_Hash-1:0]</t>
  </si>
  <si>
    <t>CSME_Security_Keys_SoftROM_FW_RNG_Zeroizable_fuse_Check_Hash[Security_Keys_SoftROM_FW_RNG_Zeroizable_fuse_Check_Hash-1:0]</t>
  </si>
  <si>
    <t>Non-Zeroizable Security Keys from RNG for SoftROM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</si>
  <si>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Zeroizable Security Keys from RNG for SoftROM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</si>
  <si>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Non-Zeroizable Security Keys from RNG for FW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</si>
  <si>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Zeroizable Security Keys from RNG for FW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</si>
  <si>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&gt;&gt; https://hsdes.intel.com/appstore/article/#/1309086768 [LNL][OSSE] HW support for key split option
- Rev2
- Combine 64-bit hash for SoftROM NZ Fuse and 64-bit hash for FW NZ Fuse into single 128-bit hash
- Combine 64-bit hash for SoftROM Z Fuse and 64-bit hash for FW Z Fuse into single 128-bit hash
- Remove the equation to use "SECURITY_KEY_HASH_BOD_DIS" in the 128-bit hash for SoftROM_FW NZ Fuse, i.e. no need BOD for hash
- Remove the equation to use "SECURITY_KEY_HASH_BOD_DIS" in the 128-bit hash for SoftROM_FW Z Fuse, i.e. no need BOD for hash
- Update the description of SoftROM/FW RNG key for reason why need 2 separate Key, one for SoftROM and one for SW: To get FIPS cert for SoftROM abd FW as 2 different entiries
&gt;&gt; Editorial Update
- Mark as "n/a" for column for LNL.CSME for fuse below
      FW_Signing_Key_Disables_RSA
      FW_Signing_Key_Disables_XMSS
      FW_Signing_Key_Disables_RSA_Act_Hi
      FW_Signing_Key_Disables_XMSS_Act_Hi
      FW_Signing_Key_Disables_RSA_Act_Lo
      FW_Signing_Key_Disables_XMSS_Act_Lo
      TPM_SELECTED
      CSE_TPM_SOFTSTRAP_DISABLE
      OSSE_TPM_SOFTSTRAP_DISABLE
      SPI_TPM_SOFTSTRAP_DISABLE</t>
  </si>
  <si>
    <t>Reorder the 6 fuses below from 1,4,2,5,3,6 to below sequence, per Yanai's feedback
1. Security_Keys_SoftROM_RNG_Non_Zeroizable
2. Security_Keys_FW_RNG_Non_Zeroizable
3. Security_Keys_SoftROM_FW_RNG_Non_Zeroizable_fuse_Check_Hash
4. Security_Keys_SoftROM_RNG_Zeroizable
5. Security_Keys_FW_RNG_Zeroizable
6. Security_Keys_SoftROM_FW_RNG_Zeroizable_fuse_Check_Hash</t>
  </si>
  <si>
    <t>MAX_HW_FW_CFG_FUSES (Bytes)</t>
  </si>
  <si>
    <t>Renamed MAX_HW_FW_CONFIG_FUSE to MAX_HW_FW_CFG_FUSES to match the RTL parameter name.</t>
  </si>
  <si>
    <t>AR post Yaxin's Fuse WG meeting @ 21'WW45.5 for consistency: Change "n/a" to "remove" in the project column for 21 fuses below:
1.	FW_Signing_Key_Disables_RSA
2.	FW_Signing_Key_Disables_XMSS
3.	FW_Signing_Key_Disables_RSA_Act_Hi
4.	FW_Signing_Key_Disables_XMSS_Act_Hi
5.	FW_Signing_Key_Disables_RSA_Act_Lo
6.	FW_Signing_Key_Disables_XMSS_Act_Lo
7.	Security_Keys_Zeroizable
8.	Security_Keys_Zeroizable_fuse_Check_Hash
9.	Security_Keys_SoftROM_RNG_Non_Zeroizable
10.	Security_Keys_FW_RNG_Non_Zeroizable
11.	Security_Keys_SoftROM_FW_RNG_Non_Zeroizable_fuse_Check_Hash
12.	Security_Keys_SoftROM_RNG_Zeroizable
13.	Security_Keys_FW_RNG_Zeroizable
14.	Security_Keys_SoftROM_FW_RNG_Zeroizable_fuse_Check_Hash
15.	Security_Keys_Zeroizable_ECC_P384_ONDIE_ROM_CERT
16.	Security_Keys_Zeroizable_ECC_P384_ONDIE_CERT_ATTRIBUTE
17.	SoftROM_Hash_1
18.	TPM_SELECTED
19.	CSE_TPM_SOFTSTRAP_DISABLE
20.	OSSE_TPM_SOFTSTRAP_DISABLE
21.	SPI_TPM_SOFTSTRAP_DISABLE</t>
  </si>
  <si>
    <t>Change the default value of Host_POG_Disable_Fuse to enable by default.
https://hsdes.intel.com/appstore/article/#/14015414481</t>
  </si>
  <si>
    <t>&gt;&gt; https://hsdes.intel.com/appstore/article/#/1309218147 [LNL][OSSE] LockoutValidIDTag assignment for OSSE Fuse
1. Add 3 types of syntax in "Fuse Atributes" column to support LockoutValidIDTag:
- LockTag                                              Fuse with this this attribute will end up with LockoutValidIDTag = &lt;DWbit0_FuseName&gt;_LOCK, e.g. TRC_GLITCH_DETECTION_DISABLE_IFP_0_LOCK
- $(Group Name)_lockTag             Fuse with this this attribute will end up with LockoutValidIDTag = &lt;GroupName&gt;_LOCK, e.g. GP1_LOCK
- $(Fuse Name)_LockTag               Fuse with this this attribute will end up with LockoutValidIDTag = &lt;FuseName&gt;_LOCK, e.g. Security_Keys_LOCK</t>
  </si>
  <si>
    <t>Attributes (show when attribute is TRUE)
     This column includes Block On Dbg (“BOD”), JTag RD (“JtagRD”), JTag WR (JtagWr”), IOSF-SB RD (“SBRd”), IOSF-SB WR (“SBWr”), Read For Error (“R4Err”), Lockout Valid ID Tag (“LockTag")</t>
  </si>
  <si>
    <r>
      <rPr>
        <strike/>
        <sz val="10"/>
        <rFont val="Calibri"/>
        <family val="2"/>
        <scheme val="minor"/>
      </rPr>
      <t>Spare</t>
    </r>
    <r>
      <rPr>
        <sz val="10"/>
        <rFont val="Calibri"/>
        <family val="2"/>
        <scheme val="minor"/>
      </rPr>
      <t xml:space="preserve"> ROM</t>
    </r>
  </si>
  <si>
    <r>
      <rPr>
        <strike/>
        <sz val="10"/>
        <rFont val="Calibri"/>
        <family val="2"/>
        <scheme val="minor"/>
      </rPr>
      <t>N/A</t>
    </r>
    <r>
      <rPr>
        <sz val="10"/>
        <rFont val="Calibri"/>
        <family val="2"/>
        <scheme val="minor"/>
      </rPr>
      <t xml:space="preserve"> Spare</t>
    </r>
  </si>
  <si>
    <r>
      <rPr>
        <strike/>
        <sz val="10"/>
        <rFont val="Calibri"/>
        <family val="2"/>
        <scheme val="minor"/>
      </rPr>
      <t xml:space="preserve">GSK_SECURITY_FUSES_EN </t>
    </r>
    <r>
      <rPr>
        <sz val="10"/>
        <rFont val="Calibri"/>
        <family val="2"/>
        <scheme val="minor"/>
      </rPr>
      <t>Spare</t>
    </r>
  </si>
  <si>
    <r>
      <rPr>
        <strike/>
        <sz val="10"/>
        <rFont val="Calibri"/>
        <family val="2"/>
        <scheme val="minor"/>
      </rPr>
      <t>Reserved_Softstrap_12</t>
    </r>
    <r>
      <rPr>
        <sz val="10"/>
        <rFont val="Calibri"/>
        <family val="2"/>
        <scheme val="minor"/>
      </rPr>
      <t xml:space="preserve"> Spare_Softstrap</t>
    </r>
  </si>
  <si>
    <r>
      <rPr>
        <strike/>
        <sz val="10"/>
        <rFont val="Calibri"/>
        <family val="2"/>
        <scheme val="minor"/>
      </rPr>
      <t>Reserved_Softstrap_13</t>
    </r>
    <r>
      <rPr>
        <sz val="10"/>
        <rFont val="Calibri"/>
        <family val="2"/>
        <scheme val="minor"/>
      </rPr>
      <t xml:space="preserve"> Spare_Softstrap</t>
    </r>
  </si>
  <si>
    <r>
      <rPr>
        <strike/>
        <sz val="10"/>
        <rFont val="Calibri"/>
        <family val="2"/>
        <scheme val="minor"/>
      </rPr>
      <t>Reserved_Softstrap_18</t>
    </r>
    <r>
      <rPr>
        <sz val="10"/>
        <rFont val="Calibri"/>
        <family val="2"/>
        <scheme val="minor"/>
      </rPr>
      <t xml:space="preserve"> Spare_Softstrap</t>
    </r>
  </si>
  <si>
    <r>
      <rPr>
        <strike/>
        <sz val="10"/>
        <rFont val="Calibri"/>
        <family val="2"/>
        <scheme val="minor"/>
      </rPr>
      <t>Reserved_Softstrap_19</t>
    </r>
    <r>
      <rPr>
        <sz val="10"/>
        <rFont val="Calibri"/>
        <family val="2"/>
        <scheme val="minor"/>
      </rPr>
      <t xml:space="preserve"> Spare_Softstrap</t>
    </r>
  </si>
  <si>
    <r>
      <rPr>
        <strike/>
        <sz val="10"/>
        <rFont val="Calibri"/>
        <family val="2"/>
        <scheme val="minor"/>
      </rPr>
      <t>Reserved_Softstrap_22</t>
    </r>
    <r>
      <rPr>
        <sz val="10"/>
        <rFont val="Calibri"/>
        <family val="2"/>
        <scheme val="minor"/>
      </rPr>
      <t xml:space="preserve"> Spare_Softstrap</t>
    </r>
  </si>
  <si>
    <r>
      <rPr>
        <strike/>
        <sz val="10"/>
        <rFont val="Calibri"/>
        <family val="2"/>
        <scheme val="minor"/>
      </rPr>
      <t>Reserved_Softstrap_23</t>
    </r>
    <r>
      <rPr>
        <sz val="10"/>
        <rFont val="Calibri"/>
        <family val="2"/>
        <scheme val="minor"/>
      </rPr>
      <t xml:space="preserve"> Spare_Softstrap</t>
    </r>
  </si>
  <si>
    <r>
      <rPr>
        <strike/>
        <sz val="10"/>
        <rFont val="Calibri"/>
        <family val="2"/>
        <scheme val="minor"/>
      </rPr>
      <t>Reserved_Softstrap_24</t>
    </r>
    <r>
      <rPr>
        <sz val="10"/>
        <rFont val="Calibri"/>
        <family val="2"/>
        <scheme val="minor"/>
      </rPr>
      <t xml:space="preserve"> Spare_Softstrap</t>
    </r>
  </si>
  <si>
    <r>
      <rPr>
        <strike/>
        <sz val="10"/>
        <rFont val="Calibri"/>
        <family val="2"/>
        <scheme val="minor"/>
      </rPr>
      <t>Reserved_Softstrap_25</t>
    </r>
    <r>
      <rPr>
        <sz val="10"/>
        <rFont val="Calibri"/>
        <family val="2"/>
        <scheme val="minor"/>
      </rPr>
      <t xml:space="preserve"> Spare_Softstrap</t>
    </r>
  </si>
  <si>
    <r>
      <rPr>
        <strike/>
        <sz val="10"/>
        <rFont val="Calibri"/>
        <family val="2"/>
        <scheme val="minor"/>
      </rPr>
      <t>Reserved_Softstrap_26</t>
    </r>
    <r>
      <rPr>
        <sz val="10"/>
        <rFont val="Calibri"/>
        <family val="2"/>
        <scheme val="minor"/>
      </rPr>
      <t xml:space="preserve"> Spare_Softstrap</t>
    </r>
  </si>
  <si>
    <r>
      <rPr>
        <strike/>
        <sz val="10"/>
        <rFont val="Calibri"/>
        <family val="2"/>
        <scheme val="minor"/>
      </rPr>
      <t>Reserved_Softstrap_27</t>
    </r>
    <r>
      <rPr>
        <sz val="10"/>
        <rFont val="Calibri"/>
        <family val="2"/>
        <scheme val="minor"/>
      </rPr>
      <t xml:space="preserve"> Spare_Softstrap</t>
    </r>
  </si>
  <si>
    <r>
      <rPr>
        <strike/>
        <sz val="10"/>
        <rFont val="Calibri"/>
        <family val="2"/>
        <scheme val="minor"/>
      </rPr>
      <t>Reserved_Softstrap_28</t>
    </r>
    <r>
      <rPr>
        <sz val="10"/>
        <rFont val="Calibri"/>
        <family val="2"/>
        <scheme val="minor"/>
      </rPr>
      <t xml:space="preserve"> Spare_Softstrap</t>
    </r>
  </si>
  <si>
    <r>
      <rPr>
        <strike/>
        <sz val="10"/>
        <rFont val="Calibri"/>
        <family val="2"/>
        <scheme val="minor"/>
      </rPr>
      <t>Spare_Softstraps_10</t>
    </r>
    <r>
      <rPr>
        <sz val="10"/>
        <rFont val="Calibri"/>
        <family val="2"/>
        <scheme val="minor"/>
      </rPr>
      <t xml:space="preserve"> Spare_Softstrap</t>
    </r>
  </si>
  <si>
    <r>
      <rPr>
        <strike/>
        <sz val="10"/>
        <rFont val="Calibri"/>
        <family val="2"/>
        <scheme val="minor"/>
      </rPr>
      <t>Spare_Softstraps_11</t>
    </r>
    <r>
      <rPr>
        <sz val="10"/>
        <rFont val="Calibri"/>
        <family val="2"/>
        <scheme val="minor"/>
      </rPr>
      <t xml:space="preserve">  Spare_Softstrap</t>
    </r>
  </si>
  <si>
    <r>
      <rPr>
        <strike/>
        <sz val="10"/>
        <rFont val="Calibri"/>
        <family val="2"/>
        <scheme val="minor"/>
      </rPr>
      <t xml:space="preserve">Spare_Softstraps_12 </t>
    </r>
    <r>
      <rPr>
        <sz val="10"/>
        <rFont val="Calibri"/>
        <family val="2"/>
        <scheme val="minor"/>
      </rPr>
      <t>Spare_Softstrap</t>
    </r>
  </si>
  <si>
    <r>
      <rPr>
        <strike/>
        <sz val="10"/>
        <rFont val="Calibri"/>
        <family val="2"/>
        <scheme val="minor"/>
      </rPr>
      <t>Spare_Softstraps_13</t>
    </r>
    <r>
      <rPr>
        <sz val="10"/>
        <rFont val="Calibri"/>
        <family val="2"/>
        <scheme val="minor"/>
      </rPr>
      <t xml:space="preserve"> Spare_Softstrap</t>
    </r>
  </si>
  <si>
    <r>
      <rPr>
        <strike/>
        <sz val="10"/>
        <rFont val="Calibri"/>
        <family val="2"/>
        <scheme val="minor"/>
      </rPr>
      <t>Spare_Softstraps_14</t>
    </r>
    <r>
      <rPr>
        <sz val="10"/>
        <rFont val="Calibri"/>
        <family val="2"/>
        <scheme val="minor"/>
      </rPr>
      <t xml:space="preserve"> Spare_Softstrap</t>
    </r>
  </si>
  <si>
    <r>
      <rPr>
        <strike/>
        <sz val="10"/>
        <rFont val="Calibri"/>
        <family val="2"/>
        <scheme val="minor"/>
      </rPr>
      <t>Spare_Softstraps_15</t>
    </r>
    <r>
      <rPr>
        <sz val="10"/>
        <rFont val="Calibri"/>
        <family val="2"/>
        <scheme val="minor"/>
      </rPr>
      <t xml:space="preserve"> Spare_Softstrap</t>
    </r>
  </si>
  <si>
    <r>
      <rPr>
        <strike/>
        <sz val="10"/>
        <rFont val="Calibri"/>
        <family val="2"/>
        <scheme val="minor"/>
      </rPr>
      <t>Spare_Softstraps_17</t>
    </r>
    <r>
      <rPr>
        <sz val="10"/>
        <rFont val="Calibri"/>
        <family val="2"/>
        <scheme val="minor"/>
      </rPr>
      <t xml:space="preserve"> Spare_Softstrap</t>
    </r>
  </si>
  <si>
    <r>
      <rPr>
        <strike/>
        <sz val="10"/>
        <rFont val="Calibri"/>
        <family val="2"/>
        <scheme val="minor"/>
      </rPr>
      <t>Spare_Softstraps_18</t>
    </r>
    <r>
      <rPr>
        <sz val="10"/>
        <rFont val="Calibri"/>
        <family val="2"/>
        <scheme val="minor"/>
      </rPr>
      <t xml:space="preserve"> Spare_Softstrap</t>
    </r>
  </si>
  <si>
    <r>
      <rPr>
        <strike/>
        <sz val="10"/>
        <rFont val="Calibri"/>
        <family val="2"/>
        <scheme val="minor"/>
      </rPr>
      <t>Spare_Softstraps_20</t>
    </r>
    <r>
      <rPr>
        <sz val="10"/>
        <rFont val="Calibri"/>
        <family val="2"/>
        <scheme val="minor"/>
      </rPr>
      <t xml:space="preserve"> Spare_Softstrap</t>
    </r>
  </si>
  <si>
    <r>
      <rPr>
        <strike/>
        <sz val="10"/>
        <rFont val="Calibri"/>
        <family val="2"/>
        <scheme val="minor"/>
      </rPr>
      <t>Spare_Softstraps_21</t>
    </r>
    <r>
      <rPr>
        <sz val="10"/>
        <rFont val="Calibri"/>
        <family val="2"/>
        <scheme val="minor"/>
      </rPr>
      <t xml:space="preserve"> Spare_Softstrap</t>
    </r>
  </si>
  <si>
    <r>
      <rPr>
        <strike/>
        <sz val="10"/>
        <rFont val="Calibri"/>
        <family val="2"/>
        <scheme val="minor"/>
      </rPr>
      <t>Spare_Softstraps_22</t>
    </r>
    <r>
      <rPr>
        <sz val="10"/>
        <rFont val="Calibri"/>
        <family val="2"/>
        <scheme val="minor"/>
      </rPr>
      <t xml:space="preserve"> Spare_Softstrap</t>
    </r>
  </si>
  <si>
    <r>
      <t>0000-0000-0000-0011-0{</t>
    </r>
    <r>
      <rPr>
        <b/>
        <sz val="10"/>
        <rFont val="Calibri"/>
        <family val="2"/>
        <scheme val="minor"/>
      </rPr>
      <t>!OCS_FOUNDRY_PUF_ENABLE</t>
    </r>
    <r>
      <rPr>
        <sz val="10"/>
        <rFont val="Calibri"/>
        <family val="2"/>
        <scheme val="minor"/>
      </rPr>
      <t>}00-0100-0000-0011</t>
    </r>
  </si>
  <si>
    <r>
      <t>0000-0000-0000-0000-0{</t>
    </r>
    <r>
      <rPr>
        <b/>
        <sz val="10"/>
        <rFont val="Calibri"/>
        <family val="2"/>
        <scheme val="minor"/>
      </rPr>
      <t>(1 &lt;&lt; cse_sram_num_banks) - 15'h1</t>
    </r>
    <r>
      <rPr>
        <sz val="10"/>
        <rFont val="Calibri"/>
        <family val="2"/>
        <scheme val="minor"/>
      </rPr>
      <t>}</t>
    </r>
  </si>
  <si>
    <r>
      <t>0000-0010-0110-0010-0000-0000-00{</t>
    </r>
    <r>
      <rPr>
        <b/>
        <sz val="10"/>
        <rFont val="Calibri"/>
        <family val="2"/>
        <scheme val="minor"/>
      </rPr>
      <t>new_Elasti</t>
    </r>
    <r>
      <rPr>
        <sz val="10"/>
        <rFont val="Calibri"/>
        <family val="2"/>
        <scheme val="minor"/>
      </rPr>
      <t>}0-1001</t>
    </r>
  </si>
  <si>
    <t xml:space="preserve">JtagRd, SBRd, R4Err, LockTag
</t>
  </si>
  <si>
    <t>JtagRd, SBRd, CRC-16,
If (GP1_Category!=IntelHVM) {$(GroupName)_LockTag} else {}</t>
  </si>
  <si>
    <t>JtagRd, SBRd, JtagWr, SBWr, R4Err, CRC-16,
If (GP1_Category!=IntelHVM) {$(GroupName)_LockTag} else {}</t>
  </si>
  <si>
    <t>JtagRd, SBRd, JtagWr, R4Err, CRC-16,
If (GP1_Category!=IntelHVM) {$(GroupName)_LockTag} else {}</t>
  </si>
  <si>
    <t>JtagRd, SBRd, R4Err, CRC-16,
If (GP1_Category!=IntelHVM) {$(GroupName)_LockTag} else {}</t>
  </si>
  <si>
    <t>JtagRd, SBRd, JtagWr, SBWr, R4Err,
If (GP1_Category!=IntelHVM) {$(GroupName)_LockTag} else {}</t>
  </si>
  <si>
    <t>JtagRd, SBRd, SEC_CRC-16,
If (GP1_Category!=IntelHVM) {$(GroupName)_LockTag} else {}</t>
  </si>
  <si>
    <t>JtagRd, SBRd, R4Err, SEC_CRC_16,
If (GP1_Category!=IntelHVM) {$(GroupName)_LockTag} else {}</t>
  </si>
  <si>
    <t>JtagRd, SBRd,
If (GP1_Category!=IntelHVM) {$(GroupName)_LockTag} else {}</t>
  </si>
  <si>
    <t>BOD,
if (GP3_Category!=IntelHVM) {$(FuseName)_LockTag} else {}</t>
  </si>
  <si>
    <t>if (SECURITY_KEY_HASH_BOD_DIS == 0) {BOD} else {},
if (GP3_Category!=IntelHVM) {$(FuseName)_LockTag} else {}</t>
  </si>
  <si>
    <t>BOD,
$(FuseName)_LockTag</t>
  </si>
  <si>
    <t xml:space="preserve">
$(FuseName)_LockTag</t>
  </si>
  <si>
    <t xml:space="preserve">JtagRd, SBRd, R4Err
</t>
  </si>
  <si>
    <t xml:space="preserve">if (FW_CONFIG_FUSE_OWR_EN) {JtagRd, SBRd, SBWr,R4Err} else {JtagRd,SBRd,R4Err}
</t>
  </si>
  <si>
    <t xml:space="preserve">JtagRd, SBRd, JtagWr, SBWr, R4Err
</t>
  </si>
  <si>
    <t>JtagRd, SBRd, R4Err,
$(FuseName)_LockTag</t>
  </si>
  <si>
    <t>&gt;&gt; https://hsdes.intel.com/appstore/article/#/1309086768 [LNL][OSSE] HW support for key split option
1. In "ConfigNew", add back the wrongly removed row "GP2_CATEGORY" and "GP3_CATEGORY" during rev #113. in rev#113 the intention was to remove "GP2_IFP_CATEGORY" which is no more needed since SoftROM_Hash_1 is already moved from Group2 to Group3 in rev #113, hence now remove "GP2_IFP_CATEGORY"  in "ConfigNew"</t>
  </si>
  <si>
    <t>if (GP3_Category!=IntelHVM) {$(FuseName)_LockTag} else {}</t>
  </si>
  <si>
    <t>LMT_Register_Parity_ECC_Check_Disable</t>
  </si>
  <si>
    <t>When this pin is set the Register parity/ecc check, stalling of the CPU are disabled. The default value is to set the disable_register_parity_ecc_check to 1’b0 at the time of reset.</t>
  </si>
  <si>
    <t>PCR #14014523311 Title: [LNL] LMT support for Parity and ECC check additional changes
Add new fuse to replace deprecated spare fuse (IP_SRAM_Zeroing_Bypass_Disable), apply to LNL GSC, CSME, ESE, OSSE and beyond
 - Name: LMT_Register_Parity_ECC_Check_Disable
 - Group: HVM, group1
 - default Value: "0"
 - attribute: JtagRd, SBRd
 - Receiver address and bit location: 16'h2000, bit 7</t>
  </si>
  <si>
    <t xml:space="preserve">([LNL][Others-L] Change the parameter value of HW_OCS_ECC_PUF to 8000 bits) (https://hsdes.intel.com/appstore/article/#/140148394 )
Changes for this PCR are already done and Fuse Kaizen for ESE is in sync (See version 84 notes). 
</t>
  </si>
  <si>
    <t>JtagRd, SBRd, CRC-16,if (new_LNL){JtagWr} else{}
If (GP1_Category!=IntelHVM) {$(GroupName)_LockTag} else {}</t>
  </si>
  <si>
    <t>[LNL]  PUF HAS updates and Fuse RDL changes (https://hsdes.intel.com/appstore/article/#/14015575308)
Updated  the Fuse Attribute of HW_PUF_Auto_Key_Gen to enable JTAG WR to true. Changed the default value of SRAM trim fuse 31 to 17 to 1000_0110_0000_000</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</si>
  <si>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</si>
  <si>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!OCS_DISABLE_GKEY0</t>
  </si>
  <si>
    <t>!OCS_DISABLE_GKEY2</t>
  </si>
  <si>
    <t>!OCS_DISABLE_GKEY3</t>
  </si>
  <si>
    <t>GSK_SECURITY_FUSES_EN &amp; !OCS_DISABLE_GKEY3</t>
  </si>
  <si>
    <t>GSK_SECURITY_FUSES_EN &amp; !OCS_DISABLE_GKEY2</t>
  </si>
  <si>
    <t>GSK_SECURITY_FUSES_EN &amp; !OCS_DISABLE_GKEY0</t>
  </si>
  <si>
    <t>Added back OCS_DISABLE_GKEY3 and OCS_DISABLE_GKEY0 parameters in ConfigNew tab. Removed CONFIG_ prefix from OCS_DISABLE_GKEY* parameter names.</t>
  </si>
  <si>
    <t>100001100000000</t>
  </si>
  <si>
    <t>[LNL]  PUF HAS updates and Fuse RDL changes (https://hsdes.intel.com/appstore/article/#/14015575308)
Updated  the Fuse Attribute of HW_PUF_Auto_Key_Gen to enable JTAG WR to true. Changed the default value of SRAM trim fuse 31 to 17 to 1000_0110_0000_000
version 124 checkin was messed up, so checkign again the changes.</t>
  </si>
  <si>
    <t>16'h2110.4</t>
  </si>
  <si>
    <t>16'h2111.2</t>
  </si>
  <si>
    <t>16'h2112.1</t>
  </si>
  <si>
    <t>[SUN][LNL] change the SRAM trim fuse address to match RTL implementation (https://hsdes.intel.com/appstore/article/#/22014377778)</t>
  </si>
  <si>
    <t>Fixes for the [SUN][LNL] change the SRAM trim fuse address to match RTL implementation (https://hsdes.intel.com/appstore/article/#/22014377778)</t>
  </si>
  <si>
    <t>OCS_SELF_TEST_ENABLE_PARAM</t>
  </si>
  <si>
    <t>OCS_SELF_TEST_EN_PARAM</t>
  </si>
  <si>
    <t>!OCS_SELF_TEST_EN_PARAM</t>
  </si>
  <si>
    <t>This parameter determines if OCS Self test enable fuse default value is logic 0 or logic 1. 
This is added for configuration where the POR value of self test fuse is 0 for boot performance reasons etc.</t>
  </si>
  <si>
    <t>[LNL][GSC] Disable OCS Self test for Boot Performance improvement (https://hsdes.intel.com/resource/14015800494)</t>
  </si>
  <si>
    <t>BOD, Zeroizable,
$(FuseName)_LockTag, if (EWASUPPORT == 1) {EWA} else {}</t>
  </si>
  <si>
    <t>EWA_SUPPORT</t>
  </si>
  <si>
    <t>PTL-SOC-P OSSE</t>
  </si>
  <si>
    <t>PTL-SOC-P CSME</t>
  </si>
  <si>
    <t>PTL-SOC-P ESE</t>
  </si>
  <si>
    <t>PTL-PCH-S CSME</t>
  </si>
  <si>
    <t>PTL-PCH-SESE</t>
  </si>
  <si>
    <t>PTL-SOC-S ESE++</t>
  </si>
  <si>
    <t>PTL-SOC-S OSSE</t>
  </si>
  <si>
    <t>Column1</t>
  </si>
  <si>
    <t>&gt;&gt;https://hsdes.intel.com/appstore/article/#/16015330485 [BU][OSSE/ESE/CSME] OSSE/SOC Fuse Controller's External Write Approval control by OSSE/ESE/CSME
- In tab "ConfigNew", add parameter "EWA_SUPPORT"
- In tab "CSxE_ESE_GSC_FuseCfg", add fuse attribute "EWA" and use it conditionally using parameter "EWA_SUPPORT"
&gt;&gt;https://hsdes.intel.com/appstore/article/#/15010546386 [IP][OSSE] Fuse Configuration for PTL_P SOC OSSE
- Create column PTL-SOC-P OSSE by using LNL-SOC-M OSSE as base
- Create column PTL-SOC-P CSME and PTL-SOC-P ESE and leave it for the owner to fill up later</t>
  </si>
  <si>
    <t>- Create column PTL-SOC-S OSSE by using LNL-SOC-M OSSE as base
- Create column PTL-PCH-S CSME, PTL-PCH-S ESE, PTL-SOC-S ESE++ and leave them for the owner to fill up later</t>
  </si>
  <si>
    <t>rmove</t>
  </si>
  <si>
    <t>CSME Configuration Fuses managed by FW.  Must be available prior to CSME ROM execution
this fuse is set when the PCH is related to WS segment. Default must to be disable "0"</t>
  </si>
  <si>
    <t>WS_SKU</t>
  </si>
  <si>
    <t xml:space="preserve"> - DCN#1309161007 (rejected)  added comment in CSxE_SES_GSC_FuseCfg Page Column ADP-S/P Kaizen fuse name CSME_Cfg_Fuse_119 ( This fuse was re-named to CSME_Cfg_Fuse_119_ RPL_Indicator_EN (ADL-P/S only) with manufacuring HSD tracking only, no  IP Fuse RDL change due to chip fuse RDL integration frozed)
 - https://hsdes.intel.com/appstore/article/#/1309315007 (rejected for MTP-S/MTL-S) Clone to LNL-M DCN #14015910335. 
         a. Added new fuse WS_SKU to replace deprecated fuse DCMI_Disable starting from LNL-M CSME 
         b. added comments in the Deprecate column "new_LNL_CSME"  for the note regarding to the new fuse name "WS_SKU" has been used in MTP-S manufacturing fuse file but too late for IP fuse RDL updates.  </t>
  </si>
  <si>
    <t>RLT CSC</t>
  </si>
  <si>
    <t>Updated with RLT Fuse configuration (https://hsdes.intel.com/resource/14014885285)</t>
  </si>
  <si>
    <t>This deprecator is used to mark the fuses that was removed from superset fuse permanatly,apply to all  projects</t>
  </si>
  <si>
    <t>This deprecator is used to mark the fuses that was removed from superset fuse permanatly starting from MTL-S (except MTL-S GSC since it was re-use from MTL-M GSC project), apply to future projects including LNL</t>
  </si>
  <si>
    <t>lFP_SIZE (Kb)</t>
  </si>
  <si>
    <t>This parameter is used to reserve IFP fuse size which allocate both FW &amp; HW IFP Fuses. HW indivadule  IFP fuse config are tracked in fuse HAS page 2/2 FuseCfg. FW IFP fuse configuration are tracked in FAS  seperatly.</t>
  </si>
  <si>
    <r>
      <rPr>
        <strike/>
        <sz val="11"/>
        <color theme="1"/>
        <rFont val="Calibri"/>
        <family val="2"/>
        <scheme val="minor"/>
      </rPr>
      <t>1</t>
    </r>
    <r>
      <rPr>
        <sz val="11"/>
        <color theme="1"/>
        <rFont val="Calibri"/>
        <family val="2"/>
        <scheme val="minor"/>
      </rPr>
      <t xml:space="preserve"> 0</t>
    </r>
  </si>
  <si>
    <r>
      <rPr>
        <strike/>
        <sz val="11"/>
        <color rgb="FFFF0000"/>
        <rFont val="Calibri"/>
        <family val="2"/>
        <scheme val="minor"/>
      </rPr>
      <t>OCS_DISABLE_GKEY2</t>
    </r>
    <r>
      <rPr>
        <sz val="11"/>
        <color rgb="FFFF0000"/>
        <rFont val="Calibri"/>
        <family val="2"/>
        <scheme val="minor"/>
      </rPr>
      <t xml:space="preserve"> CONFIG_OCS_DISABLE_GKEY2</t>
    </r>
  </si>
  <si>
    <r>
      <rPr>
        <strike/>
        <sz val="11"/>
        <color rgb="FFFF0000"/>
        <rFont val="Calibri"/>
        <family val="2"/>
        <scheme val="minor"/>
      </rPr>
      <t xml:space="preserve">OCS_DISABLE_GKEY3 </t>
    </r>
    <r>
      <rPr>
        <sz val="11"/>
        <color rgb="FFFF0000"/>
        <rFont val="Calibri"/>
        <family val="2"/>
        <scheme val="minor"/>
      </rPr>
      <t>CONFIG_OCS_DISABLE_GKEY3</t>
    </r>
  </si>
  <si>
    <t>dualTRC function block Instantiated or not.
When dualTRC  is not present in Gasket, the fuse and its register allocation of Group1 and IFP as well as registers in Gasket will be removed from RDL/RTL</t>
  </si>
  <si>
    <t>PTL-S</t>
  </si>
  <si>
    <t>PTL-P</t>
  </si>
  <si>
    <t>new_PTL</t>
  </si>
  <si>
    <t>This deprecator is used to mark the fuses that was added to superset fuse permanatly starting from PTL</t>
  </si>
  <si>
    <t>TRC_GLITCH_DETECTION_ENABLE_RSVD_0</t>
  </si>
  <si>
    <t>TRC_GLITCH_DETECTION_DISABLE_RSVD_0</t>
  </si>
  <si>
    <t>TRC_GLITCH_DETECTION_ENABLE_IFP_RSVD_1</t>
  </si>
  <si>
    <t>TRC_GLITCH_DETECTION_DISABLE_IFP_RSVD_1</t>
  </si>
  <si>
    <t>TRC_GLITCH_DETECTION_ENABLE_IFP_RSVD_2</t>
  </si>
  <si>
    <t>TRC_GLITCH_DETECTION_DISABLE_IFP_RSVD_2</t>
  </si>
  <si>
    <t>Spare</t>
  </si>
  <si>
    <t>DUALTRC_PRESENT</t>
  </si>
  <si>
    <t xml:space="preserve">This is one of a 3b IFP encoding value to disable MISA to stall the mFSB when a dualTRC glitch error occurs.  </t>
  </si>
  <si>
    <t>16'h0044.2</t>
  </si>
  <si>
    <t>DUALTRC_GLITCH_DETECTION_DISABLE_UV_IFP_0</t>
  </si>
  <si>
    <t>DUALTRC_GLITCH_DETECTION_DISABLE_OV_IFP_0</t>
  </si>
  <si>
    <r>
      <t xml:space="preserve">TRC_PRESENT </t>
    </r>
    <r>
      <rPr>
        <sz val="10"/>
        <color rgb="FFFF0000"/>
        <rFont val="Calibri"/>
        <family val="2"/>
        <scheme val="minor"/>
      </rPr>
      <t>|| DUALTRC_PRESENT</t>
    </r>
  </si>
  <si>
    <r>
      <t>~~</t>
    </r>
    <r>
      <rPr>
        <strike/>
        <sz val="10"/>
        <rFont val="Calibri"/>
        <family val="2"/>
        <scheme val="minor"/>
      </rPr>
      <t>31</t>
    </r>
    <r>
      <rPr>
        <sz val="10"/>
        <rFont val="Calibri"/>
        <family val="2"/>
        <scheme val="minor"/>
      </rPr>
      <t>~~</t>
    </r>
    <r>
      <rPr>
        <sz val="10"/>
        <color rgb="FFFF0000"/>
        <rFont val="Calibri"/>
        <family val="2"/>
        <scheme val="minor"/>
      </rPr>
      <t>29</t>
    </r>
  </si>
  <si>
    <t>16'h0044.~~1~~3</t>
  </si>
  <si>
    <t>16'h0244.2</t>
  </si>
  <si>
    <t>16'h0244.~~1~~3</t>
  </si>
  <si>
    <r>
      <t xml:space="preserve">(TRC_PRESENT </t>
    </r>
    <r>
      <rPr>
        <sz val="10"/>
        <color rgb="FFFF0000"/>
        <rFont val="Calibri"/>
        <family val="2"/>
        <scheme val="minor"/>
      </rPr>
      <t>|| DUALTRC_PRESENT</t>
    </r>
    <r>
      <rPr>
        <sz val="10"/>
        <rFont val="Calibri"/>
        <family val="2"/>
        <scheme val="minor"/>
      </rPr>
      <t>) &amp; !INT_IFP_TRIPLE_RDD_DIS</t>
    </r>
  </si>
  <si>
    <t>DUALTRC_GLITCH_DETECTION_DISABLE_UV_IFP_1</t>
  </si>
  <si>
    <t>DUALTRC_GLITCH_DETECTION_DISABLE_OV_IFP_1</t>
  </si>
  <si>
    <t>16'h0444.2</t>
  </si>
  <si>
    <t>16'h0444.~~1~~3</t>
  </si>
  <si>
    <t>DUALTRC_GLITCH_DETECTION_DISABLE_UV_IFP_2</t>
  </si>
  <si>
    <t>DUALTRC_GLITCH_DETECTION_DISABLE_OV_IFP_2</t>
  </si>
  <si>
    <t>GSK_FUSES_DUALTRC_CONFIG_UV</t>
  </si>
  <si>
    <t>DUALTRC_GLITCH_DETECTION_DELAY_UV</t>
  </si>
  <si>
    <t>0x254</t>
  </si>
  <si>
    <t>16'h2018.0</t>
  </si>
  <si>
    <t>dualTRC Under Voltage TRC_GLITCH_DETECTION_CONFIG_DELAY values</t>
  </si>
  <si>
    <t>DUALTRC_HIP_CONFIG_UV</t>
  </si>
  <si>
    <t>0x267</t>
  </si>
  <si>
    <t>16'h201B.0</t>
  </si>
  <si>
    <t>DUALTRC_GLITCH_SPARE_CONFIG_UV</t>
  </si>
  <si>
    <t>16'h201B.5</t>
  </si>
  <si>
    <t>dualTRC Under Voltage TRC HIP Spare Configuration Bits</t>
  </si>
  <si>
    <t>DUALTRC_GLITCH_DETECTION_ENABLE_UV</t>
  </si>
  <si>
    <t>16'h201B.7</t>
  </si>
  <si>
    <t>dualTRC Under Voltage TRC Glitch Detection Enable</t>
  </si>
  <si>
    <t>GSK_FUSES_DUALTRC_CONFIG_OV</t>
  </si>
  <si>
    <t>DUALTRC_GLITCH_DETECTION_DELAY_OV</t>
  </si>
  <si>
    <t>0x268</t>
  </si>
  <si>
    <t>16'h201C.0</t>
  </si>
  <si>
    <t>dualTRC Over Voltage TRC_GLITCH_DETECTION_CONFIG_DELAY values as driven by trc_delay [23:0] input</t>
  </si>
  <si>
    <t>DUALTRC_HIP_CONFIG_OV</t>
  </si>
  <si>
    <t>0x26B</t>
  </si>
  <si>
    <t>16'h201F.0</t>
  </si>
  <si>
    <t>DUALTRC_GLITCH_SPARE_CONFIG_OV</t>
  </si>
  <si>
    <t>16'h201F.5</t>
  </si>
  <si>
    <t>dualTRC Over Voltage TRC HIP Spare Configuration Bits</t>
  </si>
  <si>
    <t>DUALTRC_GLITCH_DETECTION_ENABLE_OV</t>
  </si>
  <si>
    <t>16'h201F.7</t>
  </si>
  <si>
    <t>dualTRC Over Voltage TRC Glitch Detection Enable</t>
  </si>
  <si>
    <t>CSME_GSK_FUSES_DUALTRC_CONFIG_UV[31:0]</t>
  </si>
  <si>
    <t>CSME_GSK_FUSES_DUALTRC_CONFIG_OV[31:0]</t>
  </si>
  <si>
    <r>
      <rPr>
        <strike/>
        <sz val="10"/>
        <rFont val="Calibri"/>
        <family val="2"/>
        <scheme val="minor"/>
      </rPr>
      <t xml:space="preserve">~~SpareFuse~~ </t>
    </r>
    <r>
      <rPr>
        <sz val="10"/>
        <rFont val="Calibri"/>
        <family val="2"/>
        <scheme val="minor"/>
      </rPr>
      <t>DUALTRC_GLITCH_DETECTION_ENABLE_UV_Act_Hi</t>
    </r>
  </si>
  <si>
    <t>GSK_SECURITY_FUSES_EN &amp; DUALTRC_PRESENT</t>
  </si>
  <si>
    <r>
      <rPr>
        <strike/>
        <sz val="10"/>
        <rFont val="Calibri"/>
        <family val="2"/>
        <scheme val="minor"/>
      </rPr>
      <t>~~SpareFuse~~</t>
    </r>
    <r>
      <rPr>
        <sz val="10"/>
        <rFont val="Calibri"/>
        <family val="2"/>
        <scheme val="minor"/>
      </rPr>
      <t xml:space="preserve"> DUALTRC_GLITCH_DETECTION_ENABLE_UV_Act_Lo</t>
    </r>
  </si>
  <si>
    <r>
      <rPr>
        <strike/>
        <sz val="10"/>
        <rFont val="Calibri"/>
        <family val="2"/>
        <scheme val="minor"/>
      </rPr>
      <t>~~SpareFuse~~</t>
    </r>
    <r>
      <rPr>
        <sz val="10"/>
        <rFont val="Calibri"/>
        <family val="2"/>
        <scheme val="minor"/>
      </rPr>
      <t xml:space="preserve"> DUALTRC_GLITCH_DETECTION_ENABLE_OV_Act_Hi</t>
    </r>
  </si>
  <si>
    <r>
      <rPr>
        <strike/>
        <sz val="10"/>
        <rFont val="Calibri"/>
        <family val="2"/>
        <scheme val="minor"/>
      </rPr>
      <t>~~SpareFuse~~</t>
    </r>
    <r>
      <rPr>
        <sz val="10"/>
        <rFont val="Calibri"/>
        <family val="2"/>
        <scheme val="minor"/>
      </rPr>
      <t xml:space="preserve"> DUALTRC_GLITCH_DETECTION_ENABLE_OV_Act_Lo</t>
    </r>
  </si>
  <si>
    <t>This fuse is Active High of DUALTRC_GLITCH_DETECTION_ENABLE_UV. HW uses three bits {DUALTRC_GLITCH_DETECTION_ENABLE_UV, DUALTRC_GLITCH_DETECTION_ENABLE_UV_Act_Lo, DUALTRC_GLITCH_DETECTION_ENABLE_UV_Act_Hi} to enable TRC glitch detection.
When the value is 3'b010, HW disables TRC glitch detection. If others, HW always enables TRC Glitch detection.</t>
  </si>
  <si>
    <t>This fuse is Active Low of DUALTRC_GLITCH_DETECTION_ENABLE_UV. HW uses three bits {DUALTRC_GLITCH_DETECTION_ENABLE_UV, DUALTRC_GLITCH_DETECTION_ENABLE_UV_Act_Lo, DUALTRC_GLITCH_DETECTION_ENABLE_UV_Act_Hi} to enable DUALTRC glitch detection.
When the value is 3'b010, HW disables DUALTRC glitch detection. If others, HW always enables DUALTRC Glitch detection.</t>
  </si>
  <si>
    <t>This fuse is Active High of DUALTRC_GLITCH_DETECTION_ENABLE_OV. HW uses three bits {DUALTRC_GLITCH_DETECTION_ENABLE_OV, DUALTRC_GLITCH_DETECTION_ENABLE_OV_Act_Lo, DUALTRC_GLITCH_DETECTION_ENABLE_OV_Act_Hi} to enable DUALTRC glitch detection.
When the value is 3'b010, HW disables DUALTRC glitch detection. If others, HW always enables DUALTRC Glitch detection.</t>
  </si>
  <si>
    <t>This fuse is Active Low of DUALTRC_GLITCH_DETECTION_ENABLE_OV. HW uses three bits {DUALTRC_GLITCH_DETECTION_ENABLE_OV, DUALTRC_GLITCH_DETECTION_ENABLE_OV_Act_Lo, DUALTRC_GLITCH_DETECTION_ENABLE_OV_Act_Hi} to enable DUALTRC glitch detection.
When the value is 3'b010, HW disables DUALTRC glitch detection. If others, HW always enables DUALTRC Glitch detection.</t>
  </si>
  <si>
    <r>
      <t xml:space="preserve">~~0x24C~~ </t>
    </r>
    <r>
      <rPr>
        <sz val="10"/>
        <color rgb="FFFF0000"/>
        <rFont val="Calibri"/>
        <family val="2"/>
        <scheme val="minor"/>
      </rPr>
      <t>0x24D</t>
    </r>
  </si>
  <si>
    <r>
      <t xml:space="preserve">~~0x24C~~ </t>
    </r>
    <r>
      <rPr>
        <sz val="10"/>
        <color rgb="FFFF0000"/>
        <rFont val="Calibri"/>
        <family val="2"/>
        <scheme val="minor"/>
      </rPr>
      <t>0x24E</t>
    </r>
  </si>
  <si>
    <r>
      <t>16'h2114.~~8~~</t>
    </r>
    <r>
      <rPr>
        <sz val="10"/>
        <color rgb="FFFF0000"/>
        <rFont val="Calibri"/>
        <family val="2"/>
        <scheme val="minor"/>
      </rPr>
      <t>3</t>
    </r>
  </si>
  <si>
    <r>
      <t xml:space="preserve">~~0x250~~ </t>
    </r>
    <r>
      <rPr>
        <sz val="10"/>
        <color rgb="FFFF0000"/>
        <rFont val="Calibri"/>
        <family val="2"/>
        <scheme val="minor"/>
      </rPr>
      <t>0x251</t>
    </r>
  </si>
  <si>
    <r>
      <t>~~16'h2114.11~~</t>
    </r>
    <r>
      <rPr>
        <sz val="10"/>
        <color rgb="FFFF0000"/>
        <rFont val="Calibri"/>
        <family val="2"/>
        <scheme val="minor"/>
      </rPr>
      <t>16'h2115.3</t>
    </r>
  </si>
  <si>
    <t>0x251</t>
  </si>
  <si>
    <r>
      <t xml:space="preserve"> DCN #22012571292 [PTL] TRC overvoltage/underclock support to CSME/ESE/OSSE
   a. page-"ConfigNew" :: add new "</t>
    </r>
    <r>
      <rPr>
        <b/>
        <sz val="11"/>
        <color theme="1"/>
        <rFont val="Calibri"/>
        <family val="2"/>
        <scheme val="minor"/>
      </rPr>
      <t>DUALTRC_PRESET"</t>
    </r>
    <r>
      <rPr>
        <sz val="11"/>
        <color theme="1"/>
        <rFont val="Calibri"/>
        <family val="2"/>
        <scheme val="minor"/>
      </rPr>
      <t xml:space="preserve"> config row, new deprecator "</t>
    </r>
    <r>
      <rPr>
        <b/>
        <sz val="11"/>
        <color theme="1"/>
        <rFont val="Calibri"/>
        <family val="2"/>
        <scheme val="minor"/>
      </rPr>
      <t>new_PTL</t>
    </r>
    <r>
      <rPr>
        <sz val="11"/>
        <color theme="1"/>
        <rFont val="Calibri"/>
        <family val="2"/>
        <scheme val="minor"/>
      </rPr>
      <t xml:space="preserve">" row
   b. page "*_FuseCfg" :: add new </t>
    </r>
    <r>
      <rPr>
        <b/>
        <sz val="11"/>
        <color theme="1"/>
        <rFont val="Calibri"/>
        <family val="2"/>
        <scheme val="minor"/>
      </rPr>
      <t xml:space="preserve">dualTRC_* fuses, </t>
    </r>
    <r>
      <rPr>
        <sz val="11"/>
        <color theme="1"/>
        <rFont val="Calibri"/>
        <family val="2"/>
        <scheme val="minor"/>
      </rPr>
      <t>GSK / receiver address typo fix</t>
    </r>
    <r>
      <rPr>
        <b/>
        <sz val="11"/>
        <color theme="1"/>
        <rFont val="Calibri"/>
        <family val="2"/>
        <scheme val="minor"/>
      </rPr>
      <t xml:space="preserve"> 0x24C/16'h21111.2, 0x24C/16'h2112, 0x250/16'h2114.8, 0x250/16'h2114.11</t>
    </r>
    <r>
      <rPr>
        <sz val="11"/>
        <color theme="1"/>
        <rFont val="Calibri"/>
        <family val="2"/>
        <scheme val="minor"/>
      </rPr>
      <t xml:space="preserve">
 FuseHAS repair/correction/typoFix
   a. page-"ConfigNew" :: restore removed config since #113 (perforce rev145), the config still in-use in "CSxE_ESE_GSC_FuseCfg" page, somehow was removed in #113 (perforce v145)
             - GP1_IFP_CATEGORY 
             - deprecated_All
             - lFP_SIZE (Kb)
             - OCS_DISABLE_GKEY2/3 replace by CONFIG_OCS_DISABLE_GKEY2/3 to match to RTL 
   b. typo Fix
             - page-"ConfigNew", add PTL-P and PTL-S project, instance #25 LNL-SOC-M change to PTL-SOC-P</t>
    </r>
  </si>
  <si>
    <t>JtagRd, SBRd, R4Err, SEC_CRC-16,
If (GP1_Category!=IntelHVM) {$(GroupName)_LockTag} else {}</t>
  </si>
  <si>
    <r>
      <t>This is the expected 16b CRC value that associated to HW/FW Security Configuration Fuses (</t>
    </r>
    <r>
      <rPr>
        <sz val="10"/>
        <color rgb="FFFF0000"/>
        <rFont val="Calibri"/>
        <family val="2"/>
        <scheme val="minor"/>
      </rPr>
      <t xml:space="preserve">GSK_FUSES_DUALTRC_CONFIG, </t>
    </r>
    <r>
      <rPr>
        <sz val="10"/>
        <rFont val="Calibri"/>
        <family val="2"/>
        <scheme val="minor"/>
      </rPr>
      <t xml:space="preserve">GSK_FUSES_HW_SECURITY_CFG and GSK_FUSES_FW_SECURITY_CFG). </t>
    </r>
  </si>
  <si>
    <r>
      <t>This is the expected number of 1s that associated to HW/FW Security Configuration Fuses (</t>
    </r>
    <r>
      <rPr>
        <sz val="10"/>
        <color rgb="FFFF0000"/>
        <rFont val="Calibri"/>
        <family val="2"/>
        <scheme val="minor"/>
      </rPr>
      <t>GSK_FUSES_DUALTRC_CONFIG</t>
    </r>
    <r>
      <rPr>
        <sz val="10"/>
        <rFont val="Calibri"/>
        <family val="2"/>
        <scheme val="minor"/>
      </rPr>
      <t xml:space="preserve">, GSK_FUSES_HW_SECURITY_CFG and GSK_FUSES_FW_SECURITY_CFG) and its CRC value (IP_SECURITY_INTCHK_HW_CFG_CRC_VAL). </t>
    </r>
  </si>
  <si>
    <t>These config values indicate the max of the TRC_Delay count can be used by TRC calibration FSM.
If TRC_CONFIG number shows 5'h0C, it means maximum of LSB 12 bits of TRC_DELAY [23:0] can be used for TRC HIP input of TRC delay chain configuration bits in TRC calibration FSM.
Max value is 5'h18 (24 bits)</t>
  </si>
  <si>
    <t xml:space="preserve"> DCN #22012571292 [PTL] TRC overvoltage/underclock support to CSME/ESE/OSSE , 
 - Per arch WG feedback, page "*_FuseCfg" :: Change the 2 DW dualTRC config register CRC attribut from CRC-16 to SEC_CRC-16
 - Updated description for IP_SECURITY_INTCHK_HW_CFG_CRC_VAL, IP_SECURITY_INTCHK_EDC, DUALTRC_HIP_CONFIG</t>
  </si>
  <si>
    <t>deprecated_PTL</t>
  </si>
  <si>
    <t>&gt;&gt; https://hsdes.intel.com/appstore/article/#/14012685337 [SUN] Remove UART, MROM and FSC
- Remove Fuse: DISABLE_MROM, MROM_BAR_DISABLE
- Remove SoftStrap: Disable_MROM_Softstrap, Disable_FSC_Softstrap, Disable_UART_Softstrap</t>
  </si>
  <si>
    <t>&gt;&gt; https://hsdes.intel.com/appstore/article/#/14016111386
Change default value of "IP_ROM_Bypass_Enable_Softstrap_Act_Lo" from '0' to '1' to match the DCN https://hsdes.intel.com/appstore/article/#/1509723717</t>
  </si>
  <si>
    <t>PCR: https://hsdes.intel.com/appstore/article/#/1309595455
 - MTL-SOC-S GSC Security_Fuse_Valid configure change from "0"-&gt; "1" to match fuse RDL
Note: 
Due to ROM work around (ROM to make change to look for 161 fuses instead of 160 as permanent for PCH-S, SOC-S),  No Fuse HAS change for MTL-SOC-S ESE++ and MTP-S CSME and ESE Security_Fuse_Valid configure although it is un-desired config.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</si>
</sst>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66"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sz val="11"/>
      <color rgb="FFC00000"/>
      <name val="Calibri"/>
      <family val="2"/>
      <scheme val="minor"/>
    </font>
    <font>
      <b/>
      <sz val="12"/>
      <color theme="1"/>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b/>
      <sz val="11"/>
      <name val="Calibri"/>
      <family val="2"/>
      <scheme val="minor"/>
    </font>
    <font>
      <u/>
      <sz val="11"/>
      <color theme="10"/>
      <name val="Calibri"/>
      <family val="2"/>
      <scheme val="minor"/>
    </font>
    <font>
      <sz val="11"/>
      <color theme="10"/>
      <name val="Calibri"/>
      <family val="2"/>
      <scheme val="minor"/>
    </font>
    <font>
      <sz val="12"/>
      <color rgb="FF000000"/>
      <name val="Segoe UI"/>
      <family val="2"/>
    </font>
    <font>
      <b/>
      <sz val="12"/>
      <color rgb="FF000000"/>
      <name val="Calibri"/>
      <family val="2"/>
    </font>
    <font>
      <sz val="11"/>
      <color rgb="FF000000"/>
      <name val="Intel Clear"/>
      <family val="2"/>
    </font>
    <font>
      <b/>
      <sz val="10"/>
      <color rgb="FF000000"/>
      <name val="Segoe UI"/>
      <family val="2"/>
    </font>
    <font>
      <b/>
      <sz val="10"/>
      <name val="Calibri"/>
      <family val="2"/>
      <scheme val="minor"/>
    </font>
    <font>
      <b/>
      <sz val="10"/>
      <color theme="1"/>
      <name val="Calibri"/>
      <family val="2"/>
      <scheme val="minor"/>
    </font>
    <font>
      <b/>
      <sz val="10"/>
      <color rgb="FF000000"/>
      <name val="Calibri"/>
      <family val="2"/>
      <scheme val="minor"/>
    </font>
    <font>
      <sz val="10"/>
      <color rgb="FFC00000"/>
      <name val="Calibri"/>
      <family val="2"/>
      <scheme val="minor"/>
    </font>
    <font>
      <b/>
      <sz val="10"/>
      <color theme="4" tint="-0.249977111117893"/>
      <name val="Calibri"/>
      <family val="2"/>
      <scheme val="minor"/>
    </font>
    <font>
      <b/>
      <sz val="20"/>
      <color theme="4"/>
      <name val="Calibri"/>
      <family val="2"/>
      <scheme val="minor"/>
    </font>
    <font>
      <u/>
      <sz val="10"/>
      <color theme="1"/>
      <name val="Calibri"/>
      <family val="2"/>
      <scheme val="minor"/>
    </font>
    <font>
      <sz val="9"/>
      <color rgb="FF000000"/>
      <name val="Intel Clear"/>
      <family val="2"/>
    </font>
    <font>
      <sz val="9"/>
      <name val="Calibri"/>
      <family val="2"/>
      <scheme val="minor"/>
    </font>
    <font>
      <b/>
      <sz val="10"/>
      <color rgb="FFFF0000"/>
      <name val="Calibri"/>
      <family val="2"/>
      <scheme val="minor"/>
    </font>
    <font>
      <sz val="8"/>
      <color theme="1"/>
      <name val="Arial Narrow"/>
      <family val="2"/>
    </font>
    <font>
      <b/>
      <sz val="8"/>
      <color theme="1"/>
      <name val="Arial Narrow"/>
      <family val="2"/>
    </font>
    <font>
      <u/>
      <sz val="10"/>
      <name val="Calibri"/>
      <family val="2"/>
      <scheme val="minor"/>
    </font>
    <font>
      <strike/>
      <sz val="10"/>
      <name val="Calibri"/>
      <family val="2"/>
      <scheme val="minor"/>
    </font>
    <font>
      <b/>
      <sz val="20"/>
      <name val="Calibri"/>
      <family val="2"/>
      <scheme val="minor"/>
    </font>
    <font>
      <sz val="12"/>
      <color rgb="FFFF0000"/>
      <name val="Calibri"/>
      <family val="2"/>
      <scheme val="minor"/>
    </font>
    <font>
      <u/>
      <sz val="11"/>
      <color theme="1"/>
      <name val="Calibri"/>
      <family val="2"/>
      <scheme val="minor"/>
    </font>
    <font>
      <sz val="9"/>
      <color theme="1"/>
      <name val="Intel Clear"/>
      <family val="2"/>
    </font>
    <font>
      <sz val="8"/>
      <color theme="1"/>
      <name val="Intel Clear"/>
      <family val="2"/>
    </font>
    <font>
      <sz val="9"/>
      <color theme="1"/>
      <name val="Calibri"/>
      <family val="2"/>
      <scheme val="minor"/>
    </font>
    <font>
      <sz val="9"/>
      <color indexed="81"/>
      <name val="Tahoma"/>
      <charset val="1"/>
    </font>
    <font>
      <b/>
      <sz val="9"/>
      <color indexed="81"/>
      <name val="Tahoma"/>
      <charset val="1"/>
    </font>
  </fonts>
  <fills count="32">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rgb="FF00B050"/>
        <bgColor indexed="64"/>
      </patternFill>
    </fill>
    <fill>
      <patternFill patternType="solid">
        <fgColor rgb="FFE7EBF5"/>
        <bgColor indexed="64"/>
      </patternFill>
    </fill>
  </fills>
  <borders count="86">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style="thick">
        <color rgb="FF000000"/>
      </left>
      <right style="thin">
        <color rgb="FF000000"/>
      </right>
      <top style="thick">
        <color rgb="FF000000"/>
      </top>
      <bottom style="thin">
        <color rgb="FF000000"/>
      </bottom>
      <diagonal/>
    </border>
    <border>
      <left style="thin">
        <color rgb="FF000000"/>
      </left>
      <right style="thin">
        <color rgb="FF000000"/>
      </right>
      <top style="thick">
        <color rgb="FF000000"/>
      </top>
      <bottom style="thin">
        <color rgb="FF000000"/>
      </bottom>
      <diagonal/>
    </border>
    <border>
      <left style="thick">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style="thin">
        <color rgb="FF000000"/>
      </right>
      <top style="thin">
        <color rgb="FF000000"/>
      </top>
      <bottom/>
      <diagonal/>
    </border>
    <border>
      <left style="thick">
        <color rgb="FF000000"/>
      </left>
      <right style="thin">
        <color rgb="FF000000"/>
      </right>
      <top/>
      <bottom style="thick">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ck">
        <color rgb="FF000000"/>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
      <left/>
      <right style="thin">
        <color auto="1"/>
      </right>
      <top/>
      <bottom style="medium">
        <color indexed="64"/>
      </bottom>
      <diagonal/>
    </border>
  </borders>
  <cellStyleXfs count="2">
    <xf numFmtId="0" fontId="0" fillId="0" borderId="0"/>
    <xf numFmtId="0" fontId="38" fillId="0" borderId="0" applyNumberFormat="0" applyFill="0" applyBorder="0" applyAlignment="0" applyProtection="0"/>
  </cellStyleXfs>
  <cellXfs count="595">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6" borderId="2" xfId="0" applyFont="1" applyFill="1" applyBorder="1"/>
    <xf numFmtId="0" fontId="31"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0" fillId="6" borderId="2" xfId="0" applyFill="1" applyBorder="1" applyAlignment="1">
      <alignment horizontal="left"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0" fillId="5" borderId="2" xfId="0" applyFill="1" applyBorder="1" applyAlignment="1">
      <alignment horizontal="left" vertical="top" wrapText="1"/>
    </xf>
    <xf numFmtId="0" fontId="0" fillId="5" borderId="2" xfId="0" applyFill="1" applyBorder="1" applyAlignment="1">
      <alignment horizontal="center" vertical="top" wrapText="1"/>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0" fillId="0" borderId="0" xfId="0" applyAlignment="1">
      <alignment horizontal="left" vertical="top"/>
    </xf>
    <xf numFmtId="0" fontId="0" fillId="0" borderId="0" xfId="0" applyAlignment="1">
      <alignment vertical="top"/>
    </xf>
    <xf numFmtId="0" fontId="33" fillId="0" borderId="0" xfId="0" applyFont="1" applyAlignment="1">
      <alignment vertical="center"/>
    </xf>
    <xf numFmtId="0" fontId="31" fillId="0" borderId="0" xfId="0" applyFont="1" applyAlignment="1">
      <alignment horizontal="left" vertical="top" wrapText="1"/>
    </xf>
    <xf numFmtId="0" fontId="0" fillId="0" borderId="71" xfId="0" applyBorder="1" applyAlignment="1">
      <alignment horizontal="left" vertical="top" wrapText="1"/>
    </xf>
    <xf numFmtId="0" fontId="0" fillId="0" borderId="72" xfId="0" applyBorder="1" applyAlignment="1">
      <alignment horizontal="left" vertical="top" wrapText="1"/>
    </xf>
    <xf numFmtId="0" fontId="0" fillId="0" borderId="71" xfId="0" applyBorder="1" applyAlignment="1">
      <alignment wrapText="1"/>
    </xf>
    <xf numFmtId="0" fontId="0" fillId="0" borderId="72" xfId="0" applyBorder="1" applyAlignment="1">
      <alignment horizontal="left" vertical="center" wrapText="1"/>
    </xf>
    <xf numFmtId="0" fontId="31" fillId="0" borderId="73" xfId="0" applyFont="1" applyBorder="1" applyAlignment="1">
      <alignment horizontal="left" vertical="top"/>
    </xf>
    <xf numFmtId="0" fontId="31" fillId="0" borderId="74" xfId="0" applyFont="1" applyBorder="1" applyAlignment="1">
      <alignment wrapText="1"/>
    </xf>
    <xf numFmtId="0" fontId="0" fillId="0" borderId="67" xfId="0" applyBorder="1" applyAlignment="1">
      <alignment horizontal="left" vertical="top"/>
    </xf>
    <xf numFmtId="0" fontId="0" fillId="0" borderId="68" xfId="0" applyBorder="1" applyAlignment="1">
      <alignment wrapText="1"/>
    </xf>
    <xf numFmtId="0" fontId="1" fillId="0" borderId="69" xfId="0" applyFont="1" applyBorder="1" applyAlignment="1">
      <alignment vertical="center"/>
    </xf>
    <xf numFmtId="0" fontId="0" fillId="0" borderId="70" xfId="0" applyBorder="1" applyAlignment="1">
      <alignment wrapText="1"/>
    </xf>
    <xf numFmtId="0" fontId="1" fillId="0" borderId="71" xfId="0" applyFont="1" applyBorder="1" applyAlignment="1">
      <alignment vertical="center"/>
    </xf>
    <xf numFmtId="0" fontId="0" fillId="0" borderId="72" xfId="0" applyBorder="1" applyAlignment="1">
      <alignment wrapText="1"/>
    </xf>
    <xf numFmtId="0" fontId="0" fillId="0" borderId="71" xfId="0" applyBorder="1" applyAlignment="1">
      <alignment horizontal="left" vertical="top"/>
    </xf>
    <xf numFmtId="0" fontId="0" fillId="0" borderId="72"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35"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23" borderId="2" xfId="0" applyFill="1" applyBorder="1"/>
    <xf numFmtId="14" fontId="0" fillId="0" borderId="2" xfId="0" applyNumberFormat="1" applyBorder="1"/>
    <xf numFmtId="0" fontId="0" fillId="0" borderId="2" xfId="0" applyBorder="1" applyAlignment="1">
      <alignment horizontal="left" vertical="center" wrapText="1"/>
    </xf>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0" fillId="26" borderId="2" xfId="0"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0" borderId="0" xfId="0" applyFont="1" applyAlignment="1">
      <alignment vertical="center" wrapText="1"/>
    </xf>
    <xf numFmtId="0" fontId="5" fillId="0" borderId="0" xfId="0" applyFont="1" applyAlignment="1">
      <alignment vertical="top" wrapText="1"/>
    </xf>
    <xf numFmtId="0" fontId="0" fillId="0" borderId="4" xfId="0" applyFill="1" applyBorder="1" applyAlignment="1">
      <alignment wrapText="1"/>
    </xf>
    <xf numFmtId="0" fontId="32" fillId="0" borderId="2" xfId="0" applyFont="1" applyBorder="1"/>
    <xf numFmtId="0" fontId="5" fillId="8" borderId="2" xfId="0" applyFont="1" applyFill="1" applyBorder="1"/>
    <xf numFmtId="0" fontId="32" fillId="8" borderId="2" xfId="0" applyFont="1" applyFill="1" applyBorder="1"/>
    <xf numFmtId="0" fontId="36" fillId="8" borderId="2" xfId="0" applyFont="1" applyFill="1" applyBorder="1"/>
    <xf numFmtId="0" fontId="8" fillId="0" borderId="2" xfId="0" applyFont="1" applyFill="1" applyBorder="1"/>
    <xf numFmtId="0" fontId="0" fillId="0" borderId="0" xfId="0" applyFill="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7" fillId="0" borderId="6" xfId="0" applyFont="1" applyBorder="1" applyAlignment="1">
      <alignment horizontal="left" vertical="top" wrapText="1"/>
    </xf>
    <xf numFmtId="0" fontId="0" fillId="0" borderId="6" xfId="0" applyBorder="1" applyAlignment="1">
      <alignment wrapText="1"/>
    </xf>
    <xf numFmtId="0" fontId="5" fillId="5" borderId="2" xfId="0" applyFont="1" applyFill="1" applyBorder="1"/>
    <xf numFmtId="0" fontId="0" fillId="0" borderId="2" xfId="0" applyBorder="1" applyAlignment="1">
      <alignment horizontal="left" vertical="top" wrapText="1"/>
    </xf>
    <xf numFmtId="0" fontId="0" fillId="29" borderId="2" xfId="0" applyFill="1" applyBorder="1"/>
    <xf numFmtId="0" fontId="6" fillId="29" borderId="2" xfId="0" applyFont="1" applyFill="1" applyBorder="1"/>
    <xf numFmtId="0" fontId="37" fillId="0" borderId="0" xfId="0" applyFont="1" applyFill="1" applyBorder="1"/>
    <xf numFmtId="0" fontId="5" fillId="0" borderId="0" xfId="0" applyFont="1" applyFill="1" applyBorder="1"/>
    <xf numFmtId="0" fontId="0" fillId="30" borderId="2" xfId="0" applyFill="1" applyBorder="1"/>
    <xf numFmtId="0" fontId="32" fillId="30" borderId="2" xfId="0" applyFont="1" applyFill="1" applyBorder="1"/>
    <xf numFmtId="0" fontId="39" fillId="0" borderId="2" xfId="1" applyFont="1" applyFill="1" applyBorder="1" applyAlignment="1">
      <alignment horizontal="left" vertical="top" wrapText="1"/>
    </xf>
    <xf numFmtId="0" fontId="8" fillId="4" borderId="24" xfId="0" applyFont="1" applyFill="1" applyBorder="1" applyAlignment="1">
      <alignment horizontal="center" vertical="center"/>
    </xf>
    <xf numFmtId="0" fontId="40"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5" fillId="0" borderId="0" xfId="0" applyFont="1" applyAlignment="1">
      <alignment vertical="center"/>
    </xf>
    <xf numFmtId="0" fontId="38" fillId="0" borderId="0" xfId="1" applyAlignment="1">
      <alignment vertical="center"/>
    </xf>
    <xf numFmtId="0" fontId="41" fillId="0" borderId="76" xfId="0" applyFont="1" applyBorder="1" applyAlignment="1">
      <alignment horizontal="left" vertical="top" wrapText="1" readingOrder="1"/>
    </xf>
    <xf numFmtId="0" fontId="14" fillId="0" borderId="77" xfId="0" applyFont="1" applyBorder="1" applyAlignment="1">
      <alignment horizontal="left" vertical="top" wrapText="1" readingOrder="1"/>
    </xf>
    <xf numFmtId="0" fontId="14" fillId="0" borderId="78"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41" fillId="0" borderId="75" xfId="0" applyFont="1" applyBorder="1" applyAlignment="1">
      <alignment horizontal="left" vertical="top" wrapText="1" readingOrder="1"/>
    </xf>
    <xf numFmtId="0" fontId="42" fillId="0" borderId="78"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5" fillId="0" borderId="0" xfId="0" applyFont="1" applyAlignment="1">
      <alignment horizontal="left" vertical="top" wrapText="1"/>
    </xf>
    <xf numFmtId="0" fontId="20" fillId="0" borderId="0" xfId="0" applyFont="1" applyAlignment="1">
      <alignment wrapText="1"/>
    </xf>
    <xf numFmtId="0" fontId="20" fillId="0" borderId="0" xfId="0" applyFont="1" applyAlignment="1">
      <alignment horizontal="left" vertical="top" wrapText="1"/>
    </xf>
    <xf numFmtId="0" fontId="20" fillId="0" borderId="0" xfId="0" applyFont="1" applyAlignment="1">
      <alignment vertical="top" wrapText="1"/>
    </xf>
    <xf numFmtId="0" fontId="20" fillId="0" borderId="0" xfId="0" applyFont="1" applyAlignment="1">
      <alignment horizontal="left" vertical="center" wrapText="1"/>
    </xf>
    <xf numFmtId="0" fontId="20" fillId="0" borderId="0" xfId="0" applyFont="1" applyAlignment="1">
      <alignment vertical="center" wrapText="1"/>
    </xf>
    <xf numFmtId="0" fontId="23" fillId="0" borderId="0" xfId="0" applyFont="1" applyAlignment="1">
      <alignment vertical="center" wrapText="1"/>
    </xf>
    <xf numFmtId="0" fontId="1" fillId="0" borderId="0" xfId="0" applyFont="1" applyAlignment="1">
      <alignment vertical="center"/>
    </xf>
    <xf numFmtId="0" fontId="31" fillId="0" borderId="8" xfId="0" applyFont="1" applyBorder="1" applyAlignment="1">
      <alignment horizontal="left" vertical="top" wrapText="1"/>
    </xf>
    <xf numFmtId="0" fontId="31" fillId="0" borderId="10" xfId="0" applyFont="1" applyBorder="1" applyAlignment="1">
      <alignment horizontal="left" vertical="top" wrapText="1"/>
    </xf>
    <xf numFmtId="0" fontId="7" fillId="11" borderId="11" xfId="0" applyFont="1" applyFill="1" applyBorder="1" applyAlignment="1">
      <alignment horizontal="left" vertical="top" wrapText="1"/>
    </xf>
    <xf numFmtId="0" fontId="7" fillId="22" borderId="11" xfId="0" applyFont="1" applyFill="1" applyBorder="1" applyAlignment="1">
      <alignment horizontal="left" vertical="top" wrapText="1"/>
    </xf>
    <xf numFmtId="0" fontId="34" fillId="0" borderId="0" xfId="0" applyFont="1" applyAlignment="1">
      <alignment horizontal="left" vertical="top" wrapText="1"/>
    </xf>
    <xf numFmtId="0" fontId="7" fillId="9" borderId="11" xfId="0" applyFont="1" applyFill="1" applyBorder="1" applyAlignment="1">
      <alignment horizontal="left" vertical="top" wrapText="1"/>
    </xf>
    <xf numFmtId="0" fontId="33" fillId="0" borderId="0" xfId="0" applyFont="1" applyAlignment="1">
      <alignment horizontal="left" vertical="top"/>
    </xf>
    <xf numFmtId="0" fontId="31" fillId="0" borderId="83" xfId="0" applyFont="1" applyBorder="1" applyAlignment="1">
      <alignment horizontal="left" vertical="top"/>
    </xf>
    <xf numFmtId="0" fontId="0" fillId="0" borderId="73" xfId="0" applyBorder="1" applyAlignment="1">
      <alignment horizontal="left" vertical="top" wrapText="1"/>
    </xf>
    <xf numFmtId="0" fontId="42" fillId="0" borderId="2" xfId="0" applyFont="1" applyBorder="1" applyAlignment="1">
      <alignment horizontal="left" wrapText="1" readingOrder="1"/>
    </xf>
    <xf numFmtId="0" fontId="0" fillId="0" borderId="68" xfId="0" applyBorder="1" applyAlignment="1">
      <alignment horizontal="left" vertical="top" wrapText="1"/>
    </xf>
    <xf numFmtId="0" fontId="42" fillId="0" borderId="84" xfId="0" applyFont="1" applyBorder="1" applyAlignment="1">
      <alignment horizontal="left" wrapText="1" readingOrder="1"/>
    </xf>
    <xf numFmtId="0" fontId="0" fillId="0" borderId="67" xfId="0" applyBorder="1" applyAlignment="1">
      <alignment horizontal="left" vertical="top" wrapText="1"/>
    </xf>
    <xf numFmtId="0" fontId="0" fillId="0" borderId="0" xfId="0" applyBorder="1" applyAlignment="1"/>
    <xf numFmtId="0" fontId="0" fillId="0" borderId="0" xfId="0" applyBorder="1" applyAlignment="1">
      <alignment horizontal="left" vertical="top"/>
    </xf>
    <xf numFmtId="0" fontId="5" fillId="0" borderId="0" xfId="0" applyFont="1" applyAlignment="1">
      <alignment vertical="top"/>
    </xf>
    <xf numFmtId="0" fontId="0" fillId="0" borderId="2" xfId="0" applyFont="1" applyBorder="1"/>
    <xf numFmtId="0" fontId="37" fillId="0" borderId="2" xfId="0" applyFont="1" applyFill="1" applyBorder="1"/>
    <xf numFmtId="0" fontId="0" fillId="0" borderId="0" xfId="0" applyFont="1"/>
    <xf numFmtId="0" fontId="0" fillId="0" borderId="0" xfId="0" applyFill="1" applyBorder="1"/>
    <xf numFmtId="0" fontId="8" fillId="4" borderId="38" xfId="0" applyFont="1" applyFill="1" applyBorder="1" applyAlignment="1">
      <alignment horizontal="center"/>
    </xf>
    <xf numFmtId="0" fontId="37" fillId="0" borderId="0" xfId="0" applyFont="1"/>
    <xf numFmtId="0" fontId="20" fillId="0" borderId="2" xfId="0" applyFont="1" applyFill="1" applyBorder="1" applyAlignment="1">
      <alignment horizontal="left" vertical="top" wrapText="1"/>
    </xf>
    <xf numFmtId="49" fontId="20" fillId="0" borderId="2" xfId="0" applyNumberFormat="1" applyFont="1" applyFill="1" applyBorder="1" applyAlignment="1">
      <alignment horizontal="left" vertical="top"/>
    </xf>
    <xf numFmtId="0" fontId="20" fillId="0" borderId="2" xfId="0" applyFont="1" applyFill="1" applyBorder="1" applyAlignment="1">
      <alignment horizontal="left" vertical="top"/>
    </xf>
    <xf numFmtId="49" fontId="24" fillId="0" borderId="2" xfId="0" applyNumberFormat="1" applyFont="1" applyFill="1" applyBorder="1" applyAlignment="1">
      <alignment horizontal="left" vertical="top"/>
    </xf>
    <xf numFmtId="49" fontId="20" fillId="0" borderId="2" xfId="0" applyNumberFormat="1" applyFont="1" applyFill="1" applyBorder="1" applyAlignment="1">
      <alignment horizontal="left" vertical="top" wrapText="1"/>
    </xf>
    <xf numFmtId="0" fontId="44" fillId="0" borderId="2" xfId="0" applyFont="1" applyFill="1" applyBorder="1" applyAlignment="1">
      <alignment horizontal="left" vertical="top" wrapText="1"/>
    </xf>
    <xf numFmtId="0" fontId="24" fillId="0" borderId="2" xfId="0" applyFont="1" applyFill="1" applyBorder="1" applyAlignment="1">
      <alignment horizontal="left" vertical="top" wrapText="1"/>
    </xf>
    <xf numFmtId="0" fontId="45" fillId="0" borderId="2" xfId="0" applyFont="1" applyFill="1" applyBorder="1" applyAlignment="1">
      <alignment horizontal="left" vertical="top" wrapText="1"/>
    </xf>
    <xf numFmtId="0" fontId="23" fillId="0" borderId="0" xfId="0" applyFont="1" applyAlignment="1">
      <alignment horizontal="left" vertical="top" wrapText="1"/>
    </xf>
    <xf numFmtId="0" fontId="46" fillId="0" borderId="0" xfId="0" applyFont="1" applyAlignment="1">
      <alignment horizontal="left" vertical="top"/>
    </xf>
    <xf numFmtId="0" fontId="20" fillId="0" borderId="2" xfId="0" quotePrefix="1" applyFont="1" applyFill="1" applyBorder="1" applyAlignment="1">
      <alignment horizontal="left" vertical="top" wrapText="1"/>
    </xf>
    <xf numFmtId="0" fontId="20" fillId="0" borderId="85" xfId="0" applyFont="1" applyFill="1" applyBorder="1" applyAlignment="1">
      <alignment horizontal="left" vertical="top" wrapText="1"/>
    </xf>
    <xf numFmtId="0" fontId="20" fillId="28" borderId="85" xfId="0" applyFont="1" applyFill="1" applyBorder="1" applyAlignment="1">
      <alignment horizontal="left" vertical="top" wrapText="1"/>
    </xf>
    <xf numFmtId="0" fontId="20" fillId="28" borderId="64" xfId="0" applyFont="1" applyFill="1" applyBorder="1" applyAlignment="1">
      <alignment horizontal="left" vertical="top" wrapText="1"/>
    </xf>
    <xf numFmtId="49" fontId="20" fillId="28" borderId="64" xfId="0" applyNumberFormat="1" applyFont="1" applyFill="1" applyBorder="1" applyAlignment="1">
      <alignment horizontal="left" vertical="top" wrapText="1"/>
    </xf>
    <xf numFmtId="0" fontId="22" fillId="28" borderId="64" xfId="0" applyFont="1" applyFill="1" applyBorder="1" applyAlignment="1">
      <alignment horizontal="left" vertical="top" wrapText="1"/>
    </xf>
    <xf numFmtId="0" fontId="20" fillId="0" borderId="1" xfId="0" applyFont="1" applyBorder="1" applyAlignment="1">
      <alignment horizontal="left" vertical="top" wrapText="1"/>
    </xf>
    <xf numFmtId="0" fontId="20" fillId="26" borderId="64" xfId="0" applyFont="1" applyFill="1" applyBorder="1" applyAlignment="1">
      <alignment horizontal="left" vertical="top" wrapText="1"/>
    </xf>
    <xf numFmtId="0" fontId="20" fillId="26" borderId="1" xfId="0" applyFont="1" applyFill="1" applyBorder="1" applyAlignment="1">
      <alignment horizontal="left" vertical="top" wrapText="1"/>
    </xf>
    <xf numFmtId="0" fontId="23" fillId="26" borderId="64" xfId="0" applyFont="1" applyFill="1" applyBorder="1" applyAlignment="1">
      <alignment horizontal="left" vertical="top" wrapText="1"/>
    </xf>
    <xf numFmtId="0" fontId="47" fillId="0" borderId="0" xfId="0" applyFont="1" applyAlignment="1">
      <alignment horizontal="left" vertical="top" wrapText="1"/>
    </xf>
    <xf numFmtId="0" fontId="20" fillId="0" borderId="0" xfId="0" applyFont="1" applyAlignment="1">
      <alignment horizontal="left" vertical="top"/>
    </xf>
    <xf numFmtId="3" fontId="20" fillId="0" borderId="0" xfId="0" applyNumberFormat="1" applyFont="1" applyAlignment="1">
      <alignment horizontal="left" vertical="top" wrapText="1"/>
    </xf>
    <xf numFmtId="0" fontId="49" fillId="0" borderId="0" xfId="0" applyFont="1" applyAlignment="1">
      <alignment horizontal="left" vertical="top"/>
    </xf>
    <xf numFmtId="0" fontId="45" fillId="0" borderId="0" xfId="0" applyFont="1" applyAlignment="1">
      <alignment horizontal="left" vertical="top" wrapText="1"/>
    </xf>
    <xf numFmtId="0" fontId="50" fillId="0" borderId="0" xfId="0" applyFont="1" applyAlignment="1">
      <alignment horizontal="left" vertical="top" wrapText="1"/>
    </xf>
    <xf numFmtId="0" fontId="51" fillId="31" borderId="2" xfId="0" applyFont="1" applyFill="1" applyBorder="1" applyAlignment="1">
      <alignment horizontal="left" wrapText="1" readingOrder="1"/>
    </xf>
    <xf numFmtId="0" fontId="52" fillId="6" borderId="2" xfId="0" applyFont="1" applyFill="1" applyBorder="1"/>
    <xf numFmtId="0" fontId="52" fillId="16" borderId="2" xfId="0" applyFont="1" applyFill="1" applyBorder="1"/>
    <xf numFmtId="0" fontId="44" fillId="0" borderId="2" xfId="0" applyFont="1" applyBorder="1" applyAlignment="1">
      <alignment horizontal="left" vertical="top" wrapText="1"/>
    </xf>
    <xf numFmtId="0" fontId="20" fillId="0" borderId="2" xfId="0" applyFont="1" applyBorder="1" applyAlignment="1">
      <alignment horizontal="left" vertical="top" wrapText="1"/>
    </xf>
    <xf numFmtId="0" fontId="20" fillId="0" borderId="38" xfId="0" applyFont="1" applyFill="1" applyBorder="1" applyAlignment="1">
      <alignment horizontal="left" vertical="top" wrapText="1"/>
    </xf>
    <xf numFmtId="0" fontId="20" fillId="0" borderId="7" xfId="0" applyFont="1" applyFill="1" applyBorder="1" applyAlignment="1">
      <alignment horizontal="left" vertical="top" wrapText="1"/>
    </xf>
    <xf numFmtId="0" fontId="20" fillId="6" borderId="2" xfId="0" applyFont="1" applyFill="1" applyBorder="1" applyAlignment="1">
      <alignment horizontal="left" vertical="top" wrapText="1"/>
    </xf>
    <xf numFmtId="0" fontId="22" fillId="6" borderId="2" xfId="0" applyFont="1" applyFill="1" applyBorder="1" applyAlignment="1">
      <alignment horizontal="left" vertical="top" wrapText="1"/>
    </xf>
    <xf numFmtId="0" fontId="22" fillId="0" borderId="2" xfId="0" applyFont="1" applyFill="1" applyBorder="1" applyAlignment="1">
      <alignment horizontal="left" vertical="top" wrapText="1"/>
    </xf>
    <xf numFmtId="0" fontId="6" fillId="17" borderId="2" xfId="0" applyFont="1" applyFill="1" applyBorder="1"/>
    <xf numFmtId="49" fontId="22" fillId="0" borderId="2" xfId="0" applyNumberFormat="1" applyFont="1" applyFill="1" applyBorder="1" applyAlignment="1">
      <alignment horizontal="left" vertical="top"/>
    </xf>
    <xf numFmtId="49" fontId="22" fillId="6" borderId="2" xfId="0" applyNumberFormat="1" applyFont="1" applyFill="1" applyBorder="1" applyAlignment="1">
      <alignment horizontal="left" vertical="top"/>
    </xf>
    <xf numFmtId="0" fontId="20" fillId="0" borderId="0" xfId="0" applyNumberFormat="1" applyFont="1" applyAlignment="1">
      <alignment horizontal="left" vertical="top" wrapText="1"/>
    </xf>
    <xf numFmtId="0" fontId="44"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xf>
    <xf numFmtId="0" fontId="20" fillId="6" borderId="2" xfId="0" applyNumberFormat="1" applyFont="1" applyFill="1" applyBorder="1" applyAlignment="1">
      <alignment horizontal="left" vertical="top" wrapText="1"/>
    </xf>
    <xf numFmtId="0" fontId="20" fillId="28" borderId="64" xfId="0" applyNumberFormat="1" applyFont="1" applyFill="1" applyBorder="1" applyAlignment="1">
      <alignment horizontal="left" vertical="top" wrapText="1"/>
    </xf>
    <xf numFmtId="0" fontId="20" fillId="0" borderId="0" xfId="0" applyNumberFormat="1" applyFont="1" applyAlignment="1">
      <alignment horizontal="left" vertical="top"/>
    </xf>
    <xf numFmtId="49" fontId="20" fillId="0" borderId="2" xfId="0" quotePrefix="1" applyNumberFormat="1" applyFont="1" applyFill="1" applyBorder="1" applyAlignment="1">
      <alignment horizontal="left" vertical="top" wrapText="1"/>
    </xf>
    <xf numFmtId="0" fontId="20" fillId="28" borderId="0" xfId="0" applyFont="1" applyFill="1" applyBorder="1" applyAlignment="1">
      <alignment horizontal="left" vertical="top" wrapText="1"/>
    </xf>
    <xf numFmtId="0" fontId="54" fillId="0" borderId="0" xfId="0" applyFont="1" applyAlignment="1">
      <alignment horizontal="left" vertical="top" wrapText="1"/>
    </xf>
    <xf numFmtId="0" fontId="55" fillId="0" borderId="2" xfId="0" applyFont="1" applyFill="1" applyBorder="1" applyAlignment="1">
      <alignment horizontal="left" vertical="top" wrapText="1"/>
    </xf>
    <xf numFmtId="0" fontId="54" fillId="0" borderId="2" xfId="0" applyFont="1" applyFill="1" applyBorder="1" applyAlignment="1">
      <alignment horizontal="left" vertical="top" wrapText="1"/>
    </xf>
    <xf numFmtId="0" fontId="54" fillId="0" borderId="85" xfId="0" applyFont="1" applyFill="1" applyBorder="1" applyAlignment="1">
      <alignment horizontal="left" vertical="top" wrapText="1"/>
    </xf>
    <xf numFmtId="0" fontId="20" fillId="6" borderId="38" xfId="0" applyFont="1" applyFill="1" applyBorder="1" applyAlignment="1">
      <alignment horizontal="left" vertical="top" wrapText="1"/>
    </xf>
    <xf numFmtId="0" fontId="23" fillId="0" borderId="2" xfId="0" applyFont="1" applyFill="1" applyBorder="1" applyAlignment="1">
      <alignment horizontal="left" vertical="top" wrapText="1"/>
    </xf>
    <xf numFmtId="0" fontId="22" fillId="0" borderId="2" xfId="0" applyFont="1" applyFill="1" applyBorder="1" applyAlignment="1">
      <alignment horizontal="left" vertical="top"/>
    </xf>
    <xf numFmtId="0" fontId="22" fillId="0" borderId="2" xfId="0" applyNumberFormat="1" applyFont="1" applyFill="1" applyBorder="1" applyAlignment="1">
      <alignment horizontal="left" vertical="top"/>
    </xf>
    <xf numFmtId="0" fontId="22" fillId="0" borderId="2" xfId="0" applyFont="1" applyBorder="1" applyAlignment="1">
      <alignment horizontal="left" vertical="top" wrapText="1"/>
    </xf>
    <xf numFmtId="49" fontId="22" fillId="0" borderId="2" xfId="0" quotePrefix="1" applyNumberFormat="1" applyFont="1" applyFill="1" applyBorder="1" applyAlignment="1">
      <alignment horizontal="left" vertical="top"/>
    </xf>
    <xf numFmtId="0" fontId="22" fillId="0" borderId="2" xfId="0" applyNumberFormat="1" applyFont="1" applyFill="1" applyBorder="1" applyAlignment="1">
      <alignment horizontal="left" vertical="top" wrapText="1"/>
    </xf>
    <xf numFmtId="0" fontId="5" fillId="5" borderId="2" xfId="0" applyFont="1" applyFill="1" applyBorder="1" applyAlignment="1">
      <alignment horizontal="left" vertical="center" wrapText="1"/>
    </xf>
    <xf numFmtId="0" fontId="5" fillId="23" borderId="2" xfId="0" applyFont="1" applyFill="1" applyBorder="1"/>
    <xf numFmtId="0" fontId="5" fillId="0" borderId="2" xfId="0" applyFont="1" applyBorder="1" applyAlignment="1">
      <alignment wrapText="1"/>
    </xf>
    <xf numFmtId="0" fontId="5" fillId="0" borderId="0" xfId="0" applyFont="1"/>
    <xf numFmtId="0" fontId="0" fillId="0" borderId="3" xfId="0" applyFill="1" applyBorder="1"/>
    <xf numFmtId="0" fontId="0" fillId="0" borderId="3" xfId="0" applyBorder="1" applyAlignment="1">
      <alignment wrapText="1"/>
    </xf>
    <xf numFmtId="0" fontId="8" fillId="4" borderId="1" xfId="0" applyFont="1" applyFill="1" applyBorder="1"/>
    <xf numFmtId="0" fontId="5" fillId="5" borderId="3" xfId="0" applyFont="1" applyFill="1" applyBorder="1" applyAlignment="1">
      <alignment horizontal="left" vertical="center" wrapText="1"/>
    </xf>
    <xf numFmtId="0" fontId="5" fillId="14" borderId="2" xfId="0" applyFont="1" applyFill="1" applyBorder="1"/>
    <xf numFmtId="0" fontId="5" fillId="30" borderId="2" xfId="0" applyFont="1" applyFill="1" applyBorder="1"/>
    <xf numFmtId="49" fontId="23" fillId="0" borderId="2" xfId="0" applyNumberFormat="1" applyFont="1" applyFill="1" applyBorder="1" applyAlignment="1">
      <alignment horizontal="left" vertical="top" wrapText="1"/>
    </xf>
    <xf numFmtId="0" fontId="56" fillId="0" borderId="0" xfId="0" applyFont="1" applyAlignment="1">
      <alignment horizontal="left" vertical="top" wrapText="1"/>
    </xf>
    <xf numFmtId="0" fontId="23" fillId="0" borderId="2" xfId="0" applyFont="1" applyBorder="1" applyAlignment="1">
      <alignment horizontal="left" vertical="top" wrapText="1"/>
    </xf>
    <xf numFmtId="0" fontId="23" fillId="0" borderId="2" xfId="0" applyFont="1" applyFill="1" applyBorder="1" applyAlignment="1">
      <alignment horizontal="left" vertical="top"/>
    </xf>
    <xf numFmtId="49" fontId="23" fillId="0" borderId="2" xfId="0" applyNumberFormat="1" applyFont="1" applyFill="1" applyBorder="1" applyAlignment="1">
      <alignment horizontal="left" vertical="top"/>
    </xf>
    <xf numFmtId="0" fontId="23" fillId="0" borderId="2" xfId="0" quotePrefix="1" applyFont="1" applyFill="1" applyBorder="1" applyAlignment="1">
      <alignment horizontal="left" vertical="top" wrapText="1"/>
    </xf>
    <xf numFmtId="0" fontId="57" fillId="0" borderId="2" xfId="0" applyFont="1" applyFill="1" applyBorder="1" applyAlignment="1">
      <alignment horizontal="left" vertical="top" wrapText="1"/>
    </xf>
    <xf numFmtId="49" fontId="23" fillId="0" borderId="2" xfId="0" quotePrefix="1" applyNumberFormat="1" applyFont="1" applyFill="1" applyBorder="1" applyAlignment="1">
      <alignment horizontal="left" vertical="top" wrapText="1"/>
    </xf>
    <xf numFmtId="49" fontId="23" fillId="0" borderId="2" xfId="0" quotePrefix="1" applyNumberFormat="1" applyFont="1" applyFill="1" applyBorder="1" applyAlignment="1">
      <alignment horizontal="left" vertical="top"/>
    </xf>
    <xf numFmtId="49" fontId="23" fillId="6" borderId="2" xfId="0" applyNumberFormat="1" applyFont="1" applyFill="1" applyBorder="1" applyAlignment="1">
      <alignment horizontal="left" vertical="top"/>
    </xf>
    <xf numFmtId="0" fontId="23" fillId="6" borderId="2" xfId="0" applyFont="1" applyFill="1" applyBorder="1" applyAlignment="1">
      <alignment horizontal="left" vertical="top" wrapText="1"/>
    </xf>
    <xf numFmtId="0" fontId="23" fillId="28" borderId="64" xfId="0" applyFont="1" applyFill="1" applyBorder="1" applyAlignment="1">
      <alignment horizontal="left" vertical="top" wrapText="1"/>
    </xf>
    <xf numFmtId="49" fontId="23" fillId="28" borderId="64" xfId="0" applyNumberFormat="1" applyFont="1" applyFill="1" applyBorder="1" applyAlignment="1">
      <alignment horizontal="left" vertical="top" wrapText="1"/>
    </xf>
    <xf numFmtId="0" fontId="23" fillId="0" borderId="0" xfId="0" applyFont="1" applyAlignment="1">
      <alignment horizontal="left" vertical="top"/>
    </xf>
    <xf numFmtId="3" fontId="23" fillId="0" borderId="0" xfId="0" applyNumberFormat="1" applyFont="1" applyAlignment="1">
      <alignment horizontal="left" vertical="top" wrapText="1"/>
    </xf>
    <xf numFmtId="0" fontId="58" fillId="0" borderId="0" xfId="0" applyFont="1" applyAlignment="1">
      <alignment horizontal="left" vertical="top"/>
    </xf>
    <xf numFmtId="0" fontId="44" fillId="0" borderId="0" xfId="0" applyFont="1" applyAlignment="1">
      <alignment horizontal="left" vertical="top"/>
    </xf>
    <xf numFmtId="0" fontId="23" fillId="0" borderId="38" xfId="0" applyFont="1" applyFill="1" applyBorder="1" applyAlignment="1">
      <alignment horizontal="left" vertical="top" wrapText="1"/>
    </xf>
    <xf numFmtId="0" fontId="23" fillId="6" borderId="38" xfId="0" applyFont="1" applyFill="1" applyBorder="1" applyAlignment="1">
      <alignment horizontal="left" vertical="top" wrapText="1"/>
    </xf>
    <xf numFmtId="0" fontId="23" fillId="0" borderId="85" xfId="0" applyFont="1" applyFill="1" applyBorder="1" applyAlignment="1">
      <alignment horizontal="left" vertical="top" wrapText="1"/>
    </xf>
    <xf numFmtId="0" fontId="23" fillId="28" borderId="85" xfId="0" applyFont="1" applyFill="1" applyBorder="1" applyAlignment="1">
      <alignment horizontal="left" vertical="top" wrapText="1"/>
    </xf>
    <xf numFmtId="0" fontId="23" fillId="0" borderId="0" xfId="0" applyNumberFormat="1" applyFont="1" applyAlignment="1">
      <alignment horizontal="left" vertical="top"/>
    </xf>
    <xf numFmtId="0" fontId="23" fillId="0" borderId="1" xfId="0" applyFont="1" applyBorder="1" applyAlignment="1">
      <alignment horizontal="left" vertical="top" wrapText="1"/>
    </xf>
    <xf numFmtId="49" fontId="23" fillId="0" borderId="0" xfId="0" quotePrefix="1" applyNumberFormat="1" applyFont="1" applyBorder="1" applyAlignment="1">
      <alignment horizontal="left" vertical="top" wrapText="1"/>
    </xf>
    <xf numFmtId="0" fontId="23" fillId="0" borderId="0" xfId="0" applyFont="1" applyFill="1" applyBorder="1" applyAlignment="1">
      <alignment horizontal="left" vertical="top" wrapText="1"/>
    </xf>
    <xf numFmtId="0" fontId="0" fillId="8" borderId="2" xfId="0" applyFont="1" applyFill="1" applyBorder="1"/>
    <xf numFmtId="49" fontId="22" fillId="0" borderId="2" xfId="0" applyNumberFormat="1" applyFont="1" applyFill="1" applyBorder="1" applyAlignment="1">
      <alignment horizontal="left" vertical="top" wrapText="1"/>
    </xf>
    <xf numFmtId="0" fontId="0" fillId="0" borderId="2" xfId="0" applyBorder="1" applyAlignment="1">
      <alignment horizontal="left" vertical="center"/>
    </xf>
    <xf numFmtId="0" fontId="0" fillId="0" borderId="2" xfId="0" applyBorder="1" applyAlignment="1">
      <alignment vertical="center"/>
    </xf>
    <xf numFmtId="0" fontId="0" fillId="0" borderId="2" xfId="0" quotePrefix="1" applyFill="1" applyBorder="1" applyAlignment="1">
      <alignment wrapText="1"/>
    </xf>
    <xf numFmtId="0" fontId="23" fillId="6" borderId="2" xfId="0" applyFont="1" applyFill="1" applyBorder="1" applyAlignment="1">
      <alignment horizontal="left" vertical="top"/>
    </xf>
    <xf numFmtId="49" fontId="23" fillId="6" borderId="2" xfId="0" applyNumberFormat="1" applyFont="1" applyFill="1" applyBorder="1" applyAlignment="1">
      <alignment horizontal="left" vertical="top" wrapText="1"/>
    </xf>
    <xf numFmtId="0" fontId="0" fillId="6" borderId="2" xfId="0" applyFill="1" applyBorder="1" applyAlignment="1">
      <alignment wrapText="1"/>
    </xf>
    <xf numFmtId="0" fontId="0" fillId="6" borderId="2" xfId="0" applyFont="1" applyFill="1" applyBorder="1"/>
    <xf numFmtId="0" fontId="0" fillId="5" borderId="2" xfId="0" applyFont="1" applyFill="1" applyBorder="1"/>
    <xf numFmtId="0" fontId="7" fillId="0" borderId="2" xfId="0" applyFont="1" applyFill="1" applyBorder="1"/>
    <xf numFmtId="0" fontId="0" fillId="23" borderId="2" xfId="0" applyFont="1" applyFill="1" applyBorder="1"/>
    <xf numFmtId="0" fontId="59" fillId="6" borderId="2" xfId="0" applyFont="1" applyFill="1" applyBorder="1"/>
    <xf numFmtId="0" fontId="60" fillId="8" borderId="2" xfId="0" applyFont="1" applyFill="1" applyBorder="1"/>
    <xf numFmtId="0" fontId="0" fillId="0" borderId="7" xfId="0" applyFont="1" applyBorder="1"/>
    <xf numFmtId="0" fontId="0" fillId="0" borderId="38" xfId="0" applyFont="1" applyFill="1" applyBorder="1"/>
    <xf numFmtId="0" fontId="0" fillId="0" borderId="38" xfId="0" applyFont="1" applyBorder="1"/>
    <xf numFmtId="0" fontId="0" fillId="14" borderId="2" xfId="0" applyFont="1" applyFill="1" applyBorder="1"/>
    <xf numFmtId="0" fontId="0" fillId="26" borderId="2" xfId="0" applyFont="1" applyFill="1" applyBorder="1"/>
    <xf numFmtId="0" fontId="0" fillId="0" borderId="7" xfId="0" applyFont="1" applyFill="1" applyBorder="1"/>
    <xf numFmtId="0" fontId="0" fillId="23" borderId="38" xfId="0" applyFont="1" applyFill="1" applyBorder="1"/>
    <xf numFmtId="0" fontId="62" fillId="17" borderId="2" xfId="0" applyFont="1" applyFill="1" applyBorder="1" applyAlignment="1">
      <alignment vertical="top" wrapText="1" readingOrder="1"/>
    </xf>
    <xf numFmtId="0" fontId="0" fillId="17" borderId="2" xfId="0" applyFont="1" applyFill="1" applyBorder="1"/>
    <xf numFmtId="0" fontId="63" fillId="17" borderId="2" xfId="0" applyFont="1" applyFill="1" applyBorder="1"/>
    <xf numFmtId="0" fontId="63" fillId="17" borderId="2" xfId="0" applyFont="1" applyFill="1" applyBorder="1" applyAlignment="1">
      <alignment wrapText="1"/>
    </xf>
    <xf numFmtId="0" fontId="63" fillId="16" borderId="2" xfId="0" applyFont="1" applyFill="1" applyBorder="1"/>
    <xf numFmtId="0" fontId="61" fillId="8" borderId="2" xfId="0" applyFont="1" applyFill="1" applyBorder="1" applyAlignment="1">
      <alignment horizontal="left" wrapText="1" readingOrder="1"/>
    </xf>
    <xf numFmtId="0" fontId="62" fillId="0" borderId="2" xfId="0" applyFont="1" applyFill="1" applyBorder="1" applyAlignment="1">
      <alignment vertical="top" wrapText="1" readingOrder="1"/>
    </xf>
    <xf numFmtId="0" fontId="63" fillId="12" borderId="2" xfId="0" applyFont="1" applyFill="1" applyBorder="1"/>
    <xf numFmtId="0" fontId="13" fillId="4" borderId="2" xfId="0" applyFont="1" applyFill="1" applyBorder="1" applyAlignment="1">
      <alignment horizontal="center" vertical="center" wrapText="1"/>
    </xf>
    <xf numFmtId="0" fontId="54" fillId="8" borderId="2" xfId="0" applyFont="1" applyFill="1" applyBorder="1" applyAlignment="1">
      <alignment horizontal="left" vertical="top" wrapText="1"/>
    </xf>
    <xf numFmtId="0" fontId="23" fillId="8" borderId="2" xfId="0" applyFont="1" applyFill="1" applyBorder="1" applyAlignment="1">
      <alignment horizontal="left" vertical="top" wrapText="1"/>
    </xf>
    <xf numFmtId="0" fontId="23" fillId="8" borderId="2" xfId="0" applyFont="1" applyFill="1" applyBorder="1" applyAlignment="1">
      <alignment horizontal="left" vertical="top"/>
    </xf>
    <xf numFmtId="0" fontId="23" fillId="8" borderId="2" xfId="0" quotePrefix="1" applyFont="1" applyFill="1" applyBorder="1" applyAlignment="1">
      <alignment horizontal="left" vertical="top" wrapText="1"/>
    </xf>
    <xf numFmtId="0" fontId="57" fillId="8" borderId="2" xfId="0" applyFont="1" applyFill="1" applyBorder="1" applyAlignment="1">
      <alignment horizontal="left" vertical="top" wrapText="1"/>
    </xf>
    <xf numFmtId="49" fontId="57" fillId="8" borderId="2" xfId="0" applyNumberFormat="1" applyFont="1" applyFill="1" applyBorder="1" applyAlignment="1">
      <alignment horizontal="left" vertical="top"/>
    </xf>
    <xf numFmtId="49" fontId="23" fillId="8" borderId="2" xfId="0" applyNumberFormat="1" applyFont="1" applyFill="1" applyBorder="1" applyAlignment="1">
      <alignment horizontal="left" vertical="top" wrapText="1"/>
    </xf>
    <xf numFmtId="49" fontId="23" fillId="8" borderId="2" xfId="0" quotePrefix="1" applyNumberFormat="1" applyFont="1" applyFill="1" applyBorder="1" applyAlignment="1">
      <alignment horizontal="left" vertical="top"/>
    </xf>
    <xf numFmtId="49" fontId="23" fillId="8" borderId="2" xfId="0" quotePrefix="1" applyNumberFormat="1" applyFont="1" applyFill="1" applyBorder="1" applyAlignment="1">
      <alignment horizontal="left" vertical="top" wrapText="1"/>
    </xf>
    <xf numFmtId="0" fontId="23" fillId="8" borderId="38" xfId="0" applyFont="1" applyFill="1" applyBorder="1" applyAlignment="1">
      <alignment horizontal="left" vertical="top" wrapText="1"/>
    </xf>
    <xf numFmtId="0" fontId="20" fillId="8" borderId="2" xfId="0" applyFont="1" applyFill="1" applyBorder="1" applyAlignment="1">
      <alignment horizontal="left" vertical="top"/>
    </xf>
    <xf numFmtId="0" fontId="20" fillId="8" borderId="2" xfId="0" applyFont="1" applyFill="1" applyBorder="1" applyAlignment="1">
      <alignment horizontal="left" vertical="top" wrapText="1"/>
    </xf>
    <xf numFmtId="0" fontId="0" fillId="6" borderId="0" xfId="0" applyFill="1" applyAlignment="1">
      <alignment wrapText="1"/>
    </xf>
    <xf numFmtId="0" fontId="23" fillId="5" borderId="2" xfId="0" applyFont="1" applyFill="1" applyBorder="1" applyAlignment="1">
      <alignment horizontal="left" vertical="top" wrapText="1"/>
    </xf>
    <xf numFmtId="49" fontId="23" fillId="5" borderId="2" xfId="0" applyNumberFormat="1" applyFont="1" applyFill="1" applyBorder="1" applyAlignment="1">
      <alignment horizontal="left" vertical="top" wrapText="1"/>
    </xf>
    <xf numFmtId="0" fontId="0" fillId="0" borderId="0" xfId="0" applyFill="1" applyAlignment="1">
      <alignment wrapText="1"/>
    </xf>
    <xf numFmtId="0" fontId="5" fillId="6" borderId="2" xfId="0" applyFont="1" applyFill="1" applyBorder="1"/>
    <xf numFmtId="0" fontId="14" fillId="0" borderId="79" xfId="0" applyFont="1" applyBorder="1" applyAlignment="1">
      <alignment horizontal="left" vertical="top" wrapText="1" readingOrder="1"/>
    </xf>
    <xf numFmtId="0" fontId="14" fillId="0" borderId="80"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13" fillId="4" borderId="7" xfId="0" applyFont="1" applyFill="1" applyBorder="1" applyAlignment="1">
      <alignment horizontal="center"/>
    </xf>
    <xf numFmtId="0" fontId="6" fillId="0" borderId="24" xfId="0" applyFont="1" applyBorder="1" applyAlignment="1">
      <alignment horizontal="center"/>
    </xf>
    <xf numFmtId="0" fontId="6" fillId="0" borderId="38" xfId="0" applyFont="1" applyBorder="1" applyAlignment="1">
      <alignment horizontal="center"/>
    </xf>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7" xfId="0" applyBorder="1" applyAlignment="1">
      <alignment horizontal="left" vertical="center"/>
    </xf>
    <xf numFmtId="0" fontId="0" fillId="0" borderId="9" xfId="0" applyBorder="1" applyAlignment="1">
      <alignment horizontal="left" vertical="center" wrapText="1"/>
    </xf>
    <xf numFmtId="0" fontId="0" fillId="0" borderId="2" xfId="0" applyBorder="1" applyAlignment="1">
      <alignment horizontal="left" vertical="center"/>
    </xf>
    <xf numFmtId="0" fontId="0" fillId="0" borderId="14" xfId="0" applyBorder="1" applyAlignment="1">
      <alignment horizontal="left" vertical="center"/>
    </xf>
    <xf numFmtId="0" fontId="0" fillId="0" borderId="9"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 xfId="0" applyBorder="1" applyAlignment="1">
      <alignment horizontal="left" vertical="center" wrapText="1"/>
    </xf>
    <xf numFmtId="0" fontId="0" fillId="0" borderId="46" xfId="0" applyBorder="1" applyAlignment="1">
      <alignment horizontal="left" vertical="center"/>
    </xf>
    <xf numFmtId="0" fontId="0" fillId="0" borderId="23" xfId="0" applyBorder="1" applyAlignment="1">
      <alignment horizontal="left" vertical="center"/>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4"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cellXfs>
  <cellStyles count="2">
    <cellStyle name="Hyperlink" xfId="1" builtinId="8"/>
    <cellStyle name="Normal" xfId="0" builtinId="0"/>
  </cellStyles>
  <dxfs count="2770">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rgb="FF000000"/>
        <name val="Calibri"/>
        <family val="2"/>
        <scheme val="none"/>
      </font>
      <fill>
        <patternFill patternType="none">
          <fgColor rgb="FF000000"/>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tint="0.499984740745262"/>
      </font>
    </dxf>
    <dxf>
      <font>
        <color theme="1" tint="0.499984740745262"/>
      </font>
    </dxf>
    <dxf>
      <font>
        <color theme="0" tint="-0.34998626667073579"/>
      </font>
    </dxf>
    <dxf>
      <font>
        <color theme="0" tint="-0.34998626667073579"/>
      </font>
    </dxf>
    <dxf>
      <font>
        <color theme="0"/>
      </font>
      <fill>
        <patternFill>
          <bgColor rgb="FF00B050"/>
        </patternFill>
      </fill>
    </dxf>
    <dxf>
      <font>
        <color theme="1" tint="0.499984740745262"/>
      </font>
    </dxf>
    <dxf>
      <font>
        <color theme="0" tint="-0.34998626667073579"/>
      </font>
    </dxf>
    <dxf>
      <font>
        <color theme="0" tint="-0.34998626667073579"/>
      </font>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colors>
    <mruColors>
      <color rgb="FFFFFF00"/>
      <color rgb="FFFF99CC"/>
      <color rgb="FF66FF99"/>
      <color rgb="FFFFCC00"/>
      <color rgb="FFFF9900"/>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2</xdr:col>
      <xdr:colOff>19050</xdr:colOff>
      <xdr:row>66</xdr:row>
      <xdr:rowOff>19050</xdr:rowOff>
    </xdr:from>
    <xdr:to>
      <xdr:col>3</xdr:col>
      <xdr:colOff>3844818</xdr:colOff>
      <xdr:row>85</xdr:row>
      <xdr:rowOff>19347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238250" y="13744575"/>
          <a:ext cx="6102243" cy="3429297"/>
        </a:xfrm>
        <a:prstGeom prst="rect">
          <a:avLst/>
        </a:prstGeom>
      </xdr:spPr>
    </xdr:pic>
    <xdr:clientData/>
  </xdr:twoCellAnchor>
  <xdr:twoCellAnchor editAs="oneCell">
    <xdr:from>
      <xdr:col>3</xdr:col>
      <xdr:colOff>4067175</xdr:colOff>
      <xdr:row>66</xdr:row>
      <xdr:rowOff>19050</xdr:rowOff>
    </xdr:from>
    <xdr:to>
      <xdr:col>4</xdr:col>
      <xdr:colOff>5658378</xdr:colOff>
      <xdr:row>85</xdr:row>
      <xdr:rowOff>19347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7562850" y="13744575"/>
          <a:ext cx="6102243" cy="3429297"/>
        </a:xfrm>
        <a:prstGeom prst="rect">
          <a:avLst/>
        </a:prstGeom>
      </xdr:spPr>
    </xdr:pic>
    <xdr:clientData/>
  </xdr:twoCellAnchor>
  <xdr:twoCellAnchor editAs="oneCell">
    <xdr:from>
      <xdr:col>2</xdr:col>
      <xdr:colOff>0</xdr:colOff>
      <xdr:row>88</xdr:row>
      <xdr:rowOff>0</xdr:rowOff>
    </xdr:from>
    <xdr:to>
      <xdr:col>3</xdr:col>
      <xdr:colOff>3810528</xdr:colOff>
      <xdr:row>106</xdr:row>
      <xdr:rowOff>171747</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1219200" y="18049875"/>
          <a:ext cx="6096528" cy="3429297"/>
        </a:xfrm>
        <a:prstGeom prst="rect">
          <a:avLst/>
        </a:prstGeom>
      </xdr:spPr>
    </xdr:pic>
    <xdr:clientData/>
  </xdr:twoCellAnchor>
  <xdr:twoCellAnchor editAs="oneCell">
    <xdr:from>
      <xdr:col>4</xdr:col>
      <xdr:colOff>0</xdr:colOff>
      <xdr:row>87</xdr:row>
      <xdr:rowOff>0</xdr:rowOff>
    </xdr:from>
    <xdr:to>
      <xdr:col>4</xdr:col>
      <xdr:colOff>6096528</xdr:colOff>
      <xdr:row>105</xdr:row>
      <xdr:rowOff>171747</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8020050" y="17868900"/>
          <a:ext cx="6096528" cy="3429297"/>
        </a:xfrm>
        <a:prstGeom prst="rect">
          <a:avLst/>
        </a:prstGeom>
      </xdr:spPr>
    </xdr:pic>
    <xdr:clientData/>
  </xdr:twoCellAnchor>
  <xdr:twoCellAnchor editAs="oneCell">
    <xdr:from>
      <xdr:col>4</xdr:col>
      <xdr:colOff>6600825</xdr:colOff>
      <xdr:row>85</xdr:row>
      <xdr:rowOff>161925</xdr:rowOff>
    </xdr:from>
    <xdr:to>
      <xdr:col>14</xdr:col>
      <xdr:colOff>596793</xdr:colOff>
      <xdr:row>104</xdr:row>
      <xdr:rowOff>148887</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14620875" y="17668875"/>
          <a:ext cx="6096528" cy="3425487"/>
        </a:xfrm>
        <a:prstGeom prst="rect">
          <a:avLst/>
        </a:prstGeom>
      </xdr:spPr>
    </xdr:pic>
    <xdr:clientData/>
  </xdr:twoCellAnchor>
  <xdr:twoCellAnchor editAs="oneCell">
    <xdr:from>
      <xdr:col>2</xdr:col>
      <xdr:colOff>0</xdr:colOff>
      <xdr:row>108</xdr:row>
      <xdr:rowOff>0</xdr:rowOff>
    </xdr:from>
    <xdr:to>
      <xdr:col>3</xdr:col>
      <xdr:colOff>3810528</xdr:colOff>
      <xdr:row>126</xdr:row>
      <xdr:rowOff>171747</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1219200" y="21669375"/>
          <a:ext cx="6096528" cy="3429297"/>
        </a:xfrm>
        <a:prstGeom prst="rect">
          <a:avLst/>
        </a:prstGeom>
      </xdr:spPr>
    </xdr:pic>
    <xdr:clientData/>
  </xdr:twoCellAnchor>
  <xdr:twoCellAnchor editAs="oneCell">
    <xdr:from>
      <xdr:col>4</xdr:col>
      <xdr:colOff>0</xdr:colOff>
      <xdr:row>108</xdr:row>
      <xdr:rowOff>0</xdr:rowOff>
    </xdr:from>
    <xdr:to>
      <xdr:col>4</xdr:col>
      <xdr:colOff>6096528</xdr:colOff>
      <xdr:row>126</xdr:row>
      <xdr:rowOff>171747</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8020050" y="21669375"/>
          <a:ext cx="6096528" cy="3429297"/>
        </a:xfrm>
        <a:prstGeom prst="rect">
          <a:avLst/>
        </a:prstGeom>
      </xdr:spPr>
    </xdr:pic>
    <xdr:clientData/>
  </xdr:twoCellAnchor>
  <xdr:twoCellAnchor editAs="oneCell">
    <xdr:from>
      <xdr:col>5</xdr:col>
      <xdr:colOff>0</xdr:colOff>
      <xdr:row>108</xdr:row>
      <xdr:rowOff>0</xdr:rowOff>
    </xdr:from>
    <xdr:to>
      <xdr:col>15</xdr:col>
      <xdr:colOff>528</xdr:colOff>
      <xdr:row>126</xdr:row>
      <xdr:rowOff>171747</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14630400" y="21669375"/>
          <a:ext cx="6096528" cy="3429297"/>
        </a:xfrm>
        <a:prstGeom prst="rect">
          <a:avLst/>
        </a:prstGeom>
      </xdr:spPr>
    </xdr:pic>
    <xdr:clientData/>
  </xdr:twoCellAnchor>
  <xdr:twoCellAnchor editAs="oneCell">
    <xdr:from>
      <xdr:col>2</xdr:col>
      <xdr:colOff>0</xdr:colOff>
      <xdr:row>129</xdr:row>
      <xdr:rowOff>0</xdr:rowOff>
    </xdr:from>
    <xdr:to>
      <xdr:col>3</xdr:col>
      <xdr:colOff>3810528</xdr:colOff>
      <xdr:row>147</xdr:row>
      <xdr:rowOff>171747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1219200" y="25650825"/>
          <a:ext cx="6096528" cy="3429297"/>
        </a:xfrm>
        <a:prstGeom prst="rect">
          <a:avLst/>
        </a:prstGeom>
      </xdr:spPr>
    </xdr:pic>
    <xdr:clientData/>
  </xdr:twoCellAnchor>
  <xdr:twoCellAnchor editAs="oneCell">
    <xdr:from>
      <xdr:col>4</xdr:col>
      <xdr:colOff>19050</xdr:colOff>
      <xdr:row>128</xdr:row>
      <xdr:rowOff>171450</xdr:rowOff>
    </xdr:from>
    <xdr:to>
      <xdr:col>4</xdr:col>
      <xdr:colOff>6115578</xdr:colOff>
      <xdr:row>147</xdr:row>
      <xdr:rowOff>154602</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8039100" y="25641300"/>
          <a:ext cx="6096528" cy="3421677"/>
        </a:xfrm>
        <a:prstGeom prst="rect">
          <a:avLst/>
        </a:prstGeom>
      </xdr:spPr>
    </xdr:pic>
    <xdr:clientData/>
  </xdr:twoCellAnchor>
  <xdr:twoCellAnchor editAs="oneCell">
    <xdr:from>
      <xdr:col>4</xdr:col>
      <xdr:colOff>6265545</xdr:colOff>
      <xdr:row>149</xdr:row>
      <xdr:rowOff>36195</xdr:rowOff>
    </xdr:from>
    <xdr:to>
      <xdr:col>14</xdr:col>
      <xdr:colOff>265323</xdr:colOff>
      <xdr:row>168</xdr:row>
      <xdr:rowOff>11727</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4285595" y="29306520"/>
          <a:ext cx="6096528" cy="3414057"/>
        </a:xfrm>
        <a:prstGeom prst="rect">
          <a:avLst/>
        </a:prstGeom>
      </xdr:spPr>
    </xdr:pic>
    <xdr:clientData/>
  </xdr:twoCellAnchor>
  <xdr:twoCellAnchor editAs="oneCell">
    <xdr:from>
      <xdr:col>1</xdr:col>
      <xdr:colOff>607695</xdr:colOff>
      <xdr:row>149</xdr:row>
      <xdr:rowOff>106680</xdr:rowOff>
    </xdr:from>
    <xdr:to>
      <xdr:col>3</xdr:col>
      <xdr:colOff>3808623</xdr:colOff>
      <xdr:row>168</xdr:row>
      <xdr:rowOff>95547</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217295" y="29377005"/>
          <a:ext cx="6096528" cy="3427392"/>
        </a:xfrm>
        <a:prstGeom prst="rect">
          <a:avLst/>
        </a:prstGeom>
      </xdr:spPr>
    </xdr:pic>
    <xdr:clientData/>
  </xdr:twoCellAnchor>
  <xdr:twoCellAnchor editAs="oneCell">
    <xdr:from>
      <xdr:col>3</xdr:col>
      <xdr:colOff>4484370</xdr:colOff>
      <xdr:row>149</xdr:row>
      <xdr:rowOff>45720</xdr:rowOff>
    </xdr:from>
    <xdr:to>
      <xdr:col>4</xdr:col>
      <xdr:colOff>6069858</xdr:colOff>
      <xdr:row>168</xdr:row>
      <xdr:rowOff>34587</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7989570" y="29316045"/>
          <a:ext cx="6100338" cy="3427392"/>
        </a:xfrm>
        <a:prstGeom prst="rect">
          <a:avLst/>
        </a:prstGeom>
      </xdr:spPr>
    </xdr:pic>
    <xdr:clientData/>
  </xdr:twoCellAnchor>
  <xdr:twoCellAnchor editAs="oneCell">
    <xdr:from>
      <xdr:col>5</xdr:col>
      <xdr:colOff>0</xdr:colOff>
      <xdr:row>128</xdr:row>
      <xdr:rowOff>66675</xdr:rowOff>
    </xdr:from>
    <xdr:to>
      <xdr:col>15</xdr:col>
      <xdr:colOff>528</xdr:colOff>
      <xdr:row>147</xdr:row>
      <xdr:rowOff>53637</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14"/>
        <a:stretch>
          <a:fillRect/>
        </a:stretch>
      </xdr:blipFill>
      <xdr:spPr>
        <a:xfrm>
          <a:off x="14630400" y="25536525"/>
          <a:ext cx="6096528" cy="342548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590550</xdr:colOff>
          <xdr:row>0</xdr:row>
          <xdr:rowOff>0</xdr:rowOff>
        </xdr:from>
        <xdr:to>
          <xdr:col>16</xdr:col>
          <xdr:colOff>600075</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700-000001B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ui, Yaxin" id="{4FBFDF9A-9B34-48C1-ABA3-8E4559C5DD42}" userId="S::yaxin.shui@intel.com::880c964d-862e-428f-a6f9-5fe610c435fe" providerId="AD"/>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4:AP321" totalsRowShown="0" headerRowDxfId="1070" dataDxfId="1068" headerRowBorderDxfId="1069">
  <autoFilter ref="C4:AP321" xr:uid="{5AC71680-DE96-4D5C-A1F5-D9F97567B45C}">
    <filterColumn colId="8">
      <filters>
        <filter val="3"/>
      </filters>
    </filterColumn>
  </autoFilter>
  <tableColumns count="40">
    <tableColumn id="1" xr3:uid="{9EDAF894-8331-4743-94F4-7A2C61AEC0A1}" name="Fuse Registers" dataDxfId="1067"/>
    <tableColumn id="2" xr3:uid="{56080C49-2132-4BBC-BD70-66605F446E4C}" name="Fuse name " dataDxfId="1066"/>
    <tableColumn id="30" xr3:uid="{BCE7ED6A-C51D-4638-9C64-0F0837DAC72E}" name="Usage (HW, FW,ROM,  RB)" dataDxfId="1065"/>
    <tableColumn id="3" xr3:uid="{82A3AB6F-2E1A-4461-9A3C-6FFC945FECF1}" name="Parameter" dataDxfId="1064"/>
    <tableColumn id="28" xr3:uid="{C108EEE1-7EC3-4EC5-921A-A7282B0850D8}" name="Deprecator (Deprecated_prj, New_prj)" dataDxfId="1063"/>
    <tableColumn id="4" xr3:uid="{BB2BCB78-F408-4B6B-921B-9C4173134BF7}" name="Attributes (show when attribute is TRUE)_x000a_     This column includes Block On Dbg (“BOD”), JTag RD (“JtagRD”), JTag WR (JtagWr”), IOSF-SB RD (“SBRd”), IOSF-SB WR (“SBWr”), Read For Error (“R4Err”), Lockout Valid ID Tag (“LockTag&quot;)" dataDxfId="1062"/>
    <tableColumn id="21" xr3:uid="{D7EDDA1C-9A33-4016-9C63-467315747559}" name="Default" dataDxfId="1061"/>
    <tableColumn id="20" xr3:uid="{38861B6B-B95F-422E-A032-993645580F06}" name="Category" dataDxfId="1060"/>
    <tableColumn id="5" xr3:uid="{3F162C8D-1B65-4512-AE9E-472563802795}" name="Group" dataDxfId="1059"/>
    <tableColumn id="6" xr3:uid="{DA79B23D-5FE0-43F6-829B-8D575A2A0C4E}" name="Bit Width" dataDxfId="1058"/>
    <tableColumn id="31" xr3:uid="{49A0585B-46EB-481C-9A2F-CF10416CBBEC}" name="GSK Addr_x000a_Base: 0x0F00B0000" dataDxfId="1057"/>
    <tableColumn id="7" xr3:uid="{511BA9F9-3C6B-4C63-866D-52DFBC8525D9}" name="Receiver Addr_x000a_({Addr per byte}.{bit start num})" dataDxfId="1056"/>
    <tableColumn id="18" xr3:uid="{87197C3F-A42F-4DDA-864A-968D83B48D5E}" name="Descriptions " dataDxfId="1055"/>
    <tableColumn id="11" xr3:uid="{2C3BC7C9-07FC-405D-8BC0-ED6E89154F90}" name="ADP-S_x000a_(Kaizen Sheet)" dataDxfId="1054"/>
    <tableColumn id="8" xr3:uid="{27226D23-4345-4FE7-A41C-5F515779B1C4}" name="MTL-M CSME _x000a_(Kaizen Sheet)" dataDxfId="1053"/>
    <tableColumn id="10" xr3:uid="{BF367567-B609-4EB6-BD3D-80CCCDD3DB11}" name="MTL-M ESE _x000a_(Kaizen Sheet)" dataDxfId="1052"/>
    <tableColumn id="14" xr3:uid="{EDC8F3D1-15DA-47B8-B419-42C2ECC31D0B}" name="MTP-PCH-S CSME" dataDxfId="1051"/>
    <tableColumn id="15" xr3:uid="{51424B1A-17A0-415B-A62E-161C9907ADD7}" name="MTP-PCH-S ESE" dataDxfId="1050"/>
    <tableColumn id="17" xr3:uid="{D0DEA104-7BF8-4527-AC3F-3B36CA6A520B}" name="MTL-SOC-S CSE (ZBB-ed)" dataDxfId="1049"/>
    <tableColumn id="16" xr3:uid="{3C0A934E-AC5E-4047-B641-7E684018856A}" name="MTL-SOC-S ESE (ZBB-ed)" dataDxfId="1048"/>
    <tableColumn id="22" xr3:uid="{06D8154B-4A39-45E2-9FE6-D860FF964ED3}" name="MTL-SOC-S ESE++" dataDxfId="1047"/>
    <tableColumn id="25" xr3:uid="{E605F94B-9624-4919-BDD6-32E7668D22F8}" name="Elasti CSC" dataDxfId="1046"/>
    <tableColumn id="24" xr3:uid="{D7D9443C-8A8B-4604-A120-9101A4A030AD}" name="Elasti GSC " dataDxfId="1045"/>
    <tableColumn id="27" xr3:uid="{F9FE8313-3D8E-4C48-99FE-57623D313E49}" name="LNL GSC" dataDxfId="1044"/>
    <tableColumn id="23" xr3:uid="{BDFC0B63-7EBE-4EA2-8777-5862008338BA}" name="LNL-SOC-M CSME" dataDxfId="1043"/>
    <tableColumn id="26" xr3:uid="{538DF79E-54BC-4DC1-9F8F-CBB8389447F5}" name="LNL-SOC-M ESE" dataDxfId="1042"/>
    <tableColumn id="32" xr3:uid="{A961D978-3FFA-4EDA-AFDE-DE05963A05BB}" name="LNL-SOC-M OSSE" dataDxfId="1041"/>
    <tableColumn id="41" xr3:uid="{43C16465-6A68-4FC4-BAE5-4649F8F6581E}" name="RLT CSC" dataDxfId="1040"/>
    <tableColumn id="34" xr3:uid="{55058A3C-1E85-4007-B3AE-E489EE1A9E24}" name="PTL-SOC-P CSME" dataDxfId="1039"/>
    <tableColumn id="35" xr3:uid="{C5E84AF3-6481-4910-9703-988BD95EB9FC}" name="PTL-SOC-P ESE" dataDxfId="1038"/>
    <tableColumn id="33" xr3:uid="{42820DAF-A4CC-49EA-8964-D05EF115E705}" name="PTL-SOC-P OSSE" dataDxfId="1037"/>
    <tableColumn id="38" xr3:uid="{7E462CD7-221C-48ED-A5FA-0809670573BE}" name="PTL-PCH-S CSME" dataDxfId="1036"/>
    <tableColumn id="39" xr3:uid="{F41B9F25-BB6A-440B-8218-757772F1FDD2}" name="PTL-SOC-S ESE++" dataDxfId="1035"/>
    <tableColumn id="37" xr3:uid="{20480703-F033-4587-BE3E-E76E15C8CBD4}" name="PTL-SOC-S OSSE" dataDxfId="1034"/>
    <tableColumn id="36" xr3:uid="{9D0CBF38-35F1-49EF-B9F4-D7C3CB67C466}" name="Column1" dataDxfId="1033"/>
    <tableColumn id="9" xr3:uid="{025D42BA-8D40-4BF5-A107-32DA8E79D40E}" name="Note" dataDxfId="1032"/>
    <tableColumn id="29" xr3:uid="{B6BF83CA-0F92-4400-B742-BA67624DFD90}" name="SFIP Feedback WW08'21 (for MTL-S/Elasti/LNL) Hadas/Eli/Ilan/Simcha/Yanai/Yonatan" dataDxfId="1031"/>
    <tableColumn id="12" xr3:uid="{B4A9B220-D9C2-414A-A890-9AF9449678C0}" name="MB Comment (8/31)" dataDxfId="1030"/>
    <tableColumn id="13" xr3:uid="{5BD9F532-FB37-48F7-8624-F84F895D40F2}" name="ELI Comment (8/31)" dataDxfId="1029"/>
    <tableColumn id="19" xr3:uid="{8A21F9C7-D960-4B70-90D2-F1220CE4D69C}" name="yanai (9/1)" dataDxfId="1028"/>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2791388-72B8-40D6-AE50-F8D9ABFB4DC9}" name="Table1332" displayName="Table1332" ref="C4:AL308" totalsRowShown="0" headerRowDxfId="588" dataDxfId="586" headerRowBorderDxfId="587">
  <autoFilter ref="C4:AL308" xr:uid="{5AC71680-DE96-4D5C-A1F5-D9F97567B45C}"/>
  <tableColumns count="36">
    <tableColumn id="1" xr3:uid="{5AA34712-8DEE-4526-8004-A54072590A98}" name="Fuse Registers" dataDxfId="585"/>
    <tableColumn id="36" xr3:uid="{B59E65A5-B664-4450-A644-BCFAC5C3F60B}" name="This fuse DW in CRC-16 or SEC_CRC-16?" dataDxfId="584"/>
    <tableColumn id="2" xr3:uid="{C985E4B3-2BFB-412D-9F38-83D74A4C790A}" name="Fuse name " dataDxfId="583"/>
    <tableColumn id="30" xr3:uid="{5DD557C5-FBA6-43A4-AE7F-074AEFBBFA15}" name="Usage (HW, FW,ROM,  RB)" dataDxfId="582"/>
    <tableColumn id="3" xr3:uid="{25FF77FE-4477-404A-82A2-04B5576E3A15}" name="Parameter" dataDxfId="581"/>
    <tableColumn id="28" xr3:uid="{886CB09C-EE13-489A-8DD9-0647E580B089}" name="Deprecator (Deprecated_prj, New_prj)" dataDxfId="580"/>
    <tableColumn id="4" xr3:uid="{F3DBDE00-C859-44B9-8519-8B2F97A901B7}" name="Attributes (show when attribute is TRUE)_x000a_     This column includes Block On Dbg (“BOD”), JTag RD (“JtagRD”), JTag WR (JtagWr”), IOSF-SB RD (“SBRd”), IOSF-SB WR (“SBWr”), Read For Error (“R4Err”), Lockout Valid ID Tag (“LockTag&quot;)" dataDxfId="579"/>
    <tableColumn id="21" xr3:uid="{71197EC2-CA60-4FD6-98FC-BBE16DBF8DD2}" name="Default" dataDxfId="578"/>
    <tableColumn id="20" xr3:uid="{10E4E73D-EDB6-41B2-8AF0-A070D23CA4F3}" name="Category" dataDxfId="577"/>
    <tableColumn id="5" xr3:uid="{BC4A14C0-DA65-4701-B8B5-018ED9DBAEF8}" name="Group" dataDxfId="576"/>
    <tableColumn id="6" xr3:uid="{88408DE0-59C1-4DDA-AD4B-C126A2D9DC5A}" name="Bit Width" dataDxfId="575"/>
    <tableColumn id="31" xr3:uid="{3D2A61D6-2563-426D-B2FA-89365A62E897}" name="GSK Addr_x000a_Base: 0x0F00B0000" dataDxfId="574"/>
    <tableColumn id="7" xr3:uid="{4811D256-A50C-47C2-AB8A-88C6D742FF25}" name="Receiver Addr_x000a_({Addr per byte}.{bit start num})" dataDxfId="573"/>
    <tableColumn id="18" xr3:uid="{D99FB9DF-33BE-41D5-A052-75083AA1FF1E}" name="Descriptions " dataDxfId="572"/>
    <tableColumn id="11" xr3:uid="{9A7D2FDB-EA6D-4CC4-8D3D-2DBD0335644F}" name="ADP-S_x000a_(Kaizen Sheet)" dataDxfId="571"/>
    <tableColumn id="8" xr3:uid="{FB74AE86-7D8E-430B-BD16-A6F773553AB0}" name="MTL-M CSME _x000a_(Kaizen Sheet)" dataDxfId="570"/>
    <tableColumn id="10" xr3:uid="{B84EF941-ACAB-4FF9-B90B-273E7DF77C55}" name="MTL-M ESE _x000a_(Kaizen Sheet)" dataDxfId="569"/>
    <tableColumn id="14" xr3:uid="{21480017-BB20-41BB-8714-AC5C12977AF1}" name="MTP-PCH-S CSME" dataDxfId="568"/>
    <tableColumn id="15" xr3:uid="{7B5B70C0-6748-4A76-8B8B-F28B7ED4AD99}" name="MTP-PCH-S ESE" dataDxfId="567"/>
    <tableColumn id="17" xr3:uid="{9020F582-5003-48CD-98A1-83FC76450F6A}" name="MTL-SOC-S CSE (ZBB-ed)" dataDxfId="566"/>
    <tableColumn id="16" xr3:uid="{82EE4674-A5D5-477C-B55E-CA62C5E98D5C}" name="MTL-SOC-S ESE (ZBB-ed)" dataDxfId="565"/>
    <tableColumn id="22" xr3:uid="{413FD5D5-C2BA-4C0E-B878-7FA80D79BC48}" name="MTL-SOC-S ESE++" dataDxfId="564"/>
    <tableColumn id="25" xr3:uid="{6D73654E-F8A4-4B0B-B7AE-9F44670B5344}" name="Elasti CSC" dataDxfId="563"/>
    <tableColumn id="24" xr3:uid="{7C29A7ED-4125-4DB4-9134-8203F2DEA031}" name="Elasti GSC " dataDxfId="562"/>
    <tableColumn id="27" xr3:uid="{A472EA61-88E2-463F-A685-9B9AFDACBC04}" name="LNL GSC" dataDxfId="561"/>
    <tableColumn id="23" xr3:uid="{D79677F3-2FC8-4AE9-AEAF-23633A6B3CF6}" name="LNL-SOC-M CSME (1)" dataDxfId="560"/>
    <tableColumn id="33" xr3:uid="{0103C02A-CE17-4301-93CE-EA0A8111E535}" name="LNL-SOC-M CSME" dataDxfId="559">
      <calculatedColumnFormula>Table1332[[#This Row],[Default]]</calculatedColumnFormula>
    </tableColumn>
    <tableColumn id="26" xr3:uid="{D180F35C-0F58-40BA-936D-88C0D17BFB31}" name="LNL-SOC-M ESE (1)" dataDxfId="558"/>
    <tableColumn id="34" xr3:uid="{70A6ACB8-6455-44A0-976C-6617237192BF}" name="LNL-SOC-M ESE" dataDxfId="557"/>
    <tableColumn id="32" xr3:uid="{9F15064E-6BAA-4EE9-B21F-CBAF15C74552}" name="LNL-SOC-M OSSE (1)" dataDxfId="556"/>
    <tableColumn id="35" xr3:uid="{A5BC8369-1E0B-4711-8C9B-ACFFA4F6EBD0}" name="LNL-SOC-M OSSE" dataDxfId="555"/>
    <tableColumn id="9" xr3:uid="{DB54F70D-E0FC-45D0-BC86-B14B1D1567ED}" name="Note" dataDxfId="554"/>
    <tableColumn id="29" xr3:uid="{3DF73A77-7834-461D-8D2E-A51DA94DD10E}" name="SFIP Feedback WW08'21 (for MTL-S/Elasti/LNL) Hadas/Eli/Ilan/Simcha/Yanai/Yonatan" dataDxfId="553"/>
    <tableColumn id="12" xr3:uid="{8B21E9B3-1672-4C2B-AC7E-E99D0BD1F08F}" name="MB Comment (8/31)" dataDxfId="552"/>
    <tableColumn id="13" xr3:uid="{7D5B2A77-D399-41A8-8D9E-0049B94B5E69}" name="ELI Comment (8/31)" dataDxfId="551"/>
    <tableColumn id="19" xr3:uid="{1A2FD490-92E5-48FC-B517-50F83B7E50FF}" name="yanai (9/1)" dataDxfId="550"/>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109" dT="2020-11-23T23:47:38.64" personId="{A2DE5FF8-E295-4803-B02B-F176E08C7223}" id="{BF07C77B-0029-4BB9-9298-74BBF08A04F5}">
    <text>Adding a parameter to allow FW_CONFIG fuses to be overriden</text>
  </threadedComment>
  <threadedComment ref="A149"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154" dT="2020-11-23T23:33:22.14" personId="{A2DE5FF8-E295-4803-B02B-F176E08C7223}" id="{075E0309-8EF5-4731-AB74-41411E933874}">
    <text>what is this parameter for REPAIR_FUSE_SUPPORT_EN</text>
  </threadedComment>
  <threadedComment ref="N155" dT="2020-11-24T22:46:52.85" personId="{A2DE5FF8-E295-4803-B02B-F176E08C7223}" id="{AAD9B433-651F-4766-B13B-C310CF9DAF9A}">
    <text>no internal fuse pull for CSC starting DG2</text>
  </threadedComment>
  <threadedComment ref="T155" dT="2020-11-24T22:46:52.85" personId="{A2DE5FF8-E295-4803-B02B-F176E08C7223}" id="{CE23C33A-4023-418E-8B1A-770275106D97}">
    <text>no internal fuse pull for CSC starting DG2</text>
  </threadedComment>
  <threadedComment ref="U155" dT="2020-11-24T22:46:52.85" personId="{A2DE5FF8-E295-4803-B02B-F176E08C7223}" id="{EC0D816C-F2F3-4205-90B6-5F3B038F1E8E}">
    <text>no internal fuse pull for CSC starting DG2</text>
  </threadedComment>
  <threadedComment ref="V155" dT="2020-11-24T22:46:52.85" personId="{A2DE5FF8-E295-4803-B02B-F176E08C7223}" id="{F06064D1-E323-4CB8-B15E-48B7E3A1CF72}">
    <text>no internal fuse pull for CSC starting DG2</text>
  </threadedComment>
  <threadedComment ref="A160"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X12" dT="2020-12-01T21:42:55.95" personId="{A2DE5FF8-E295-4803-B02B-F176E08C7223}" id="{D47101E2-B0A9-4A5D-986A-11D891BD48EC}">
    <text>Triple Redundancy is handled by Fuse Controller</text>
  </threadedComment>
  <threadedComment ref="Y12" dT="2020-12-01T21:42:55.95" personId="{A2DE5FF8-E295-4803-B02B-F176E08C7223}" id="{1AFD0AB3-84A9-409F-AA29-C6CA326F7DA1}">
    <text>Triple Redundancy is handled by Fuse Controller</text>
  </threadedComment>
  <threadedComment ref="Z12" dT="2020-12-01T21:42:55.95" personId="{A2DE5FF8-E295-4803-B02B-F176E08C7223}" id="{12648E5C-0C0F-4C00-B7D6-F3EC2AC8931B}">
    <text>Triple Redundancy is handled by Fuse Controller</text>
  </threadedComment>
  <threadedComment ref="G71" dT="2022-01-23T06:23:01.81" personId="{4FBFDF9A-9B34-48C1-ABA3-8E4559C5DD42}" id="{0643183F-3781-41A6-AD54-F88EB477E8CA}">
    <text>1/21/2022 (YS)
re-visited the  DCN#1309315007 requests. Confirmed the ROM fuse " DCMI_Disable" has been deprecated. Its attributes and default value can be re-directed to a new usage for "WS_SKU" with no conflict with other project usages. Besides MTL-S/MTP-S IP Fuse RDL and full chip RDL generation has been already frozen, IP fuse RDL updates would not be accepted in full chip fuse gen. 
Therefore the decision was made:
      - reject this sip.feature DCN#1309315007, acknowledged the change is OK,  can be tracked with manufacturing HSD only for MTL-S/MTP-S, IP team has no further action for this fuse name change for MTL. 
     - clone this DCN#1309315007 to WIP project starting from LNL-M and beyond (DCN#14015910335)</text>
  </threadedComment>
  <threadedComment ref="D73" dT="2020-12-01T19:29:22.04" personId="{A2DE5FF8-E295-4803-B02B-F176E08C7223}" id="{455372B5-9F9E-4CD0-A998-16B0971769BD}">
    <text>update the description . to stay currently its not used reserved for future pavp services</text>
  </threadedComment>
  <threadedComment ref="Y98" dT="2021-04-16T23:53:46.86" personId="{A2DE5FF8-E295-4803-B02B-F176E08C7223}" id="{9A1A1257-C9C0-4F93-8DF0-BA082BC537DF}">
    <text>Appear in Fuse RDL as IP_Config Fuses</text>
  </threadedComment>
  <threadedComment ref="D103" dT="2020-11-23T22:38:52.31" personId="{A2DE5FF8-E295-4803-B02B-F176E08C7223}" id="{5F61125A-8E8B-48BE-9ACF-757E3B6C8EAF}">
    <text>Requested by this PCR # 1308156372</text>
  </threadedComment>
  <threadedComment ref="P115" dT="2022-01-23T06:15:52.10" personId="{4FBFDF9A-9B34-48C1-ABA3-8E4559C5DD42}" id="{D07D62CE-7628-44DA-A305-9A90515EC375}">
    <text>1/21/2022 (YS)
Reviewed the DCN # 1309161007 requests for new name apply ADP-S/P only. Confirmed CSME_Cfg_Fuse_119_ RPL_Indicator_EN (ADL-P/S only)  has no conflict with other project usage.
decision was made - reject this sip.feature, not clone to other project, the change shall be tracked with manufacturing HSD only. IP team has no further action for this fuse name change. Fuse HAS started from MTL, does not include older project such as ADP-P/S fuse spec.</text>
  </threadedComment>
</ThreadedComments>
</file>

<file path=xl/threadedComments/threadedComment3.xml><?xml version="1.0" encoding="utf-8"?>
<ThreadedComments xmlns="http://schemas.microsoft.com/office/spreadsheetml/2018/threadedcomments" xmlns:x="http://schemas.openxmlformats.org/spreadsheetml/2006/main">
  <threadedComment ref="Y10" dT="2020-12-01T21:42:55.95" personId="{A2DE5FF8-E295-4803-B02B-F176E08C7223}" id="{239DBC80-3F6D-4655-8C61-2573931BDF4A}">
    <text>Triple Redundancy is handled by Fuse Controller</text>
  </threadedComment>
  <threadedComment ref="Z10" dT="2020-12-01T21:42:55.95" personId="{A2DE5FF8-E295-4803-B02B-F176E08C7223}" id="{377FE214-9818-4BFF-9D55-49ADFD3A7FCD}">
    <text>Triple Redundancy is handled by Fuse Controller</text>
  </threadedComment>
  <threadedComment ref="AA10" dT="2020-12-01T21:42:55.95" personId="{A2DE5FF8-E295-4803-B02B-F176E08C7223}" id="{CA28D74C-DBAF-442D-8E56-F78DB8DB1457}">
    <text>Triple Redundancy is handled by Fuse Controller</text>
  </threadedComment>
  <threadedComment ref="E65" dT="2020-12-01T19:29:22.04" personId="{A2DE5FF8-E295-4803-B02B-F176E08C7223}" id="{4B5066AE-605B-41EC-9F96-D0455678BCDA}">
    <text>update the description . to stay currently its not used reserved for future pavp services</text>
  </threadedComment>
  <threadedComment ref="Z90" dT="2021-04-16T23:53:46.86" personId="{A2DE5FF8-E295-4803-B02B-F176E08C7223}" id="{C110F2FE-DC73-4278-AB25-CA9563A5548E}">
    <text>Appear in Fuse RDL as IP_Config Fuses</text>
  </threadedComment>
  <threadedComment ref="E95" dT="2020-11-23T22:38:52.31" personId="{A2DE5FF8-E295-4803-B02B-F176E08C7223}" id="{61EA2E42-54CB-493B-917B-DC714201DCF7}">
    <text>Requested by this PCR # 1308156372</text>
  </threadedComment>
</ThreadedComments>
</file>

<file path=xl/threadedComments/threadedComment4.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5.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5" Type="http://schemas.microsoft.com/office/2017/10/relationships/threadedComment" Target="../threadedComments/threadedComment2.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6.v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2.xml"/><Relationship Id="rId1" Type="http://schemas.openxmlformats.org/officeDocument/2006/relationships/printerSettings" Target="../printerSettings/printerSettings8.bin"/><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1.bin"/><Relationship Id="rId4" Type="http://schemas.microsoft.com/office/2017/10/relationships/threadedComment" Target="../threadedComments/threadedComment4.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 Id="rId4" Type="http://schemas.microsoft.com/office/2017/10/relationships/threadedComment" Target="../threadedComments/threadedComment5.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8.vml"/><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E144"/>
  <sheetViews>
    <sheetView tabSelected="1" topLeftCell="A141" zoomScaleNormal="100" workbookViewId="0">
      <selection activeCell="D144" sqref="D144"/>
    </sheetView>
  </sheetViews>
  <sheetFormatPr defaultColWidth="8.85546875" defaultRowHeight="15" x14ac:dyDescent="0.25"/>
  <cols>
    <col min="1" max="1" width="10" style="15" bestFit="1" customWidth="1"/>
    <col min="2" max="2" width="10.7109375" style="15" bestFit="1" customWidth="1"/>
    <col min="3" max="3" width="20.7109375" style="15" customWidth="1"/>
    <col min="4" max="4" width="168.7109375" style="15" customWidth="1"/>
    <col min="5" max="16384" width="8.85546875" style="15"/>
  </cols>
  <sheetData>
    <row r="1" spans="1:5" x14ac:dyDescent="0.25">
      <c r="A1" s="47" t="s">
        <v>552</v>
      </c>
      <c r="B1" s="48" t="s">
        <v>553</v>
      </c>
      <c r="C1" s="49" t="s">
        <v>554</v>
      </c>
      <c r="D1" s="50" t="s">
        <v>424</v>
      </c>
      <c r="E1" s="16"/>
    </row>
    <row r="2" spans="1:5" x14ac:dyDescent="0.25">
      <c r="A2" s="51">
        <v>1</v>
      </c>
      <c r="B2" s="52">
        <v>43878</v>
      </c>
      <c r="C2" s="53" t="s">
        <v>555</v>
      </c>
      <c r="D2" s="54" t="s">
        <v>556</v>
      </c>
      <c r="E2" s="16"/>
    </row>
    <row r="3" spans="1:5" x14ac:dyDescent="0.25">
      <c r="A3" s="51">
        <v>2</v>
      </c>
      <c r="B3" s="52">
        <v>43880</v>
      </c>
      <c r="C3" s="53" t="s">
        <v>555</v>
      </c>
      <c r="D3" s="55" t="s">
        <v>557</v>
      </c>
      <c r="E3" s="16"/>
    </row>
    <row r="4" spans="1:5" x14ac:dyDescent="0.25">
      <c r="A4" s="51">
        <v>3</v>
      </c>
      <c r="B4" s="52">
        <v>43880</v>
      </c>
      <c r="C4" s="53" t="s">
        <v>555</v>
      </c>
      <c r="D4" s="55" t="s">
        <v>558</v>
      </c>
      <c r="E4" s="16"/>
    </row>
    <row r="5" spans="1:5" x14ac:dyDescent="0.25">
      <c r="A5" s="51">
        <v>4</v>
      </c>
      <c r="B5" s="52">
        <v>43883</v>
      </c>
      <c r="C5" s="16" t="s">
        <v>555</v>
      </c>
      <c r="D5" s="16" t="s">
        <v>600</v>
      </c>
      <c r="E5" s="16"/>
    </row>
    <row r="6" spans="1:5" x14ac:dyDescent="0.25">
      <c r="A6" s="51">
        <v>5</v>
      </c>
      <c r="B6" s="52">
        <v>43887</v>
      </c>
      <c r="C6" s="16" t="s">
        <v>606</v>
      </c>
      <c r="D6" s="16" t="s">
        <v>607</v>
      </c>
      <c r="E6" s="16"/>
    </row>
    <row r="7" spans="1:5" x14ac:dyDescent="0.25">
      <c r="A7" s="51">
        <v>6</v>
      </c>
      <c r="B7" s="52">
        <v>43888</v>
      </c>
      <c r="C7" s="16" t="s">
        <v>555</v>
      </c>
      <c r="D7" s="16" t="s">
        <v>608</v>
      </c>
      <c r="E7" s="16"/>
    </row>
    <row r="8" spans="1:5" x14ac:dyDescent="0.25">
      <c r="A8" s="51">
        <v>7</v>
      </c>
      <c r="B8" s="52">
        <v>43889</v>
      </c>
      <c r="C8" s="16" t="s">
        <v>555</v>
      </c>
      <c r="D8" s="16" t="s">
        <v>652</v>
      </c>
      <c r="E8" s="16"/>
    </row>
    <row r="9" spans="1:5" x14ac:dyDescent="0.25">
      <c r="A9" s="51">
        <v>8</v>
      </c>
      <c r="B9" s="52">
        <v>43893</v>
      </c>
      <c r="C9" s="16" t="s">
        <v>555</v>
      </c>
      <c r="D9" s="16" t="s">
        <v>653</v>
      </c>
      <c r="E9" s="16"/>
    </row>
    <row r="10" spans="1:5" x14ac:dyDescent="0.25">
      <c r="A10" s="51">
        <v>9</v>
      </c>
      <c r="B10" s="52">
        <v>43899</v>
      </c>
      <c r="C10" s="16" t="s">
        <v>555</v>
      </c>
      <c r="D10" s="16" t="s">
        <v>666</v>
      </c>
      <c r="E10" s="16"/>
    </row>
    <row r="11" spans="1:5" x14ac:dyDescent="0.25">
      <c r="A11" s="51">
        <v>10</v>
      </c>
      <c r="B11" s="52">
        <v>43899</v>
      </c>
      <c r="C11" s="16" t="s">
        <v>555</v>
      </c>
      <c r="D11" s="16" t="s">
        <v>667</v>
      </c>
      <c r="E11" s="16"/>
    </row>
    <row r="12" spans="1:5" x14ac:dyDescent="0.25">
      <c r="A12" s="51">
        <v>11</v>
      </c>
      <c r="B12" s="52">
        <v>43903</v>
      </c>
      <c r="C12" s="16" t="s">
        <v>555</v>
      </c>
      <c r="D12" s="16" t="s">
        <v>671</v>
      </c>
      <c r="E12" s="16"/>
    </row>
    <row r="13" spans="1:5" x14ac:dyDescent="0.25">
      <c r="A13" s="51">
        <v>12</v>
      </c>
      <c r="B13" s="52">
        <v>43904</v>
      </c>
      <c r="C13" s="16" t="s">
        <v>555</v>
      </c>
      <c r="D13" s="16" t="s">
        <v>672</v>
      </c>
      <c r="E13" s="16"/>
    </row>
    <row r="14" spans="1:5" x14ac:dyDescent="0.25">
      <c r="A14" s="51">
        <v>13</v>
      </c>
      <c r="B14" s="52">
        <v>43916</v>
      </c>
      <c r="C14" s="16" t="s">
        <v>555</v>
      </c>
      <c r="D14" s="16" t="s">
        <v>807</v>
      </c>
      <c r="E14" s="16"/>
    </row>
    <row r="15" spans="1:5" ht="30" x14ac:dyDescent="0.25">
      <c r="A15" s="134">
        <v>14</v>
      </c>
      <c r="B15" s="135">
        <v>43920</v>
      </c>
      <c r="C15" s="474" t="s">
        <v>555</v>
      </c>
      <c r="D15" s="136" t="s">
        <v>808</v>
      </c>
      <c r="E15" s="16"/>
    </row>
    <row r="16" spans="1:5" ht="90" x14ac:dyDescent="0.25">
      <c r="A16" s="134">
        <v>15</v>
      </c>
      <c r="B16" s="135">
        <v>43979</v>
      </c>
      <c r="C16" s="474" t="s">
        <v>555</v>
      </c>
      <c r="D16" s="136" t="s">
        <v>882</v>
      </c>
      <c r="E16" s="16"/>
    </row>
    <row r="17" spans="1:5" ht="45" x14ac:dyDescent="0.25">
      <c r="A17" s="134">
        <v>16</v>
      </c>
      <c r="B17" s="135">
        <v>43979</v>
      </c>
      <c r="C17" s="474" t="s">
        <v>555</v>
      </c>
      <c r="D17" s="136" t="s">
        <v>886</v>
      </c>
      <c r="E17" s="16"/>
    </row>
    <row r="18" spans="1:5" x14ac:dyDescent="0.25">
      <c r="A18" s="134">
        <v>17</v>
      </c>
      <c r="B18" s="192">
        <v>43999</v>
      </c>
      <c r="C18" s="16" t="s">
        <v>555</v>
      </c>
      <c r="D18" s="16" t="s">
        <v>887</v>
      </c>
      <c r="E18" s="16"/>
    </row>
    <row r="19" spans="1:5" x14ac:dyDescent="0.25">
      <c r="A19" s="134">
        <v>18</v>
      </c>
      <c r="B19" s="192">
        <v>44012</v>
      </c>
      <c r="C19" s="16" t="s">
        <v>555</v>
      </c>
      <c r="D19" s="16" t="s">
        <v>1105</v>
      </c>
      <c r="E19" s="16"/>
    </row>
    <row r="20" spans="1:5" x14ac:dyDescent="0.25">
      <c r="A20" s="134">
        <v>19</v>
      </c>
      <c r="B20" s="192">
        <v>44018</v>
      </c>
      <c r="C20" s="16" t="s">
        <v>555</v>
      </c>
      <c r="D20" s="16" t="s">
        <v>1147</v>
      </c>
      <c r="E20" s="16"/>
    </row>
    <row r="21" spans="1:5" ht="30" x14ac:dyDescent="0.25">
      <c r="A21" s="134">
        <v>20</v>
      </c>
      <c r="B21" s="235">
        <v>44028</v>
      </c>
      <c r="C21" s="473" t="s">
        <v>555</v>
      </c>
      <c r="D21" s="138" t="s">
        <v>1149</v>
      </c>
      <c r="E21" s="16"/>
    </row>
    <row r="22" spans="1:5" ht="30" x14ac:dyDescent="0.25">
      <c r="A22" s="134">
        <v>21</v>
      </c>
      <c r="B22" s="235">
        <v>44039</v>
      </c>
      <c r="C22" s="473" t="s">
        <v>555</v>
      </c>
      <c r="D22" s="138" t="s">
        <v>1156</v>
      </c>
      <c r="E22" s="16"/>
    </row>
    <row r="23" spans="1:5" ht="30" x14ac:dyDescent="0.25">
      <c r="A23" s="134">
        <v>22</v>
      </c>
      <c r="B23" s="235">
        <v>44042</v>
      </c>
      <c r="C23" s="473" t="s">
        <v>555</v>
      </c>
      <c r="D23" s="138" t="s">
        <v>1157</v>
      </c>
      <c r="E23" s="16"/>
    </row>
    <row r="24" spans="1:5" ht="75" x14ac:dyDescent="0.25">
      <c r="A24" s="134">
        <v>23</v>
      </c>
      <c r="B24" s="287">
        <v>44055</v>
      </c>
      <c r="C24" s="473" t="s">
        <v>606</v>
      </c>
      <c r="D24" s="138" t="s">
        <v>1166</v>
      </c>
      <c r="E24" s="16"/>
    </row>
    <row r="25" spans="1:5" ht="30" x14ac:dyDescent="0.25">
      <c r="A25" s="134">
        <v>24</v>
      </c>
      <c r="B25" s="287">
        <v>44056</v>
      </c>
      <c r="C25" s="473" t="s">
        <v>606</v>
      </c>
      <c r="D25" s="138" t="s">
        <v>1167</v>
      </c>
      <c r="E25" s="16"/>
    </row>
    <row r="26" spans="1:5" ht="30" x14ac:dyDescent="0.25">
      <c r="A26" s="134">
        <v>25</v>
      </c>
      <c r="B26" s="287">
        <v>44056</v>
      </c>
      <c r="C26" s="473" t="s">
        <v>1432</v>
      </c>
      <c r="D26" s="138" t="s">
        <v>1433</v>
      </c>
      <c r="E26" s="16"/>
    </row>
    <row r="27" spans="1:5" ht="90" x14ac:dyDescent="0.25">
      <c r="A27" s="134">
        <v>26</v>
      </c>
      <c r="B27" s="287">
        <v>44077</v>
      </c>
      <c r="C27" s="473" t="s">
        <v>1432</v>
      </c>
      <c r="D27" s="138" t="s">
        <v>1434</v>
      </c>
      <c r="E27" s="16"/>
    </row>
    <row r="28" spans="1:5" ht="75" x14ac:dyDescent="0.25">
      <c r="A28" s="134">
        <v>27</v>
      </c>
      <c r="B28" s="288">
        <v>44098</v>
      </c>
      <c r="C28" s="473" t="s">
        <v>1432</v>
      </c>
      <c r="D28" s="138" t="s">
        <v>1435</v>
      </c>
      <c r="E28" s="16"/>
    </row>
    <row r="29" spans="1:5" ht="135" x14ac:dyDescent="0.25">
      <c r="A29" s="134">
        <v>28</v>
      </c>
      <c r="B29" s="289">
        <v>44099</v>
      </c>
      <c r="C29" s="473" t="s">
        <v>1432</v>
      </c>
      <c r="D29" s="138" t="s">
        <v>1436</v>
      </c>
      <c r="E29" s="16"/>
    </row>
    <row r="30" spans="1:5" ht="165" x14ac:dyDescent="0.25">
      <c r="A30" s="134">
        <v>29</v>
      </c>
      <c r="B30" s="289">
        <v>44125</v>
      </c>
      <c r="C30" s="473" t="s">
        <v>1432</v>
      </c>
      <c r="D30" s="326" t="s">
        <v>1437</v>
      </c>
      <c r="E30" s="16"/>
    </row>
    <row r="31" spans="1:5" ht="120" x14ac:dyDescent="0.25">
      <c r="A31" s="16"/>
      <c r="B31" s="16"/>
      <c r="C31" s="16"/>
      <c r="D31" s="138" t="s">
        <v>1438</v>
      </c>
      <c r="E31" s="16"/>
    </row>
    <row r="32" spans="1:5" ht="180" x14ac:dyDescent="0.25">
      <c r="A32" s="16"/>
      <c r="B32" s="16"/>
      <c r="C32" s="16"/>
      <c r="D32" s="138" t="s">
        <v>1439</v>
      </c>
      <c r="E32" s="16"/>
    </row>
    <row r="33" spans="1:5" ht="90" x14ac:dyDescent="0.25">
      <c r="A33" s="16"/>
      <c r="B33" s="16"/>
      <c r="C33" s="16"/>
      <c r="D33" s="138" t="s">
        <v>1440</v>
      </c>
      <c r="E33" s="16"/>
    </row>
    <row r="34" spans="1:5" x14ac:dyDescent="0.25">
      <c r="A34" s="134">
        <v>30</v>
      </c>
      <c r="B34" s="235">
        <v>44126</v>
      </c>
      <c r="C34" s="473" t="s">
        <v>555</v>
      </c>
      <c r="D34" s="138" t="s">
        <v>1441</v>
      </c>
      <c r="E34" s="16"/>
    </row>
    <row r="35" spans="1:5" ht="195" x14ac:dyDescent="0.25">
      <c r="A35" s="16">
        <v>31</v>
      </c>
      <c r="B35" s="291">
        <v>44153</v>
      </c>
      <c r="C35" s="16" t="s">
        <v>1432</v>
      </c>
      <c r="D35" s="138" t="s">
        <v>1442</v>
      </c>
      <c r="E35" s="16"/>
    </row>
    <row r="36" spans="1:5" ht="240" x14ac:dyDescent="0.25">
      <c r="A36" s="16">
        <v>32</v>
      </c>
      <c r="B36" s="291">
        <v>44155</v>
      </c>
      <c r="C36" s="16" t="s">
        <v>1432</v>
      </c>
      <c r="D36" s="138" t="s">
        <v>1451</v>
      </c>
      <c r="E36" s="16"/>
    </row>
    <row r="37" spans="1:5" ht="300" x14ac:dyDescent="0.25">
      <c r="A37" s="7">
        <v>33</v>
      </c>
      <c r="B37" s="291">
        <v>43853</v>
      </c>
      <c r="C37" s="7" t="s">
        <v>606</v>
      </c>
      <c r="D37" s="138" t="s">
        <v>1514</v>
      </c>
      <c r="E37" s="16"/>
    </row>
    <row r="38" spans="1:5" ht="60" x14ac:dyDescent="0.25">
      <c r="A38" s="7">
        <v>34</v>
      </c>
      <c r="B38" s="291">
        <v>44167</v>
      </c>
      <c r="C38" s="7" t="s">
        <v>606</v>
      </c>
      <c r="D38" s="138" t="s">
        <v>1526</v>
      </c>
      <c r="E38" s="16"/>
    </row>
    <row r="39" spans="1:5" ht="75" x14ac:dyDescent="0.25">
      <c r="A39" s="7">
        <v>35</v>
      </c>
      <c r="B39" s="291">
        <v>44168</v>
      </c>
      <c r="C39" s="7" t="s">
        <v>1432</v>
      </c>
      <c r="D39" s="129" t="s">
        <v>1530</v>
      </c>
      <c r="E39" s="16"/>
    </row>
    <row r="40" spans="1:5" ht="75" x14ac:dyDescent="0.25">
      <c r="A40" s="7">
        <v>36</v>
      </c>
      <c r="B40" s="291">
        <v>44169</v>
      </c>
      <c r="C40" s="7" t="s">
        <v>606</v>
      </c>
      <c r="D40" s="138" t="s">
        <v>1531</v>
      </c>
      <c r="E40" s="16"/>
    </row>
    <row r="41" spans="1:5" ht="45" x14ac:dyDescent="0.25">
      <c r="A41" s="7">
        <v>37</v>
      </c>
      <c r="B41" s="291">
        <v>44182</v>
      </c>
      <c r="C41" s="7" t="s">
        <v>606</v>
      </c>
      <c r="D41" s="138" t="s">
        <v>1538</v>
      </c>
      <c r="E41" s="16"/>
    </row>
    <row r="42" spans="1:5" ht="45" x14ac:dyDescent="0.25">
      <c r="A42" s="7">
        <v>38</v>
      </c>
      <c r="B42" s="291">
        <v>44202</v>
      </c>
      <c r="C42" s="7" t="s">
        <v>606</v>
      </c>
      <c r="D42" s="138" t="s">
        <v>1540</v>
      </c>
      <c r="E42" s="16"/>
    </row>
    <row r="43" spans="1:5" ht="105" x14ac:dyDescent="0.25">
      <c r="A43" s="7">
        <v>39</v>
      </c>
      <c r="B43" s="291">
        <v>44215</v>
      </c>
      <c r="C43" s="7" t="s">
        <v>606</v>
      </c>
      <c r="D43" s="138" t="s">
        <v>1543</v>
      </c>
      <c r="E43" s="16"/>
    </row>
    <row r="44" spans="1:5" ht="180" x14ac:dyDescent="0.25">
      <c r="A44" s="7">
        <v>40</v>
      </c>
      <c r="B44" s="291">
        <v>44215</v>
      </c>
      <c r="C44" s="7" t="s">
        <v>555</v>
      </c>
      <c r="D44" s="138" t="s">
        <v>1656</v>
      </c>
      <c r="E44" s="16"/>
    </row>
    <row r="45" spans="1:5" ht="45" x14ac:dyDescent="0.25">
      <c r="A45" s="7">
        <v>41</v>
      </c>
      <c r="B45" s="291">
        <v>44216</v>
      </c>
      <c r="C45" s="7" t="s">
        <v>555</v>
      </c>
      <c r="D45" s="138" t="s">
        <v>1655</v>
      </c>
      <c r="E45" s="16"/>
    </row>
    <row r="46" spans="1:5" ht="30" x14ac:dyDescent="0.25">
      <c r="A46" s="7">
        <v>42</v>
      </c>
      <c r="B46" s="291">
        <v>44218</v>
      </c>
      <c r="C46" s="7" t="s">
        <v>606</v>
      </c>
      <c r="D46" s="129" t="s">
        <v>1652</v>
      </c>
      <c r="E46" s="16"/>
    </row>
    <row r="47" spans="1:5" ht="45" x14ac:dyDescent="0.25">
      <c r="A47" s="7">
        <v>43</v>
      </c>
      <c r="B47" s="291">
        <v>44218</v>
      </c>
      <c r="C47" s="7" t="s">
        <v>555</v>
      </c>
      <c r="D47" s="129" t="s">
        <v>1657</v>
      </c>
      <c r="E47" s="16"/>
    </row>
    <row r="48" spans="1:5" ht="45" x14ac:dyDescent="0.25">
      <c r="A48" s="7">
        <v>44</v>
      </c>
      <c r="B48" s="291">
        <v>44221</v>
      </c>
      <c r="C48" s="7" t="s">
        <v>555</v>
      </c>
      <c r="D48" s="129" t="s">
        <v>1658</v>
      </c>
      <c r="E48" s="16"/>
    </row>
    <row r="49" spans="1:5" ht="75" x14ac:dyDescent="0.25">
      <c r="A49" s="7">
        <v>45</v>
      </c>
      <c r="B49" s="291">
        <v>44221</v>
      </c>
      <c r="C49" s="7" t="s">
        <v>555</v>
      </c>
      <c r="D49" s="129" t="s">
        <v>1668</v>
      </c>
      <c r="E49" s="16"/>
    </row>
    <row r="50" spans="1:5" ht="45" x14ac:dyDescent="0.25">
      <c r="A50" s="7">
        <v>46</v>
      </c>
      <c r="B50" s="291">
        <v>44224</v>
      </c>
      <c r="C50" s="7" t="s">
        <v>606</v>
      </c>
      <c r="D50" s="129" t="s">
        <v>1671</v>
      </c>
      <c r="E50" s="16"/>
    </row>
    <row r="51" spans="1:5" ht="45" x14ac:dyDescent="0.25">
      <c r="A51" s="7">
        <v>47</v>
      </c>
      <c r="B51" s="291">
        <v>44224</v>
      </c>
      <c r="C51" s="7" t="s">
        <v>555</v>
      </c>
      <c r="D51" s="129" t="s">
        <v>1677</v>
      </c>
      <c r="E51" s="16"/>
    </row>
    <row r="52" spans="1:5" ht="60" x14ac:dyDescent="0.25">
      <c r="A52" s="7">
        <v>48</v>
      </c>
      <c r="B52" s="291">
        <v>44224</v>
      </c>
      <c r="C52" s="7" t="s">
        <v>555</v>
      </c>
      <c r="D52" s="129" t="s">
        <v>1682</v>
      </c>
      <c r="E52" s="16"/>
    </row>
    <row r="53" spans="1:5" ht="30" x14ac:dyDescent="0.25">
      <c r="A53" s="7">
        <v>49</v>
      </c>
      <c r="B53" s="291">
        <v>44229</v>
      </c>
      <c r="C53" s="7" t="s">
        <v>555</v>
      </c>
      <c r="D53" s="129" t="s">
        <v>1683</v>
      </c>
      <c r="E53" s="16"/>
    </row>
    <row r="54" spans="1:5" ht="60" x14ac:dyDescent="0.25">
      <c r="A54" s="7">
        <v>50</v>
      </c>
      <c r="B54" s="291">
        <v>44238</v>
      </c>
      <c r="C54" s="7" t="s">
        <v>555</v>
      </c>
      <c r="D54" s="129" t="s">
        <v>1693</v>
      </c>
      <c r="E54" s="16"/>
    </row>
    <row r="55" spans="1:5" ht="105" x14ac:dyDescent="0.25">
      <c r="A55" s="7">
        <v>51</v>
      </c>
      <c r="B55" s="291">
        <v>44243</v>
      </c>
      <c r="C55" s="7" t="s">
        <v>606</v>
      </c>
      <c r="D55" s="138" t="s">
        <v>1739</v>
      </c>
      <c r="E55" s="16"/>
    </row>
    <row r="56" spans="1:5" ht="45" x14ac:dyDescent="0.25">
      <c r="A56" s="7">
        <v>52</v>
      </c>
      <c r="B56" s="291">
        <v>44249</v>
      </c>
      <c r="C56" s="7" t="s">
        <v>555</v>
      </c>
      <c r="D56" s="129" t="s">
        <v>1740</v>
      </c>
      <c r="E56" s="16"/>
    </row>
    <row r="57" spans="1:5" ht="240" x14ac:dyDescent="0.25">
      <c r="A57" s="7">
        <v>53</v>
      </c>
      <c r="B57" s="291">
        <v>44249</v>
      </c>
      <c r="C57" s="7" t="s">
        <v>1432</v>
      </c>
      <c r="D57" s="333" t="s">
        <v>1758</v>
      </c>
      <c r="E57" s="16"/>
    </row>
    <row r="58" spans="1:5" ht="165" x14ac:dyDescent="0.25">
      <c r="A58" s="7">
        <v>54</v>
      </c>
      <c r="B58" s="291">
        <v>44253</v>
      </c>
      <c r="C58" s="7" t="s">
        <v>1432</v>
      </c>
      <c r="D58" s="138" t="s">
        <v>1853</v>
      </c>
      <c r="E58" s="16"/>
    </row>
    <row r="59" spans="1:5" ht="60" x14ac:dyDescent="0.25">
      <c r="A59" s="7">
        <v>55</v>
      </c>
      <c r="B59" s="291">
        <v>44216</v>
      </c>
      <c r="C59" s="7" t="s">
        <v>555</v>
      </c>
      <c r="D59" s="138" t="s">
        <v>1857</v>
      </c>
      <c r="E59" s="16"/>
    </row>
    <row r="60" spans="1:5" ht="105" x14ac:dyDescent="0.25">
      <c r="A60" s="16">
        <v>56</v>
      </c>
      <c r="B60" s="291">
        <v>44258</v>
      </c>
      <c r="C60" s="16" t="s">
        <v>1432</v>
      </c>
      <c r="D60" s="138" t="s">
        <v>1858</v>
      </c>
      <c r="E60" s="16"/>
    </row>
    <row r="61" spans="1:5" ht="240" x14ac:dyDescent="0.25">
      <c r="A61" s="16">
        <v>57</v>
      </c>
      <c r="B61" s="291">
        <v>44279</v>
      </c>
      <c r="C61" s="16" t="s">
        <v>606</v>
      </c>
      <c r="D61" s="138" t="s">
        <v>1861</v>
      </c>
      <c r="E61" s="16"/>
    </row>
    <row r="62" spans="1:5" ht="45" x14ac:dyDescent="0.25">
      <c r="A62" s="16">
        <v>58</v>
      </c>
      <c r="B62" s="291">
        <v>44280</v>
      </c>
      <c r="C62" s="16" t="s">
        <v>1432</v>
      </c>
      <c r="D62" s="138" t="s">
        <v>1880</v>
      </c>
      <c r="E62" s="16"/>
    </row>
    <row r="63" spans="1:5" ht="255" x14ac:dyDescent="0.25">
      <c r="A63" s="7">
        <v>59</v>
      </c>
      <c r="B63" s="291">
        <v>44280</v>
      </c>
      <c r="C63" s="7" t="s">
        <v>555</v>
      </c>
      <c r="D63" s="138" t="s">
        <v>1881</v>
      </c>
      <c r="E63" s="16"/>
    </row>
    <row r="64" spans="1:5" x14ac:dyDescent="0.25">
      <c r="A64" s="7">
        <v>60</v>
      </c>
      <c r="B64" s="291">
        <v>44287</v>
      </c>
      <c r="C64" s="7" t="s">
        <v>606</v>
      </c>
      <c r="D64" s="129" t="s">
        <v>1926</v>
      </c>
      <c r="E64" s="16"/>
    </row>
    <row r="65" spans="1:5" ht="105" x14ac:dyDescent="0.25">
      <c r="A65" s="7">
        <v>61</v>
      </c>
      <c r="B65" s="291">
        <v>44298</v>
      </c>
      <c r="C65" s="7" t="s">
        <v>1432</v>
      </c>
      <c r="D65" s="129" t="s">
        <v>1929</v>
      </c>
      <c r="E65" s="16"/>
    </row>
    <row r="66" spans="1:5" ht="165" x14ac:dyDescent="0.25">
      <c r="A66" s="7">
        <v>62</v>
      </c>
      <c r="B66" s="291">
        <v>44301</v>
      </c>
      <c r="C66" s="7" t="s">
        <v>606</v>
      </c>
      <c r="D66" s="138" t="s">
        <v>1931</v>
      </c>
      <c r="E66" s="16"/>
    </row>
    <row r="67" spans="1:5" ht="45" x14ac:dyDescent="0.25">
      <c r="A67" s="7">
        <v>63</v>
      </c>
      <c r="B67" s="291">
        <v>44308</v>
      </c>
      <c r="C67" s="7" t="s">
        <v>606</v>
      </c>
      <c r="D67" s="138" t="s">
        <v>1932</v>
      </c>
      <c r="E67" s="16"/>
    </row>
    <row r="68" spans="1:5" ht="120" x14ac:dyDescent="0.25">
      <c r="A68" s="16">
        <v>64</v>
      </c>
      <c r="B68" s="291">
        <v>44308</v>
      </c>
      <c r="C68" s="16" t="s">
        <v>1432</v>
      </c>
      <c r="D68" s="138" t="s">
        <v>2012</v>
      </c>
      <c r="E68" s="16"/>
    </row>
    <row r="69" spans="1:5" ht="30" x14ac:dyDescent="0.25">
      <c r="A69" s="7">
        <v>65</v>
      </c>
      <c r="B69" s="291">
        <v>44309</v>
      </c>
      <c r="C69" s="7" t="s">
        <v>1432</v>
      </c>
      <c r="D69" s="138" t="s">
        <v>2004</v>
      </c>
      <c r="E69" s="16"/>
    </row>
    <row r="70" spans="1:5" ht="30" x14ac:dyDescent="0.25">
      <c r="A70" s="7">
        <v>66</v>
      </c>
      <c r="B70" s="291">
        <v>44314</v>
      </c>
      <c r="C70" s="7" t="s">
        <v>606</v>
      </c>
      <c r="D70" s="129" t="s">
        <v>2013</v>
      </c>
      <c r="E70" s="16"/>
    </row>
    <row r="71" spans="1:5" ht="45" x14ac:dyDescent="0.25">
      <c r="A71" s="7">
        <v>67</v>
      </c>
      <c r="B71" s="291">
        <v>44314</v>
      </c>
      <c r="C71" s="7" t="s">
        <v>606</v>
      </c>
      <c r="D71" s="138" t="s">
        <v>2025</v>
      </c>
      <c r="E71" s="16"/>
    </row>
    <row r="72" spans="1:5" ht="105" x14ac:dyDescent="0.25">
      <c r="A72" s="7">
        <v>68</v>
      </c>
      <c r="B72" s="291">
        <v>44317</v>
      </c>
      <c r="C72" s="7" t="s">
        <v>1432</v>
      </c>
      <c r="D72" s="138" t="s">
        <v>2024</v>
      </c>
      <c r="E72" s="16"/>
    </row>
    <row r="73" spans="1:5" x14ac:dyDescent="0.25">
      <c r="A73" s="7">
        <v>69</v>
      </c>
      <c r="B73" s="291">
        <v>44319</v>
      </c>
      <c r="C73" s="7" t="s">
        <v>606</v>
      </c>
      <c r="D73" s="138" t="s">
        <v>2026</v>
      </c>
      <c r="E73" s="16"/>
    </row>
    <row r="74" spans="1:5" ht="75" x14ac:dyDescent="0.25">
      <c r="A74" s="16">
        <v>70</v>
      </c>
      <c r="B74" s="291">
        <v>44321</v>
      </c>
      <c r="C74" s="16" t="s">
        <v>606</v>
      </c>
      <c r="D74" s="138" t="s">
        <v>2027</v>
      </c>
      <c r="E74" s="16"/>
    </row>
    <row r="75" spans="1:5" ht="105" x14ac:dyDescent="0.25">
      <c r="A75" s="16">
        <v>71</v>
      </c>
      <c r="B75" s="291">
        <v>44327</v>
      </c>
      <c r="C75" s="16" t="s">
        <v>1432</v>
      </c>
      <c r="D75" s="138" t="s">
        <v>2028</v>
      </c>
      <c r="E75" s="16"/>
    </row>
    <row r="76" spans="1:5" ht="30" x14ac:dyDescent="0.25">
      <c r="A76" s="7">
        <v>72</v>
      </c>
      <c r="B76" s="291">
        <v>44350</v>
      </c>
      <c r="C76" s="7" t="s">
        <v>606</v>
      </c>
      <c r="D76" s="129" t="s">
        <v>2033</v>
      </c>
      <c r="E76" s="16"/>
    </row>
    <row r="77" spans="1:5" ht="135" x14ac:dyDescent="0.25">
      <c r="A77" s="7">
        <v>73</v>
      </c>
      <c r="B77" s="291">
        <v>44355</v>
      </c>
      <c r="C77" s="7" t="s">
        <v>1432</v>
      </c>
      <c r="D77" s="129" t="s">
        <v>2052</v>
      </c>
      <c r="E77" s="16"/>
    </row>
    <row r="78" spans="1:5" ht="30" x14ac:dyDescent="0.25">
      <c r="A78" s="7">
        <v>74</v>
      </c>
      <c r="B78" s="291">
        <v>44356</v>
      </c>
      <c r="C78" s="7" t="s">
        <v>1432</v>
      </c>
      <c r="D78" s="129" t="s">
        <v>2037</v>
      </c>
      <c r="E78" s="16"/>
    </row>
    <row r="79" spans="1:5" ht="45" x14ac:dyDescent="0.25">
      <c r="A79" s="7">
        <v>75</v>
      </c>
      <c r="B79" s="291">
        <v>44357</v>
      </c>
      <c r="C79" s="7" t="s">
        <v>2048</v>
      </c>
      <c r="D79" s="129" t="s">
        <v>2049</v>
      </c>
      <c r="E79" s="16"/>
    </row>
    <row r="80" spans="1:5" ht="60" x14ac:dyDescent="0.25">
      <c r="A80" s="7">
        <v>76</v>
      </c>
      <c r="B80" s="291">
        <v>44370</v>
      </c>
      <c r="C80" s="7" t="s">
        <v>1432</v>
      </c>
      <c r="D80" s="129" t="s">
        <v>2053</v>
      </c>
      <c r="E80" s="16"/>
    </row>
    <row r="81" spans="1:5" ht="60" x14ac:dyDescent="0.25">
      <c r="A81" s="7">
        <v>77</v>
      </c>
      <c r="B81" s="291">
        <v>44375</v>
      </c>
      <c r="C81" s="7" t="s">
        <v>2048</v>
      </c>
      <c r="D81" s="129" t="s">
        <v>2101</v>
      </c>
      <c r="E81" s="16"/>
    </row>
    <row r="82" spans="1:5" ht="165" x14ac:dyDescent="0.25">
      <c r="A82" s="7">
        <v>78</v>
      </c>
      <c r="B82" s="291">
        <v>44379</v>
      </c>
      <c r="C82" s="7" t="s">
        <v>1432</v>
      </c>
      <c r="D82" s="129" t="s">
        <v>2063</v>
      </c>
      <c r="E82" s="16"/>
    </row>
    <row r="83" spans="1:5" ht="105" x14ac:dyDescent="0.25">
      <c r="A83" s="7">
        <v>79</v>
      </c>
      <c r="B83" s="291">
        <v>44397</v>
      </c>
      <c r="C83" s="7" t="s">
        <v>2048</v>
      </c>
      <c r="D83" s="129" t="s">
        <v>2106</v>
      </c>
      <c r="E83" s="16"/>
    </row>
    <row r="84" spans="1:5" ht="45" x14ac:dyDescent="0.25">
      <c r="A84" s="7">
        <v>80</v>
      </c>
      <c r="B84" s="291">
        <v>44399</v>
      </c>
      <c r="C84" s="7" t="s">
        <v>2048</v>
      </c>
      <c r="D84" s="129" t="s">
        <v>2107</v>
      </c>
      <c r="E84" s="16"/>
    </row>
    <row r="85" spans="1:5" ht="135" x14ac:dyDescent="0.25">
      <c r="A85" s="7">
        <v>81</v>
      </c>
      <c r="B85" s="291">
        <v>44401</v>
      </c>
      <c r="C85" s="7" t="s">
        <v>2048</v>
      </c>
      <c r="D85" s="129" t="s">
        <v>2140</v>
      </c>
      <c r="E85" s="16"/>
    </row>
    <row r="86" spans="1:5" ht="45" x14ac:dyDescent="0.25">
      <c r="A86" s="7">
        <v>82</v>
      </c>
      <c r="B86" s="291">
        <v>44397</v>
      </c>
      <c r="C86" s="7" t="s">
        <v>2048</v>
      </c>
      <c r="D86" s="129" t="s">
        <v>2142</v>
      </c>
      <c r="E86" s="16"/>
    </row>
    <row r="87" spans="1:5" ht="300" x14ac:dyDescent="0.25">
      <c r="A87" s="7">
        <v>83</v>
      </c>
      <c r="B87" s="291">
        <v>44406</v>
      </c>
      <c r="C87" s="7" t="s">
        <v>1432</v>
      </c>
      <c r="D87" s="129" t="s">
        <v>2342</v>
      </c>
      <c r="E87" s="16"/>
    </row>
    <row r="88" spans="1:5" ht="135" x14ac:dyDescent="0.25">
      <c r="A88" s="7">
        <v>84</v>
      </c>
      <c r="B88" s="291">
        <v>44408</v>
      </c>
      <c r="C88" s="7" t="s">
        <v>1432</v>
      </c>
      <c r="D88" s="129" t="s">
        <v>2352</v>
      </c>
      <c r="E88" s="16"/>
    </row>
    <row r="89" spans="1:5" ht="30" x14ac:dyDescent="0.25">
      <c r="A89" s="7">
        <v>85</v>
      </c>
      <c r="B89" s="291">
        <v>44411</v>
      </c>
      <c r="C89" s="7" t="s">
        <v>606</v>
      </c>
      <c r="D89" s="138" t="s">
        <v>2353</v>
      </c>
      <c r="E89" s="16"/>
    </row>
    <row r="90" spans="1:5" ht="75" x14ac:dyDescent="0.25">
      <c r="A90" s="7">
        <v>86</v>
      </c>
      <c r="B90" s="291">
        <v>44416</v>
      </c>
      <c r="C90" s="7" t="s">
        <v>2048</v>
      </c>
      <c r="D90" s="129" t="s">
        <v>2355</v>
      </c>
      <c r="E90" s="16"/>
    </row>
    <row r="91" spans="1:5" ht="60" x14ac:dyDescent="0.25">
      <c r="A91" s="7">
        <v>87</v>
      </c>
      <c r="B91" s="291">
        <v>44418</v>
      </c>
      <c r="C91" s="7" t="s">
        <v>2048</v>
      </c>
      <c r="D91" s="129" t="s">
        <v>2357</v>
      </c>
      <c r="E91" s="16"/>
    </row>
    <row r="92" spans="1:5" ht="45" x14ac:dyDescent="0.25">
      <c r="A92" s="7">
        <v>88</v>
      </c>
      <c r="B92" s="291">
        <v>44418</v>
      </c>
      <c r="C92" s="7" t="s">
        <v>2048</v>
      </c>
      <c r="D92" s="129" t="s">
        <v>2358</v>
      </c>
      <c r="E92" s="16"/>
    </row>
    <row r="93" spans="1:5" ht="195" x14ac:dyDescent="0.25">
      <c r="A93" s="7">
        <v>89</v>
      </c>
      <c r="B93" s="291">
        <v>44420</v>
      </c>
      <c r="C93" s="7" t="s">
        <v>2048</v>
      </c>
      <c r="D93" s="129" t="s">
        <v>2364</v>
      </c>
      <c r="E93" s="16"/>
    </row>
    <row r="94" spans="1:5" ht="45" x14ac:dyDescent="0.25">
      <c r="A94" s="7">
        <v>90</v>
      </c>
      <c r="B94" s="291">
        <v>44428</v>
      </c>
      <c r="C94" s="7" t="s">
        <v>2048</v>
      </c>
      <c r="D94" s="129" t="s">
        <v>2367</v>
      </c>
      <c r="E94" s="16"/>
    </row>
    <row r="95" spans="1:5" ht="90" x14ac:dyDescent="0.25">
      <c r="A95" s="7">
        <v>91</v>
      </c>
      <c r="B95" s="291">
        <v>44432</v>
      </c>
      <c r="C95" s="7" t="s">
        <v>2048</v>
      </c>
      <c r="D95" s="129" t="s">
        <v>2388</v>
      </c>
      <c r="E95" s="16"/>
    </row>
    <row r="96" spans="1:5" ht="45" x14ac:dyDescent="0.25">
      <c r="A96" s="7">
        <v>92</v>
      </c>
      <c r="B96" s="291">
        <v>44447</v>
      </c>
      <c r="C96" s="7" t="s">
        <v>606</v>
      </c>
      <c r="D96" s="138" t="s">
        <v>2409</v>
      </c>
      <c r="E96" s="16"/>
    </row>
    <row r="97" spans="1:5" ht="180" x14ac:dyDescent="0.25">
      <c r="A97" s="7">
        <v>93</v>
      </c>
      <c r="B97" s="291">
        <v>44447</v>
      </c>
      <c r="C97" s="7" t="s">
        <v>606</v>
      </c>
      <c r="D97" s="129" t="s">
        <v>2459</v>
      </c>
      <c r="E97" s="16"/>
    </row>
    <row r="98" spans="1:5" ht="45" x14ac:dyDescent="0.25">
      <c r="A98" s="7">
        <v>94</v>
      </c>
      <c r="B98" s="291">
        <v>44448</v>
      </c>
      <c r="C98" s="7" t="s">
        <v>2048</v>
      </c>
      <c r="D98" s="129" t="s">
        <v>2412</v>
      </c>
      <c r="E98" s="16"/>
    </row>
    <row r="99" spans="1:5" ht="30" x14ac:dyDescent="0.25">
      <c r="A99" s="7">
        <v>95</v>
      </c>
      <c r="B99" s="291">
        <v>44449</v>
      </c>
      <c r="C99" s="7" t="s">
        <v>2048</v>
      </c>
      <c r="D99" s="129" t="s">
        <v>2413</v>
      </c>
      <c r="E99" s="16"/>
    </row>
    <row r="100" spans="1:5" ht="270" x14ac:dyDescent="0.25">
      <c r="A100" s="7">
        <v>96</v>
      </c>
      <c r="B100" s="291">
        <v>44451</v>
      </c>
      <c r="C100" s="7" t="s">
        <v>2048</v>
      </c>
      <c r="D100" s="129" t="s">
        <v>2436</v>
      </c>
      <c r="E100" s="16"/>
    </row>
    <row r="101" spans="1:5" ht="30" x14ac:dyDescent="0.25">
      <c r="A101" s="7">
        <v>97</v>
      </c>
      <c r="B101" s="291">
        <v>44453</v>
      </c>
      <c r="C101" s="7" t="s">
        <v>2048</v>
      </c>
      <c r="D101" s="129" t="s">
        <v>2437</v>
      </c>
      <c r="E101" s="16"/>
    </row>
    <row r="102" spans="1:5" x14ac:dyDescent="0.25">
      <c r="A102" s="7">
        <v>98</v>
      </c>
      <c r="B102" s="291">
        <v>44453</v>
      </c>
      <c r="C102" s="7" t="s">
        <v>2048</v>
      </c>
      <c r="D102" s="129" t="s">
        <v>2442</v>
      </c>
      <c r="E102" s="16"/>
    </row>
    <row r="103" spans="1:5" ht="30" x14ac:dyDescent="0.25">
      <c r="A103" s="7">
        <v>99</v>
      </c>
      <c r="B103" s="291">
        <v>44453</v>
      </c>
      <c r="C103" s="7" t="s">
        <v>2440</v>
      </c>
      <c r="D103" s="129" t="s">
        <v>2441</v>
      </c>
      <c r="E103" s="16"/>
    </row>
    <row r="104" spans="1:5" ht="30" x14ac:dyDescent="0.25">
      <c r="A104" s="7">
        <v>100</v>
      </c>
      <c r="B104" s="291">
        <v>44454</v>
      </c>
      <c r="C104" s="7" t="s">
        <v>2048</v>
      </c>
      <c r="D104" s="129" t="s">
        <v>2443</v>
      </c>
      <c r="E104" s="16"/>
    </row>
    <row r="105" spans="1:5" ht="90" x14ac:dyDescent="0.25">
      <c r="A105" s="7">
        <v>101</v>
      </c>
      <c r="B105" s="291">
        <v>44454</v>
      </c>
      <c r="C105" s="7" t="s">
        <v>2048</v>
      </c>
      <c r="D105" s="129" t="s">
        <v>2448</v>
      </c>
      <c r="E105" s="16"/>
    </row>
    <row r="106" spans="1:5" ht="105" x14ac:dyDescent="0.25">
      <c r="A106" s="7">
        <v>102</v>
      </c>
      <c r="B106" s="291">
        <v>44458</v>
      </c>
      <c r="C106" s="7" t="s">
        <v>2048</v>
      </c>
      <c r="D106" s="129" t="s">
        <v>2455</v>
      </c>
      <c r="E106" s="16"/>
    </row>
    <row r="107" spans="1:5" x14ac:dyDescent="0.25">
      <c r="A107" s="7">
        <v>103</v>
      </c>
      <c r="B107" s="291">
        <v>44459</v>
      </c>
      <c r="C107" s="7" t="s">
        <v>606</v>
      </c>
      <c r="D107" s="129" t="s">
        <v>2460</v>
      </c>
      <c r="E107" s="16"/>
    </row>
    <row r="108" spans="1:5" ht="45" x14ac:dyDescent="0.25">
      <c r="A108" s="7">
        <v>104</v>
      </c>
      <c r="B108" s="291">
        <v>44460</v>
      </c>
      <c r="C108" s="7" t="s">
        <v>2048</v>
      </c>
      <c r="D108" s="129" t="s">
        <v>2461</v>
      </c>
      <c r="E108" s="16"/>
    </row>
    <row r="109" spans="1:5" x14ac:dyDescent="0.25">
      <c r="A109" s="7">
        <v>104</v>
      </c>
      <c r="B109" s="291">
        <v>44461</v>
      </c>
      <c r="C109" s="7" t="s">
        <v>2048</v>
      </c>
      <c r="D109" s="129" t="s">
        <v>2462</v>
      </c>
      <c r="E109" s="16"/>
    </row>
    <row r="110" spans="1:5" ht="60" x14ac:dyDescent="0.25">
      <c r="A110" s="7">
        <v>104</v>
      </c>
      <c r="B110" s="291">
        <v>44463</v>
      </c>
      <c r="C110" s="7" t="s">
        <v>2048</v>
      </c>
      <c r="D110" s="129" t="s">
        <v>2468</v>
      </c>
      <c r="E110" s="16"/>
    </row>
    <row r="111" spans="1:5" ht="120" x14ac:dyDescent="0.25">
      <c r="A111" s="7">
        <v>105</v>
      </c>
      <c r="B111" s="291">
        <v>44464</v>
      </c>
      <c r="C111" s="7" t="s">
        <v>2048</v>
      </c>
      <c r="D111" s="129" t="s">
        <v>2502</v>
      </c>
      <c r="E111" s="16"/>
    </row>
    <row r="112" spans="1:5" ht="135" x14ac:dyDescent="0.25">
      <c r="A112" s="7">
        <v>106</v>
      </c>
      <c r="B112" s="291">
        <v>44466</v>
      </c>
      <c r="C112" s="7" t="s">
        <v>606</v>
      </c>
      <c r="D112" s="129" t="s">
        <v>2501</v>
      </c>
      <c r="E112" s="16"/>
    </row>
    <row r="113" spans="1:5" ht="45" x14ac:dyDescent="0.25">
      <c r="A113" s="7">
        <v>107</v>
      </c>
      <c r="B113" s="291">
        <v>44467</v>
      </c>
      <c r="C113" s="7" t="s">
        <v>2048</v>
      </c>
      <c r="D113" s="129" t="s">
        <v>2503</v>
      </c>
      <c r="E113" s="16"/>
    </row>
    <row r="114" spans="1:5" ht="135" x14ac:dyDescent="0.25">
      <c r="A114" s="7">
        <v>108</v>
      </c>
      <c r="B114" s="291">
        <v>44469</v>
      </c>
      <c r="C114" s="7" t="s">
        <v>2048</v>
      </c>
      <c r="D114" s="129" t="s">
        <v>2524</v>
      </c>
      <c r="E114" s="16"/>
    </row>
    <row r="115" spans="1:5" ht="30" x14ac:dyDescent="0.25">
      <c r="A115" s="7">
        <v>109</v>
      </c>
      <c r="B115" s="291">
        <v>44474</v>
      </c>
      <c r="C115" s="7" t="s">
        <v>606</v>
      </c>
      <c r="D115" s="138" t="s">
        <v>2525</v>
      </c>
      <c r="E115" s="16"/>
    </row>
    <row r="116" spans="1:5" x14ac:dyDescent="0.25">
      <c r="A116" s="7">
        <v>110</v>
      </c>
      <c r="B116" s="291">
        <v>44476</v>
      </c>
      <c r="C116" s="7" t="s">
        <v>606</v>
      </c>
      <c r="D116" s="129" t="s">
        <v>2538</v>
      </c>
      <c r="E116" s="16"/>
    </row>
    <row r="117" spans="1:5" x14ac:dyDescent="0.25">
      <c r="A117" s="7">
        <v>111</v>
      </c>
      <c r="B117" s="291">
        <v>44481</v>
      </c>
      <c r="C117" s="7" t="s">
        <v>606</v>
      </c>
      <c r="D117" s="129" t="s">
        <v>2552</v>
      </c>
      <c r="E117" s="16"/>
    </row>
    <row r="118" spans="1:5" x14ac:dyDescent="0.25">
      <c r="A118" s="7">
        <v>112</v>
      </c>
      <c r="B118" s="291">
        <v>44484</v>
      </c>
      <c r="C118" s="7" t="s">
        <v>2048</v>
      </c>
      <c r="D118" s="129" t="s">
        <v>2553</v>
      </c>
      <c r="E118" s="16"/>
    </row>
    <row r="119" spans="1:5" ht="180" x14ac:dyDescent="0.25">
      <c r="A119" s="7">
        <v>113</v>
      </c>
      <c r="B119" s="291">
        <v>44488</v>
      </c>
      <c r="C119" s="7" t="s">
        <v>2048</v>
      </c>
      <c r="D119" s="129" t="s">
        <v>2575</v>
      </c>
      <c r="E119" s="16"/>
    </row>
    <row r="120" spans="1:5" ht="30" x14ac:dyDescent="0.25">
      <c r="A120" s="7">
        <v>114</v>
      </c>
      <c r="B120" s="291">
        <v>44488</v>
      </c>
      <c r="C120" s="7" t="s">
        <v>606</v>
      </c>
      <c r="D120" s="129" t="s">
        <v>2576</v>
      </c>
      <c r="E120" s="16"/>
    </row>
    <row r="121" spans="1:5" ht="285" x14ac:dyDescent="0.25">
      <c r="A121" s="7">
        <v>115</v>
      </c>
      <c r="B121" s="291">
        <v>44494</v>
      </c>
      <c r="C121" s="7" t="s">
        <v>2048</v>
      </c>
      <c r="D121" s="129" t="s">
        <v>2587</v>
      </c>
      <c r="E121" s="16"/>
    </row>
    <row r="122" spans="1:5" ht="105" x14ac:dyDescent="0.25">
      <c r="A122" s="7">
        <v>116</v>
      </c>
      <c r="B122" s="291">
        <v>44494</v>
      </c>
      <c r="C122" s="7" t="s">
        <v>2048</v>
      </c>
      <c r="D122" s="138" t="s">
        <v>2588</v>
      </c>
      <c r="E122" s="16"/>
    </row>
    <row r="123" spans="1:5" x14ac:dyDescent="0.25">
      <c r="A123" s="7">
        <v>117</v>
      </c>
      <c r="B123" s="291">
        <v>44498</v>
      </c>
      <c r="C123" s="7" t="s">
        <v>606</v>
      </c>
      <c r="D123" s="129" t="s">
        <v>2590</v>
      </c>
      <c r="E123" s="16"/>
    </row>
    <row r="124" spans="1:5" ht="330" x14ac:dyDescent="0.25">
      <c r="A124" s="7">
        <v>118</v>
      </c>
      <c r="B124" s="291">
        <v>44505</v>
      </c>
      <c r="C124" s="7" t="s">
        <v>2048</v>
      </c>
      <c r="D124" s="138" t="s">
        <v>2591</v>
      </c>
      <c r="E124" s="16"/>
    </row>
    <row r="125" spans="1:5" ht="30" x14ac:dyDescent="0.25">
      <c r="A125" s="7">
        <v>119</v>
      </c>
      <c r="B125" s="291">
        <v>44510</v>
      </c>
      <c r="C125" s="7" t="s">
        <v>606</v>
      </c>
      <c r="D125" s="138" t="s">
        <v>2592</v>
      </c>
      <c r="E125" s="16"/>
    </row>
    <row r="126" spans="1:5" ht="45" x14ac:dyDescent="0.25">
      <c r="A126" s="16">
        <v>120</v>
      </c>
      <c r="B126" s="291">
        <v>44517</v>
      </c>
      <c r="C126" s="16" t="s">
        <v>2048</v>
      </c>
      <c r="D126" s="138" t="s">
        <v>2640</v>
      </c>
      <c r="E126" s="16"/>
    </row>
    <row r="127" spans="1:5" ht="75" x14ac:dyDescent="0.25">
      <c r="A127" s="16">
        <v>121</v>
      </c>
      <c r="B127" s="291">
        <v>44517</v>
      </c>
      <c r="C127" s="16" t="s">
        <v>2048</v>
      </c>
      <c r="D127" s="138" t="s">
        <v>2593</v>
      </c>
      <c r="E127" s="16"/>
    </row>
    <row r="128" spans="1:5" ht="105" x14ac:dyDescent="0.25">
      <c r="A128" s="7">
        <v>122</v>
      </c>
      <c r="B128" s="291">
        <v>44518</v>
      </c>
      <c r="C128" s="7" t="s">
        <v>1432</v>
      </c>
      <c r="D128" s="138" t="s">
        <v>2644</v>
      </c>
      <c r="E128" s="16"/>
    </row>
    <row r="129" spans="1:5" ht="45" x14ac:dyDescent="0.25">
      <c r="A129" s="7">
        <v>123</v>
      </c>
      <c r="B129" s="291">
        <v>44524</v>
      </c>
      <c r="C129" s="7" t="s">
        <v>606</v>
      </c>
      <c r="D129" s="129" t="s">
        <v>2645</v>
      </c>
      <c r="E129" s="16"/>
    </row>
    <row r="130" spans="1:5" ht="30" x14ac:dyDescent="0.25">
      <c r="A130" s="7">
        <v>124</v>
      </c>
      <c r="B130" s="291">
        <v>44531</v>
      </c>
      <c r="C130" s="7" t="s">
        <v>606</v>
      </c>
      <c r="D130" s="138" t="s">
        <v>2647</v>
      </c>
      <c r="E130" s="16"/>
    </row>
    <row r="131" spans="1:5" x14ac:dyDescent="0.25">
      <c r="A131" s="7">
        <v>125</v>
      </c>
      <c r="B131" s="291">
        <v>44536</v>
      </c>
      <c r="C131" s="7" t="s">
        <v>2440</v>
      </c>
      <c r="D131" s="138" t="s">
        <v>2655</v>
      </c>
      <c r="E131" s="16"/>
    </row>
    <row r="132" spans="1:5" ht="45" x14ac:dyDescent="0.25">
      <c r="A132" s="7">
        <v>126</v>
      </c>
      <c r="B132" s="291">
        <v>44546</v>
      </c>
      <c r="C132" s="7" t="s">
        <v>606</v>
      </c>
      <c r="D132" s="138" t="s">
        <v>2657</v>
      </c>
      <c r="E132" s="16"/>
    </row>
    <row r="133" spans="1:5" x14ac:dyDescent="0.25">
      <c r="A133" s="7">
        <v>127</v>
      </c>
      <c r="B133" s="291">
        <v>44547</v>
      </c>
      <c r="C133" s="7" t="s">
        <v>606</v>
      </c>
      <c r="D133" s="129" t="s">
        <v>2661</v>
      </c>
      <c r="E133" s="16"/>
    </row>
    <row r="134" spans="1:5" x14ac:dyDescent="0.25">
      <c r="A134" s="7">
        <v>128</v>
      </c>
      <c r="B134" s="291">
        <v>44567</v>
      </c>
      <c r="C134" s="7" t="s">
        <v>606</v>
      </c>
      <c r="D134" s="129" t="s">
        <v>2662</v>
      </c>
      <c r="E134" s="16"/>
    </row>
    <row r="135" spans="1:5" x14ac:dyDescent="0.25">
      <c r="A135" s="7">
        <v>129</v>
      </c>
      <c r="B135" s="291">
        <v>44567</v>
      </c>
      <c r="C135" s="7" t="s">
        <v>606</v>
      </c>
      <c r="D135" s="129" t="s">
        <v>2667</v>
      </c>
      <c r="E135" s="16"/>
    </row>
    <row r="136" spans="1:5" ht="90" x14ac:dyDescent="0.25">
      <c r="A136" s="7">
        <v>130</v>
      </c>
      <c r="B136" s="291">
        <v>44574</v>
      </c>
      <c r="C136" s="7" t="s">
        <v>2048</v>
      </c>
      <c r="D136" s="129" t="s">
        <v>2678</v>
      </c>
      <c r="E136" s="16"/>
    </row>
    <row r="137" spans="1:5" ht="30" x14ac:dyDescent="0.25">
      <c r="A137" s="7">
        <v>131</v>
      </c>
      <c r="B137" s="291">
        <v>44575</v>
      </c>
      <c r="C137" s="7" t="s">
        <v>2048</v>
      </c>
      <c r="D137" s="475" t="s">
        <v>2679</v>
      </c>
      <c r="E137" s="16"/>
    </row>
    <row r="138" spans="1:5" ht="90" x14ac:dyDescent="0.25">
      <c r="A138" s="7">
        <v>132</v>
      </c>
      <c r="B138" s="291">
        <v>44583</v>
      </c>
      <c r="C138" s="7" t="s">
        <v>1432</v>
      </c>
      <c r="D138" s="138" t="s">
        <v>2683</v>
      </c>
      <c r="E138" s="16"/>
    </row>
    <row r="139" spans="1:5" x14ac:dyDescent="0.25">
      <c r="A139" s="16">
        <v>133</v>
      </c>
      <c r="B139" s="291">
        <v>44586</v>
      </c>
      <c r="C139" s="16" t="s">
        <v>606</v>
      </c>
      <c r="D139" s="16" t="s">
        <v>2685</v>
      </c>
      <c r="E139" s="16"/>
    </row>
    <row r="140" spans="1:5" ht="165" x14ac:dyDescent="0.25">
      <c r="A140" s="16">
        <v>134</v>
      </c>
      <c r="B140" s="291">
        <v>44594</v>
      </c>
      <c r="C140" s="16" t="s">
        <v>1432</v>
      </c>
      <c r="D140" s="138" t="s">
        <v>2767</v>
      </c>
      <c r="E140" s="16"/>
    </row>
    <row r="141" spans="1:5" ht="45" x14ac:dyDescent="0.25">
      <c r="A141" s="7">
        <v>135</v>
      </c>
      <c r="B141" s="291">
        <v>44606</v>
      </c>
      <c r="C141" s="7" t="s">
        <v>1432</v>
      </c>
      <c r="D141" s="129" t="s">
        <v>2772</v>
      </c>
      <c r="E141" s="16"/>
    </row>
    <row r="142" spans="1:5" ht="45" x14ac:dyDescent="0.25">
      <c r="A142" s="7">
        <v>136</v>
      </c>
      <c r="B142" s="291">
        <v>44615</v>
      </c>
      <c r="C142" s="7" t="s">
        <v>2048</v>
      </c>
      <c r="D142" s="129" t="s">
        <v>2774</v>
      </c>
      <c r="E142" s="16"/>
    </row>
    <row r="143" spans="1:5" ht="30" x14ac:dyDescent="0.25">
      <c r="A143" s="7">
        <v>137</v>
      </c>
      <c r="B143" s="291">
        <v>44622</v>
      </c>
      <c r="C143" s="7" t="s">
        <v>2048</v>
      </c>
      <c r="D143" s="129" t="s">
        <v>2775</v>
      </c>
      <c r="E143" s="16"/>
    </row>
    <row r="144" spans="1:5" ht="75" x14ac:dyDescent="0.25">
      <c r="A144" s="7">
        <v>138</v>
      </c>
      <c r="B144" s="291">
        <v>44628</v>
      </c>
      <c r="C144" s="7" t="s">
        <v>1432</v>
      </c>
      <c r="D144" s="516" t="s">
        <v>2776</v>
      </c>
      <c r="E144" s="16"/>
    </row>
  </sheetData>
  <autoFilter ref="A1:D136" xr:uid="{368FB5EA-C566-4849-A949-16967656DDA3}"/>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3E7AB-C941-408C-A6C9-B5D2C3BAAAF3}">
  <sheetPr codeName="Sheet13"/>
  <dimension ref="B1:AD65"/>
  <sheetViews>
    <sheetView workbookViewId="0">
      <selection activeCell="C21" sqref="C21"/>
    </sheetView>
  </sheetViews>
  <sheetFormatPr defaultRowHeight="15" x14ac:dyDescent="0.25"/>
  <cols>
    <col min="3" max="3" width="33.28515625" customWidth="1"/>
    <col min="4" max="4" width="65.85546875" customWidth="1"/>
    <col min="5" max="5" width="96.28515625" customWidth="1"/>
  </cols>
  <sheetData>
    <row r="1" spans="3:27" s="253" customFormat="1" ht="33.75" x14ac:dyDescent="0.25">
      <c r="C1" s="286" t="s">
        <v>1851</v>
      </c>
      <c r="E1" s="257"/>
      <c r="F1" s="257"/>
      <c r="G1" s="257"/>
      <c r="N1" s="257"/>
      <c r="O1" s="256"/>
      <c r="P1" s="256"/>
      <c r="Q1" s="256"/>
      <c r="R1" s="255"/>
      <c r="T1" s="254"/>
      <c r="U1" s="254"/>
      <c r="V1" s="254"/>
      <c r="W1" s="308"/>
      <c r="X1" s="254"/>
      <c r="Y1" s="254"/>
      <c r="Z1" s="254"/>
      <c r="AA1" s="254"/>
    </row>
    <row r="2" spans="3:27" s="253" customFormat="1" ht="17.25" x14ac:dyDescent="0.25">
      <c r="C2" s="248" t="s">
        <v>1802</v>
      </c>
      <c r="E2" s="257"/>
      <c r="F2" s="257"/>
      <c r="G2" s="257"/>
      <c r="N2" s="257"/>
      <c r="O2" s="256"/>
      <c r="P2" s="256"/>
      <c r="Q2" s="256"/>
      <c r="R2" s="255"/>
      <c r="T2" s="254"/>
      <c r="U2" s="254"/>
      <c r="V2" s="254"/>
      <c r="W2" s="308"/>
      <c r="X2" s="254"/>
      <c r="Y2" s="254"/>
      <c r="Z2" s="254"/>
      <c r="AA2" s="254"/>
    </row>
    <row r="3" spans="3:27" s="253" customFormat="1" ht="17.25" x14ac:dyDescent="0.25">
      <c r="C3" s="248" t="s">
        <v>1803</v>
      </c>
      <c r="E3" s="257"/>
      <c r="F3" s="257"/>
      <c r="G3" s="257"/>
      <c r="N3" s="257"/>
      <c r="O3" s="256"/>
      <c r="P3" s="256"/>
      <c r="Q3" s="256"/>
      <c r="R3" s="255"/>
      <c r="T3" s="254"/>
      <c r="U3" s="254"/>
      <c r="V3" s="254"/>
      <c r="W3" s="308"/>
      <c r="X3" s="254"/>
      <c r="Y3" s="254"/>
      <c r="Z3" s="254"/>
      <c r="AA3" s="254"/>
    </row>
    <row r="4" spans="3:27" s="253" customFormat="1" ht="17.25" x14ac:dyDescent="0.25">
      <c r="C4" s="248" t="s">
        <v>1804</v>
      </c>
      <c r="E4" s="257"/>
      <c r="F4" s="257"/>
      <c r="G4" s="257"/>
      <c r="N4" s="257"/>
      <c r="O4" s="256"/>
      <c r="P4" s="256"/>
      <c r="Q4" s="256"/>
      <c r="R4" s="255"/>
      <c r="T4" s="254"/>
      <c r="U4" s="254"/>
      <c r="V4" s="254"/>
      <c r="W4" s="308"/>
      <c r="X4" s="254"/>
      <c r="Y4" s="254"/>
      <c r="Z4" s="254"/>
      <c r="AA4" s="254"/>
    </row>
    <row r="5" spans="3:27" s="253" customFormat="1" ht="17.25" x14ac:dyDescent="0.25">
      <c r="C5" s="248"/>
      <c r="E5" s="257"/>
      <c r="F5" s="257"/>
      <c r="G5" s="257"/>
      <c r="N5" s="257"/>
      <c r="O5" s="256"/>
      <c r="P5" s="256"/>
      <c r="Q5" s="256"/>
      <c r="R5" s="255"/>
      <c r="T5" s="254"/>
      <c r="U5" s="254"/>
      <c r="V5" s="254"/>
      <c r="W5" s="308"/>
      <c r="X5" s="254"/>
      <c r="Y5" s="254"/>
      <c r="Z5" s="254"/>
      <c r="AA5" s="254"/>
    </row>
    <row r="6" spans="3:27" s="128" customFormat="1" ht="17.25" x14ac:dyDescent="0.25">
      <c r="C6" s="248" t="s">
        <v>1805</v>
      </c>
      <c r="E6" s="265"/>
      <c r="F6" s="265"/>
      <c r="G6" s="265"/>
      <c r="N6" s="265"/>
      <c r="O6" s="266"/>
      <c r="P6" s="266"/>
      <c r="Q6" s="266"/>
      <c r="R6" s="336"/>
      <c r="T6" s="337"/>
      <c r="U6" s="337"/>
      <c r="V6" s="337"/>
      <c r="W6" s="338"/>
      <c r="X6" s="337"/>
      <c r="Y6" s="337"/>
      <c r="Z6" s="337"/>
      <c r="AA6" s="337"/>
    </row>
    <row r="7" spans="3:27" s="128" customFormat="1" x14ac:dyDescent="0.25">
      <c r="C7" s="339" t="s">
        <v>1808</v>
      </c>
      <c r="D7" s="128" t="s">
        <v>1806</v>
      </c>
      <c r="E7" s="265"/>
      <c r="F7" s="265"/>
      <c r="G7" s="265"/>
      <c r="N7" s="265"/>
      <c r="O7" s="266"/>
      <c r="P7" s="266"/>
      <c r="Q7" s="266"/>
      <c r="R7" s="336"/>
      <c r="T7" s="337"/>
      <c r="U7" s="337"/>
      <c r="V7" s="337"/>
      <c r="W7" s="338"/>
      <c r="X7" s="337"/>
      <c r="Y7" s="337"/>
      <c r="Z7" s="337"/>
      <c r="AA7" s="337"/>
    </row>
    <row r="8" spans="3:27" s="128" customFormat="1" x14ac:dyDescent="0.25">
      <c r="C8" s="339" t="s">
        <v>1809</v>
      </c>
      <c r="D8" s="128" t="s">
        <v>1807</v>
      </c>
      <c r="E8" s="265"/>
      <c r="F8" s="265"/>
      <c r="G8" s="265"/>
      <c r="N8" s="265"/>
      <c r="O8" s="266"/>
      <c r="P8" s="266"/>
      <c r="Q8" s="266"/>
      <c r="R8" s="336"/>
      <c r="T8" s="337"/>
      <c r="U8" s="337"/>
      <c r="V8" s="337"/>
      <c r="W8" s="338"/>
      <c r="X8" s="337"/>
      <c r="Y8" s="337"/>
      <c r="Z8" s="337"/>
      <c r="AA8" s="337"/>
    </row>
    <row r="9" spans="3:27" s="128" customFormat="1" ht="17.25" x14ac:dyDescent="0.25">
      <c r="C9" s="248"/>
      <c r="D9" s="128" t="s">
        <v>1827</v>
      </c>
      <c r="E9" s="265"/>
      <c r="F9" s="265"/>
      <c r="G9" s="265"/>
      <c r="N9" s="265"/>
      <c r="O9" s="266"/>
      <c r="P9" s="266"/>
      <c r="Q9" s="266"/>
      <c r="R9" s="336"/>
      <c r="T9" s="337"/>
      <c r="U9" s="337"/>
      <c r="V9" s="337"/>
      <c r="W9" s="338"/>
      <c r="X9" s="337"/>
      <c r="Y9" s="337"/>
      <c r="Z9" s="337"/>
      <c r="AA9" s="337"/>
    </row>
    <row r="10" spans="3:27" s="128" customFormat="1" ht="17.25" x14ac:dyDescent="0.25">
      <c r="C10" s="248"/>
      <c r="E10" s="265"/>
      <c r="F10" s="265"/>
      <c r="G10" s="265"/>
      <c r="N10" s="265"/>
      <c r="O10" s="266"/>
      <c r="P10" s="266"/>
      <c r="Q10" s="266"/>
      <c r="R10" s="336"/>
      <c r="T10" s="337"/>
      <c r="U10" s="337"/>
      <c r="V10" s="337"/>
      <c r="W10" s="338"/>
      <c r="X10" s="337"/>
      <c r="Y10" s="337"/>
      <c r="Z10" s="337"/>
      <c r="AA10" s="337"/>
    </row>
    <row r="11" spans="3:27" s="253" customFormat="1" ht="17.25" x14ac:dyDescent="0.25">
      <c r="C11" s="248" t="s">
        <v>1828</v>
      </c>
      <c r="E11" s="257"/>
      <c r="F11" s="257"/>
      <c r="G11" s="257"/>
      <c r="N11" s="257"/>
      <c r="O11" s="256"/>
      <c r="P11" s="256"/>
      <c r="Q11" s="256"/>
      <c r="R11" s="255"/>
      <c r="T11" s="254"/>
      <c r="U11" s="254"/>
      <c r="V11" s="254"/>
      <c r="W11" s="308"/>
      <c r="X11" s="254"/>
      <c r="Y11" s="254"/>
      <c r="Z11" s="254"/>
      <c r="AA11" s="254"/>
    </row>
    <row r="12" spans="3:27" s="253" customFormat="1" ht="17.25" x14ac:dyDescent="0.25">
      <c r="C12" s="248"/>
      <c r="E12" s="257"/>
      <c r="F12" s="257"/>
      <c r="G12" s="257"/>
      <c r="N12" s="257"/>
      <c r="O12" s="256"/>
      <c r="P12" s="256"/>
      <c r="Q12" s="256"/>
      <c r="R12" s="255"/>
      <c r="T12" s="254"/>
      <c r="U12" s="254"/>
      <c r="V12" s="254"/>
      <c r="W12" s="308"/>
      <c r="X12" s="254"/>
      <c r="Y12" s="254"/>
      <c r="Z12" s="254"/>
      <c r="AA12" s="254"/>
    </row>
    <row r="13" spans="3:27" s="128" customFormat="1" ht="18" thickBot="1" x14ac:dyDescent="0.3">
      <c r="C13" s="248" t="s">
        <v>1810</v>
      </c>
      <c r="E13" s="265"/>
      <c r="F13" s="265"/>
      <c r="G13" s="265"/>
      <c r="N13" s="265"/>
      <c r="O13" s="266"/>
      <c r="P13" s="266"/>
      <c r="Q13" s="266"/>
      <c r="R13" s="336"/>
      <c r="T13" s="337"/>
      <c r="U13" s="337"/>
      <c r="V13" s="337"/>
      <c r="W13" s="338"/>
      <c r="X13" s="337"/>
      <c r="Y13" s="337"/>
      <c r="Z13" s="337"/>
      <c r="AA13" s="337"/>
    </row>
    <row r="14" spans="3:27" s="257" customFormat="1" ht="15" customHeight="1" thickTop="1" x14ac:dyDescent="0.25">
      <c r="C14" s="344" t="s">
        <v>1811</v>
      </c>
      <c r="D14" s="340" t="s">
        <v>1819</v>
      </c>
      <c r="E14" s="340" t="s">
        <v>1812</v>
      </c>
      <c r="W14" s="347"/>
    </row>
    <row r="15" spans="3:27" s="257" customFormat="1" ht="15" customHeight="1" x14ac:dyDescent="0.25">
      <c r="C15" s="341" t="s">
        <v>26</v>
      </c>
      <c r="D15" s="342" t="s">
        <v>1813</v>
      </c>
      <c r="E15" s="345" t="s">
        <v>1846</v>
      </c>
      <c r="W15" s="347"/>
    </row>
    <row r="16" spans="3:27" s="257" customFormat="1" ht="15" customHeight="1" x14ac:dyDescent="0.25">
      <c r="C16" s="341" t="s">
        <v>1820</v>
      </c>
      <c r="D16" s="342" t="s">
        <v>1814</v>
      </c>
      <c r="E16" s="345" t="s">
        <v>1815</v>
      </c>
      <c r="W16" s="347"/>
    </row>
    <row r="17" spans="3:27" s="257" customFormat="1" ht="15" customHeight="1" x14ac:dyDescent="0.25">
      <c r="C17" s="341" t="s">
        <v>1760</v>
      </c>
      <c r="D17" s="342" t="s">
        <v>1821</v>
      </c>
      <c r="E17" s="345" t="s">
        <v>1816</v>
      </c>
      <c r="W17" s="347"/>
    </row>
    <row r="18" spans="3:27" s="257" customFormat="1" ht="15" customHeight="1" x14ac:dyDescent="0.25">
      <c r="C18" s="518" t="s">
        <v>1817</v>
      </c>
      <c r="D18" s="520" t="s">
        <v>1850</v>
      </c>
      <c r="E18" s="343" t="s">
        <v>1822</v>
      </c>
      <c r="W18" s="347"/>
    </row>
    <row r="19" spans="3:27" s="257" customFormat="1" ht="15" customHeight="1" thickBot="1" x14ac:dyDescent="0.3">
      <c r="C19" s="519"/>
      <c r="D19" s="521"/>
      <c r="E19" s="346" t="s">
        <v>1818</v>
      </c>
      <c r="W19" s="347"/>
    </row>
    <row r="20" spans="3:27" s="253" customFormat="1" ht="18" thickTop="1" x14ac:dyDescent="0.25">
      <c r="C20" s="248" t="s">
        <v>1823</v>
      </c>
      <c r="E20" s="257"/>
      <c r="F20" s="257"/>
      <c r="G20" s="257"/>
      <c r="N20" s="257"/>
      <c r="O20" s="256"/>
      <c r="P20" s="256"/>
      <c r="Q20" s="256"/>
      <c r="R20" s="255"/>
      <c r="T20" s="254"/>
      <c r="U20" s="254"/>
      <c r="V20" s="254"/>
      <c r="W20" s="308"/>
      <c r="X20" s="254"/>
      <c r="Y20" s="254"/>
      <c r="Z20" s="254"/>
      <c r="AA20" s="254"/>
    </row>
    <row r="21" spans="3:27" s="348" customFormat="1" x14ac:dyDescent="0.2">
      <c r="C21" s="354" t="s">
        <v>1824</v>
      </c>
      <c r="E21" s="349"/>
      <c r="F21" s="349"/>
      <c r="G21" s="349"/>
      <c r="N21" s="349"/>
      <c r="O21" s="350"/>
      <c r="P21" s="350"/>
      <c r="Q21" s="350"/>
      <c r="R21" s="351"/>
      <c r="T21" s="352"/>
      <c r="U21" s="352"/>
      <c r="V21" s="352"/>
      <c r="W21" s="353"/>
      <c r="X21" s="352"/>
      <c r="Y21" s="352"/>
      <c r="Z21" s="352"/>
      <c r="AA21" s="352"/>
    </row>
    <row r="22" spans="3:27" s="253" customFormat="1" x14ac:dyDescent="0.25">
      <c r="C22" s="354" t="s">
        <v>1825</v>
      </c>
      <c r="E22" s="257"/>
      <c r="F22" s="257"/>
      <c r="G22" s="257"/>
      <c r="N22" s="257"/>
      <c r="O22" s="256"/>
      <c r="P22" s="256"/>
      <c r="Q22" s="256"/>
      <c r="R22" s="255"/>
      <c r="T22" s="254"/>
      <c r="U22" s="254"/>
      <c r="V22" s="254"/>
      <c r="W22" s="308"/>
      <c r="X22" s="254"/>
      <c r="Y22" s="254"/>
      <c r="Z22" s="254"/>
      <c r="AA22" s="254"/>
    </row>
    <row r="23" spans="3:27" s="253" customFormat="1" ht="17.25" x14ac:dyDescent="0.25">
      <c r="C23" s="335"/>
      <c r="E23" s="257"/>
      <c r="F23" s="257"/>
      <c r="G23" s="257"/>
      <c r="N23" s="257"/>
      <c r="O23" s="256"/>
      <c r="P23" s="256"/>
      <c r="Q23" s="256"/>
      <c r="R23" s="255"/>
      <c r="T23" s="254"/>
      <c r="U23" s="254"/>
      <c r="V23" s="254"/>
      <c r="W23" s="308"/>
      <c r="X23" s="254"/>
      <c r="Y23" s="254"/>
      <c r="Z23" s="254"/>
      <c r="AA23" s="254"/>
    </row>
    <row r="24" spans="3:27" s="128" customFormat="1" ht="17.25" x14ac:dyDescent="0.25">
      <c r="C24" s="248" t="s">
        <v>1826</v>
      </c>
      <c r="E24" s="265"/>
      <c r="F24" s="265"/>
      <c r="G24" s="265"/>
      <c r="N24" s="265"/>
      <c r="O24" s="266"/>
      <c r="P24" s="266"/>
      <c r="Q24" s="266"/>
      <c r="R24" s="336"/>
      <c r="T24" s="337"/>
      <c r="U24" s="337"/>
      <c r="V24" s="337"/>
      <c r="W24" s="338"/>
      <c r="X24" s="337"/>
      <c r="Y24" s="337"/>
      <c r="Z24" s="337"/>
      <c r="AA24" s="337"/>
    </row>
    <row r="25" spans="3:27" s="128" customFormat="1" x14ac:dyDescent="0.25">
      <c r="C25" s="354" t="s">
        <v>1838</v>
      </c>
      <c r="E25" s="265"/>
      <c r="F25" s="265"/>
      <c r="G25" s="265"/>
      <c r="N25" s="265"/>
      <c r="O25" s="266"/>
      <c r="P25" s="266"/>
      <c r="Q25" s="266"/>
      <c r="R25" s="336"/>
      <c r="T25" s="337"/>
      <c r="U25" s="337"/>
      <c r="V25" s="337"/>
      <c r="W25" s="338"/>
      <c r="X25" s="337"/>
      <c r="Y25" s="337"/>
      <c r="Z25" s="337"/>
      <c r="AA25" s="337"/>
    </row>
    <row r="26" spans="3:27" s="128" customFormat="1" x14ac:dyDescent="0.25">
      <c r="C26" s="354" t="s">
        <v>1837</v>
      </c>
      <c r="E26" s="265"/>
      <c r="F26" s="265"/>
      <c r="G26" s="265"/>
      <c r="N26" s="265"/>
      <c r="O26" s="266"/>
      <c r="P26" s="266"/>
      <c r="Q26" s="266"/>
      <c r="R26" s="336"/>
      <c r="T26" s="337"/>
      <c r="U26" s="337"/>
      <c r="V26" s="337"/>
      <c r="W26" s="338"/>
      <c r="X26" s="337"/>
      <c r="Y26" s="337"/>
      <c r="Z26" s="337"/>
      <c r="AA26" s="337"/>
    </row>
    <row r="27" spans="3:27" s="128" customFormat="1" x14ac:dyDescent="0.25">
      <c r="C27" s="354" t="s">
        <v>1928</v>
      </c>
      <c r="E27" s="265"/>
      <c r="F27" s="265"/>
      <c r="G27" s="265"/>
      <c r="N27" s="265"/>
      <c r="O27" s="266"/>
      <c r="P27" s="266"/>
      <c r="Q27" s="266"/>
      <c r="R27" s="336"/>
      <c r="T27" s="337"/>
      <c r="U27" s="337"/>
      <c r="V27" s="337"/>
      <c r="W27" s="338"/>
      <c r="X27" s="337"/>
      <c r="Y27" s="337"/>
      <c r="Z27" s="337"/>
      <c r="AA27" s="337"/>
    </row>
    <row r="28" spans="3:27" s="128" customFormat="1" x14ac:dyDescent="0.25">
      <c r="C28" s="354" t="s">
        <v>2015</v>
      </c>
      <c r="E28" s="265"/>
      <c r="F28" s="265"/>
      <c r="G28" s="265"/>
      <c r="N28" s="265"/>
      <c r="O28" s="266"/>
      <c r="P28" s="266"/>
      <c r="Q28" s="266"/>
      <c r="R28" s="336"/>
      <c r="T28" s="337"/>
      <c r="U28" s="337"/>
      <c r="V28" s="337"/>
      <c r="W28" s="338"/>
      <c r="X28" s="337"/>
      <c r="Y28" s="337"/>
      <c r="Z28" s="337"/>
      <c r="AA28" s="337"/>
    </row>
    <row r="29" spans="3:27" s="128" customFormat="1" x14ac:dyDescent="0.25">
      <c r="C29" s="354" t="s">
        <v>2062</v>
      </c>
      <c r="E29" s="265"/>
      <c r="F29" s="265"/>
      <c r="G29" s="265"/>
      <c r="N29" s="265"/>
      <c r="O29" s="266"/>
      <c r="P29" s="266"/>
      <c r="Q29" s="266"/>
      <c r="R29" s="336"/>
      <c r="T29" s="337"/>
      <c r="U29" s="337"/>
      <c r="V29" s="337"/>
      <c r="W29" s="338"/>
      <c r="X29" s="337"/>
      <c r="Y29" s="337"/>
      <c r="Z29" s="337"/>
      <c r="AA29" s="337"/>
    </row>
    <row r="30" spans="3:27" s="128" customFormat="1" x14ac:dyDescent="0.25">
      <c r="C30" s="354" t="s">
        <v>1927</v>
      </c>
      <c r="E30" s="265"/>
      <c r="F30" s="265"/>
      <c r="G30" s="265"/>
      <c r="N30" s="265"/>
      <c r="O30" s="266"/>
      <c r="P30" s="266"/>
      <c r="Q30" s="266"/>
      <c r="R30" s="336"/>
      <c r="T30" s="337"/>
      <c r="U30" s="337"/>
      <c r="V30" s="337"/>
      <c r="W30" s="338"/>
      <c r="X30" s="337"/>
      <c r="Y30" s="337"/>
      <c r="Z30" s="337"/>
      <c r="AA30" s="337"/>
    </row>
    <row r="31" spans="3:27" s="128" customFormat="1" ht="15.75" thickBot="1" x14ac:dyDescent="0.3">
      <c r="C31" s="354"/>
      <c r="E31" s="265"/>
      <c r="F31" s="265"/>
      <c r="G31" s="265"/>
      <c r="N31" s="265"/>
      <c r="O31" s="266"/>
      <c r="P31" s="266"/>
      <c r="Q31" s="266"/>
      <c r="R31" s="336"/>
      <c r="T31" s="337"/>
      <c r="U31" s="337"/>
      <c r="V31" s="337"/>
      <c r="W31" s="338"/>
      <c r="X31" s="337"/>
      <c r="Y31" s="337"/>
      <c r="Z31" s="337"/>
      <c r="AA31" s="337"/>
    </row>
    <row r="32" spans="3:27" s="257" customFormat="1" ht="15" customHeight="1" x14ac:dyDescent="0.25">
      <c r="C32" s="355" t="s">
        <v>1412</v>
      </c>
      <c r="D32" s="356" t="s">
        <v>1430</v>
      </c>
      <c r="W32" s="347"/>
    </row>
    <row r="33" spans="3:30" s="257" customFormat="1" ht="15" customHeight="1" x14ac:dyDescent="0.25">
      <c r="C33" s="357" t="s">
        <v>1429</v>
      </c>
      <c r="D33" s="285" t="s">
        <v>51</v>
      </c>
      <c r="W33" s="347"/>
    </row>
    <row r="34" spans="3:30" s="257" customFormat="1" ht="15" customHeight="1" x14ac:dyDescent="0.25">
      <c r="C34" s="358" t="s">
        <v>1428</v>
      </c>
      <c r="D34" s="285" t="s">
        <v>27</v>
      </c>
      <c r="H34" s="359"/>
      <c r="W34" s="347"/>
    </row>
    <row r="35" spans="3:30" s="257" customFormat="1" ht="15" customHeight="1" x14ac:dyDescent="0.25">
      <c r="C35" s="360" t="s">
        <v>1427</v>
      </c>
      <c r="D35" s="285" t="s">
        <v>12</v>
      </c>
      <c r="O35" s="361"/>
      <c r="W35" s="347"/>
    </row>
    <row r="36" spans="3:30" s="257" customFormat="1" ht="15" customHeight="1" thickBot="1" x14ac:dyDescent="0.3">
      <c r="C36" s="284" t="s">
        <v>1187</v>
      </c>
      <c r="D36" s="283" t="s">
        <v>1426</v>
      </c>
      <c r="W36" s="347"/>
    </row>
    <row r="37" spans="3:30" s="253" customFormat="1" ht="12" customHeight="1" x14ac:dyDescent="0.25">
      <c r="C37" s="257" t="s">
        <v>1425</v>
      </c>
      <c r="D37" s="265" t="s">
        <v>1424</v>
      </c>
      <c r="E37" s="257"/>
      <c r="F37" s="257"/>
      <c r="G37" s="257"/>
      <c r="N37" s="257"/>
      <c r="O37" s="256"/>
      <c r="P37" s="256"/>
      <c r="Q37" s="256"/>
      <c r="R37" s="256"/>
      <c r="S37" s="256"/>
      <c r="T37" s="256"/>
      <c r="U37" s="256"/>
      <c r="V37" s="256"/>
      <c r="W37" s="309"/>
      <c r="X37" s="256"/>
      <c r="Y37" s="256"/>
      <c r="Z37" s="256"/>
      <c r="AA37" s="256"/>
      <c r="AB37" s="256"/>
      <c r="AC37" s="256"/>
      <c r="AD37" s="256"/>
    </row>
    <row r="38" spans="3:30" s="253" customFormat="1" ht="12" customHeight="1" x14ac:dyDescent="0.25">
      <c r="C38" s="257" t="s">
        <v>1423</v>
      </c>
      <c r="D38" s="265" t="s">
        <v>1422</v>
      </c>
      <c r="E38" s="257"/>
      <c r="F38" s="257"/>
      <c r="G38" s="257"/>
      <c r="N38" s="257"/>
      <c r="O38" s="256"/>
      <c r="P38" s="256"/>
      <c r="Q38" s="256"/>
      <c r="R38" s="256"/>
      <c r="S38" s="256"/>
      <c r="T38" s="256"/>
      <c r="U38" s="256"/>
      <c r="V38" s="256"/>
      <c r="W38" s="309"/>
      <c r="X38" s="256"/>
      <c r="Y38" s="256"/>
      <c r="Z38" s="256"/>
      <c r="AA38" s="256"/>
      <c r="AB38" s="256"/>
      <c r="AC38" s="256"/>
      <c r="AD38" s="256"/>
    </row>
    <row r="39" spans="3:30" s="253" customFormat="1" ht="16.899999999999999" customHeight="1" thickBot="1" x14ac:dyDescent="0.3">
      <c r="D39" s="265"/>
      <c r="E39" s="257"/>
      <c r="F39" s="257"/>
      <c r="G39" s="257"/>
      <c r="N39" s="257"/>
      <c r="O39" s="256"/>
      <c r="P39" s="256"/>
      <c r="Q39" s="256"/>
      <c r="R39" s="256"/>
      <c r="S39" s="256"/>
      <c r="T39" s="256"/>
      <c r="U39" s="256"/>
      <c r="V39" s="256"/>
      <c r="W39" s="309"/>
      <c r="X39" s="256"/>
      <c r="Y39" s="256"/>
      <c r="Z39" s="256"/>
      <c r="AA39" s="256"/>
      <c r="AB39" s="256"/>
      <c r="AC39" s="256"/>
      <c r="AD39" s="256"/>
    </row>
    <row r="40" spans="3:30" s="253" customFormat="1" ht="16.5" thickTop="1" x14ac:dyDescent="0.25">
      <c r="C40" s="274" t="s">
        <v>1421</v>
      </c>
      <c r="D40" s="273" t="s">
        <v>1833</v>
      </c>
      <c r="E40" s="257"/>
      <c r="F40" s="257"/>
      <c r="G40" s="257"/>
      <c r="N40" s="257"/>
      <c r="O40" s="256"/>
      <c r="P40" s="256"/>
      <c r="Q40" s="256"/>
      <c r="R40" s="256"/>
      <c r="S40" s="256"/>
      <c r="T40" s="256"/>
      <c r="U40" s="256"/>
      <c r="V40" s="256"/>
      <c r="W40" s="309"/>
      <c r="X40" s="256"/>
      <c r="Y40" s="256"/>
      <c r="Z40" s="256"/>
      <c r="AA40" s="256"/>
      <c r="AB40" s="256"/>
      <c r="AC40" s="256"/>
      <c r="AD40" s="256"/>
    </row>
    <row r="41" spans="3:30" s="253" customFormat="1" ht="16.899999999999999" customHeight="1" x14ac:dyDescent="0.25">
      <c r="C41" s="282" t="s">
        <v>1165</v>
      </c>
      <c r="D41" s="271" t="s">
        <v>1420</v>
      </c>
      <c r="E41" s="257"/>
      <c r="F41" s="257"/>
      <c r="G41" s="257"/>
      <c r="N41" s="257"/>
      <c r="O41" s="256"/>
      <c r="P41" s="256"/>
      <c r="Q41" s="256"/>
      <c r="R41" s="256"/>
      <c r="S41" s="256"/>
      <c r="T41" s="256"/>
      <c r="U41" s="256"/>
      <c r="V41" s="256"/>
      <c r="W41" s="309"/>
      <c r="X41" s="256"/>
      <c r="Y41" s="256"/>
      <c r="Z41" s="256"/>
      <c r="AA41" s="256"/>
      <c r="AB41" s="256"/>
      <c r="AC41" s="256"/>
      <c r="AD41" s="256"/>
    </row>
    <row r="42" spans="3:30" s="253" customFormat="1" x14ac:dyDescent="0.25">
      <c r="C42" s="280" t="s">
        <v>26</v>
      </c>
      <c r="D42" s="281" t="s">
        <v>1419</v>
      </c>
      <c r="E42" s="257"/>
      <c r="F42" s="257"/>
      <c r="G42" s="257"/>
      <c r="N42" s="257"/>
      <c r="O42" s="256"/>
      <c r="P42" s="256"/>
      <c r="Q42" s="256"/>
      <c r="R42" s="256"/>
      <c r="S42" s="256"/>
      <c r="T42" s="256"/>
      <c r="U42" s="256"/>
      <c r="V42" s="256"/>
      <c r="W42" s="309"/>
      <c r="X42" s="256"/>
      <c r="Y42" s="256"/>
      <c r="Z42" s="256"/>
      <c r="AA42" s="256"/>
      <c r="AB42" s="256"/>
      <c r="AC42" s="256"/>
      <c r="AD42" s="256"/>
    </row>
    <row r="43" spans="3:30" s="253" customFormat="1" x14ac:dyDescent="0.25">
      <c r="C43" s="280" t="s">
        <v>18</v>
      </c>
      <c r="D43" s="279" t="s">
        <v>1418</v>
      </c>
      <c r="E43" s="257"/>
      <c r="F43" s="257"/>
      <c r="G43" s="257"/>
      <c r="N43" s="257"/>
      <c r="O43" s="256"/>
      <c r="P43" s="256"/>
      <c r="Q43" s="256"/>
      <c r="R43" s="256"/>
      <c r="S43" s="256"/>
      <c r="T43" s="256"/>
      <c r="U43" s="256"/>
      <c r="V43" s="256"/>
      <c r="W43" s="309"/>
      <c r="X43" s="256"/>
      <c r="Y43" s="256"/>
      <c r="Z43" s="256"/>
      <c r="AA43" s="256"/>
      <c r="AB43" s="256"/>
      <c r="AC43" s="256"/>
      <c r="AD43" s="256"/>
    </row>
    <row r="44" spans="3:30" s="253" customFormat="1" x14ac:dyDescent="0.25">
      <c r="C44" s="278" t="s">
        <v>11</v>
      </c>
      <c r="D44" s="277" t="s">
        <v>1417</v>
      </c>
      <c r="E44" s="257"/>
      <c r="F44" s="257"/>
      <c r="G44" s="257"/>
      <c r="N44" s="257"/>
      <c r="O44" s="256"/>
      <c r="P44" s="256"/>
      <c r="Q44" s="256"/>
      <c r="R44" s="256"/>
      <c r="S44" s="256"/>
      <c r="T44" s="256"/>
      <c r="U44" s="256"/>
      <c r="V44" s="256"/>
      <c r="W44" s="309"/>
      <c r="X44" s="256"/>
      <c r="Y44" s="256"/>
      <c r="Z44" s="256"/>
      <c r="AA44" s="256"/>
      <c r="AB44" s="256"/>
      <c r="AC44" s="256"/>
      <c r="AD44" s="256"/>
    </row>
    <row r="45" spans="3:30" s="253" customFormat="1" ht="15.75" thickBot="1" x14ac:dyDescent="0.3">
      <c r="C45" s="276" t="s">
        <v>1416</v>
      </c>
      <c r="D45" s="275" t="s">
        <v>1415</v>
      </c>
      <c r="E45" s="257"/>
      <c r="F45" s="257"/>
      <c r="G45" s="257"/>
      <c r="N45" s="257"/>
      <c r="O45" s="256"/>
      <c r="P45" s="256"/>
      <c r="Q45" s="256"/>
      <c r="R45" s="256"/>
      <c r="S45" s="256"/>
      <c r="T45" s="256"/>
      <c r="U45" s="256"/>
      <c r="V45" s="256"/>
      <c r="W45" s="309"/>
      <c r="X45" s="256"/>
      <c r="Y45" s="256"/>
      <c r="Z45" s="256"/>
      <c r="AA45" s="256"/>
      <c r="AB45" s="256"/>
      <c r="AC45" s="256"/>
      <c r="AD45" s="256"/>
    </row>
    <row r="46" spans="3:30" s="253" customFormat="1" ht="15.75" thickTop="1" x14ac:dyDescent="0.25">
      <c r="D46" s="265"/>
      <c r="E46" s="257"/>
      <c r="F46" s="257"/>
      <c r="G46" s="257"/>
      <c r="N46" s="257"/>
      <c r="O46" s="256"/>
      <c r="P46" s="256"/>
      <c r="Q46" s="256"/>
      <c r="R46" s="256"/>
      <c r="S46" s="256"/>
      <c r="T46" s="256"/>
      <c r="U46" s="256"/>
      <c r="V46" s="256"/>
      <c r="W46" s="309"/>
      <c r="X46" s="256"/>
      <c r="Y46" s="256"/>
      <c r="Z46" s="256"/>
      <c r="AA46" s="256"/>
      <c r="AB46" s="256"/>
      <c r="AC46" s="256"/>
      <c r="AD46" s="256"/>
    </row>
    <row r="47" spans="3:30" s="253" customFormat="1" x14ac:dyDescent="0.25">
      <c r="D47" s="265"/>
      <c r="E47" s="257"/>
      <c r="F47" s="257"/>
      <c r="G47" s="257"/>
      <c r="N47" s="257"/>
      <c r="O47" s="256"/>
      <c r="P47" s="256"/>
      <c r="Q47" s="256"/>
      <c r="R47" s="256"/>
      <c r="S47" s="256"/>
      <c r="T47" s="256"/>
      <c r="U47" s="256"/>
      <c r="V47" s="256"/>
      <c r="W47" s="309"/>
      <c r="X47" s="256"/>
      <c r="Y47" s="256"/>
      <c r="Z47" s="256"/>
      <c r="AA47" s="256"/>
      <c r="AB47" s="256"/>
      <c r="AC47" s="256"/>
      <c r="AD47" s="256"/>
    </row>
    <row r="48" spans="3:30" s="128" customFormat="1" ht="15.75" thickBot="1" x14ac:dyDescent="0.3">
      <c r="C48" s="128" t="s">
        <v>1836</v>
      </c>
      <c r="D48" s="265"/>
      <c r="E48" s="265"/>
      <c r="F48" s="265"/>
      <c r="G48" s="265"/>
      <c r="N48" s="265"/>
      <c r="O48" s="266"/>
      <c r="P48" s="266"/>
      <c r="Q48" s="266"/>
      <c r="R48" s="266"/>
      <c r="S48" s="266"/>
      <c r="T48" s="266"/>
      <c r="U48" s="266"/>
      <c r="V48" s="266"/>
      <c r="W48" s="370"/>
      <c r="X48" s="266"/>
      <c r="Y48" s="266"/>
      <c r="Z48" s="266"/>
      <c r="AA48" s="266"/>
      <c r="AB48" s="266"/>
      <c r="AC48" s="266"/>
      <c r="AD48" s="266"/>
    </row>
    <row r="49" spans="2:30" s="253" customFormat="1" ht="15" customHeight="1" thickTop="1" x14ac:dyDescent="0.25">
      <c r="C49" s="274" t="s">
        <v>1832</v>
      </c>
      <c r="D49" s="362" t="s">
        <v>1833</v>
      </c>
      <c r="E49" s="363" t="s">
        <v>1839</v>
      </c>
      <c r="F49" s="257"/>
      <c r="G49" s="257"/>
      <c r="N49" s="257"/>
      <c r="O49" s="256"/>
      <c r="P49" s="256"/>
      <c r="Q49" s="256"/>
      <c r="R49" s="256"/>
      <c r="S49" s="256"/>
      <c r="T49" s="256"/>
      <c r="U49" s="256"/>
      <c r="V49" s="256"/>
      <c r="W49" s="309"/>
      <c r="X49" s="256"/>
      <c r="Y49" s="256"/>
      <c r="Z49" s="256"/>
      <c r="AA49" s="256"/>
      <c r="AB49" s="256"/>
      <c r="AC49" s="256"/>
      <c r="AD49" s="256"/>
    </row>
    <row r="50" spans="2:30" s="253" customFormat="1" ht="15" customHeight="1" x14ac:dyDescent="0.35">
      <c r="C50" s="272" t="s">
        <v>1184</v>
      </c>
      <c r="D50" s="364" t="s">
        <v>1829</v>
      </c>
      <c r="E50" s="271" t="s">
        <v>1525</v>
      </c>
      <c r="F50" s="257"/>
      <c r="G50" s="257"/>
      <c r="N50" s="257"/>
      <c r="O50" s="256"/>
      <c r="P50" s="256"/>
      <c r="Q50" s="256"/>
      <c r="R50" s="256"/>
      <c r="S50" s="256"/>
      <c r="T50" s="256"/>
      <c r="U50" s="256"/>
      <c r="V50" s="256"/>
      <c r="W50" s="309"/>
      <c r="X50" s="256"/>
      <c r="Y50" s="256"/>
      <c r="Z50" s="256"/>
      <c r="AA50" s="256"/>
      <c r="AB50" s="256"/>
      <c r="AC50" s="256"/>
      <c r="AD50" s="256"/>
    </row>
    <row r="51" spans="2:30" s="253" customFormat="1" ht="15" customHeight="1" x14ac:dyDescent="0.35">
      <c r="C51" s="270" t="s">
        <v>1185</v>
      </c>
      <c r="D51" s="364" t="s">
        <v>1830</v>
      </c>
      <c r="E51" s="269" t="s">
        <v>1527</v>
      </c>
      <c r="F51" s="257"/>
      <c r="G51" s="257"/>
      <c r="N51" s="257"/>
      <c r="O51" s="256"/>
      <c r="P51" s="256"/>
      <c r="Q51" s="256"/>
      <c r="R51" s="255"/>
      <c r="T51" s="254"/>
      <c r="U51" s="254"/>
      <c r="V51" s="254"/>
      <c r="W51" s="308"/>
      <c r="X51" s="254"/>
      <c r="Y51" s="254"/>
      <c r="Z51" s="254"/>
      <c r="AA51" s="254"/>
    </row>
    <row r="52" spans="2:30" s="253" customFormat="1" ht="15" customHeight="1" thickBot="1" x14ac:dyDescent="0.4">
      <c r="C52" s="365" t="s">
        <v>1254</v>
      </c>
      <c r="D52" s="366" t="s">
        <v>1831</v>
      </c>
      <c r="E52" s="367" t="s">
        <v>1532</v>
      </c>
      <c r="F52" s="257"/>
      <c r="G52" s="257"/>
      <c r="N52" s="257"/>
      <c r="O52" s="256"/>
      <c r="P52" s="256"/>
      <c r="Q52" s="256"/>
      <c r="R52" s="255"/>
      <c r="T52" s="254"/>
      <c r="U52" s="254"/>
      <c r="V52" s="254"/>
      <c r="W52" s="308"/>
      <c r="X52" s="254"/>
      <c r="Y52" s="254"/>
      <c r="Z52" s="254"/>
      <c r="AA52" s="254"/>
    </row>
    <row r="53" spans="2:30" s="128" customFormat="1" ht="31.9" customHeight="1" thickTop="1" thickBot="1" x14ac:dyDescent="0.3">
      <c r="B53" s="368"/>
      <c r="C53" s="369" t="s">
        <v>1835</v>
      </c>
      <c r="D53" s="368"/>
      <c r="E53" s="265"/>
      <c r="F53" s="265"/>
      <c r="G53" s="265"/>
      <c r="N53" s="265"/>
      <c r="O53" s="266"/>
      <c r="P53" s="266"/>
      <c r="Q53" s="266"/>
      <c r="R53" s="336"/>
      <c r="T53" s="337"/>
      <c r="U53" s="337"/>
      <c r="V53" s="337"/>
      <c r="W53" s="338"/>
      <c r="X53" s="337"/>
      <c r="Y53" s="337"/>
      <c r="Z53" s="337"/>
      <c r="AA53" s="337"/>
    </row>
    <row r="54" spans="2:30" s="253" customFormat="1" ht="15" customHeight="1" thickBot="1" x14ac:dyDescent="0.3">
      <c r="B54" s="319"/>
      <c r="C54" s="322" t="s">
        <v>1834</v>
      </c>
      <c r="D54" s="321" t="s">
        <v>1695</v>
      </c>
      <c r="E54" s="257"/>
      <c r="F54" s="257"/>
      <c r="G54" s="257"/>
      <c r="N54" s="257"/>
      <c r="O54" s="256"/>
      <c r="P54" s="256"/>
      <c r="Q54" s="256"/>
      <c r="R54" s="255"/>
      <c r="T54" s="254"/>
      <c r="U54" s="254"/>
      <c r="V54" s="254"/>
      <c r="W54" s="308"/>
      <c r="X54" s="254"/>
      <c r="Y54" s="254"/>
      <c r="Z54" s="254"/>
      <c r="AA54" s="254"/>
    </row>
    <row r="55" spans="2:30" s="253" customFormat="1" ht="31.9" customHeight="1" thickBot="1" x14ac:dyDescent="0.3">
      <c r="B55" s="319"/>
      <c r="C55" s="320"/>
      <c r="D55" s="151"/>
      <c r="E55" s="257"/>
      <c r="F55" s="257"/>
      <c r="G55" s="257"/>
      <c r="N55" s="257"/>
      <c r="O55" s="256"/>
      <c r="P55" s="256"/>
      <c r="Q55" s="256"/>
      <c r="R55" s="255"/>
      <c r="T55" s="254"/>
      <c r="U55" s="254"/>
      <c r="V55" s="254"/>
      <c r="W55" s="308"/>
      <c r="X55" s="254"/>
      <c r="Y55" s="254"/>
      <c r="Z55" s="254"/>
      <c r="AA55" s="254"/>
    </row>
    <row r="56" spans="2:30" s="253" customFormat="1" ht="54" customHeight="1" thickBot="1" x14ac:dyDescent="0.3">
      <c r="B56" s="319"/>
      <c r="C56" s="323" t="s">
        <v>1669</v>
      </c>
      <c r="D56" s="324" t="s">
        <v>1670</v>
      </c>
      <c r="E56" s="257"/>
      <c r="F56" s="257"/>
      <c r="G56" s="257"/>
      <c r="N56" s="257"/>
      <c r="O56" s="256"/>
      <c r="P56" s="256"/>
      <c r="Q56" s="256"/>
      <c r="R56" s="255"/>
      <c r="T56" s="254"/>
      <c r="U56" s="254"/>
      <c r="V56" s="254"/>
      <c r="W56" s="308"/>
      <c r="X56" s="254"/>
      <c r="Y56" s="254"/>
      <c r="Z56" s="254"/>
      <c r="AA56" s="254"/>
    </row>
    <row r="57" spans="2:30" s="253" customFormat="1" x14ac:dyDescent="0.25">
      <c r="C57" s="257"/>
      <c r="D57" s="15"/>
      <c r="E57" s="257"/>
      <c r="F57" s="257"/>
      <c r="G57" s="257"/>
      <c r="N57" s="257"/>
      <c r="O57" s="256"/>
      <c r="P57" s="256"/>
      <c r="Q57" s="256"/>
      <c r="R57" s="255"/>
      <c r="T57" s="254"/>
      <c r="U57" s="254"/>
      <c r="V57" s="254"/>
      <c r="W57" s="308"/>
      <c r="X57" s="254"/>
      <c r="Y57" s="254"/>
      <c r="Z57" s="254"/>
      <c r="AA57" s="254"/>
    </row>
    <row r="58" spans="2:30" s="253" customFormat="1" ht="15.75" x14ac:dyDescent="0.25">
      <c r="C58" s="268" t="s">
        <v>1414</v>
      </c>
      <c r="D58" s="15"/>
      <c r="E58" s="257"/>
      <c r="F58" s="257"/>
      <c r="G58" s="257"/>
      <c r="N58" s="257"/>
      <c r="O58" s="256"/>
      <c r="P58" s="256"/>
      <c r="Q58" s="256"/>
      <c r="R58" s="255"/>
      <c r="T58" s="254"/>
      <c r="U58" s="254"/>
      <c r="V58" s="254"/>
      <c r="W58" s="308"/>
      <c r="X58" s="254"/>
      <c r="Y58" s="254"/>
      <c r="Z58" s="254"/>
      <c r="AA58" s="254"/>
    </row>
    <row r="59" spans="2:30" s="253" customFormat="1" x14ac:dyDescent="0.25">
      <c r="C59" s="267" t="s">
        <v>1840</v>
      </c>
      <c r="D59" s="15"/>
      <c r="E59" s="257"/>
      <c r="F59" s="257"/>
      <c r="G59" s="257"/>
      <c r="N59" s="257"/>
      <c r="O59" s="256"/>
      <c r="P59" s="256"/>
      <c r="Q59" s="256"/>
      <c r="R59" s="255"/>
      <c r="T59" s="254"/>
      <c r="U59" s="254"/>
      <c r="V59" s="254"/>
      <c r="W59" s="308"/>
      <c r="X59" s="254"/>
      <c r="Y59" s="254"/>
      <c r="Z59" s="254"/>
      <c r="AA59" s="254"/>
    </row>
    <row r="60" spans="2:30" s="253" customFormat="1" x14ac:dyDescent="0.25">
      <c r="C60" s="266" t="s">
        <v>1841</v>
      </c>
      <c r="D60" s="15"/>
      <c r="E60" s="257"/>
      <c r="F60" s="257"/>
      <c r="G60" s="257"/>
      <c r="N60" s="257"/>
      <c r="O60" s="256"/>
      <c r="P60" s="256"/>
      <c r="Q60" s="256"/>
      <c r="R60" s="255"/>
      <c r="T60" s="254"/>
      <c r="U60" s="254"/>
      <c r="V60" s="254"/>
      <c r="W60" s="308"/>
      <c r="X60" s="254"/>
      <c r="Y60" s="254"/>
      <c r="Z60" s="254"/>
      <c r="AA60" s="254"/>
    </row>
    <row r="61" spans="2:30" s="253" customFormat="1" x14ac:dyDescent="0.25">
      <c r="C61" s="266" t="s">
        <v>1842</v>
      </c>
      <c r="D61" s="15"/>
      <c r="E61" s="257"/>
      <c r="F61" s="257"/>
      <c r="G61" s="257"/>
      <c r="N61" s="257"/>
      <c r="O61" s="256"/>
      <c r="P61" s="256"/>
      <c r="Q61" s="256"/>
      <c r="R61" s="255"/>
      <c r="T61" s="254"/>
      <c r="U61" s="254"/>
      <c r="V61" s="254"/>
      <c r="W61" s="308"/>
      <c r="X61" s="254"/>
      <c r="Y61" s="254"/>
      <c r="Z61" s="254"/>
      <c r="AA61" s="254"/>
    </row>
    <row r="62" spans="2:30" s="253" customFormat="1" x14ac:dyDescent="0.25">
      <c r="C62" s="266" t="s">
        <v>1843</v>
      </c>
      <c r="D62" s="15"/>
      <c r="E62" s="257"/>
      <c r="F62" s="257"/>
      <c r="G62" s="257"/>
      <c r="N62" s="257"/>
      <c r="O62" s="256"/>
      <c r="P62" s="256"/>
      <c r="Q62" s="256"/>
      <c r="R62" s="255"/>
      <c r="T62" s="254"/>
      <c r="U62" s="254"/>
      <c r="V62" s="254"/>
      <c r="W62" s="308"/>
      <c r="X62" s="254"/>
      <c r="Y62" s="254"/>
      <c r="Z62" s="254"/>
      <c r="AA62" s="254"/>
    </row>
    <row r="63" spans="2:30" s="253" customFormat="1" x14ac:dyDescent="0.25">
      <c r="C63" s="266" t="s">
        <v>1847</v>
      </c>
      <c r="D63" s="265"/>
      <c r="E63" s="257"/>
      <c r="F63" s="257"/>
      <c r="G63" s="257"/>
      <c r="N63" s="257"/>
      <c r="O63" s="256"/>
      <c r="P63" s="256"/>
      <c r="Q63" s="256"/>
      <c r="R63" s="255"/>
      <c r="T63" s="254"/>
      <c r="U63" s="254"/>
      <c r="V63" s="254"/>
      <c r="W63" s="308"/>
      <c r="X63" s="254"/>
      <c r="Y63" s="254"/>
      <c r="Z63" s="254"/>
      <c r="AA63" s="254"/>
    </row>
    <row r="64" spans="2:30" x14ac:dyDescent="0.25">
      <c r="C64" s="266" t="s">
        <v>1848</v>
      </c>
    </row>
    <row r="65" spans="3:3" x14ac:dyDescent="0.25">
      <c r="C65" s="266" t="s">
        <v>1849</v>
      </c>
    </row>
  </sheetData>
  <mergeCells count="2">
    <mergeCell ref="C18:C19"/>
    <mergeCell ref="D18:D19"/>
  </mergeCells>
  <hyperlinks>
    <hyperlink ref="C8" location="CSxE_ESE_GSC_FuseCfg!A1" display="SS.FuseCfg::CSxE_ESE_GSC_FuseCfg" xr:uid="{0AE042B8-203E-45EA-BFE7-F01B637EB793}"/>
    <hyperlink ref="C7" location="ConfigNew!A1" display="SS.ParamCfg::&quot;ConfigNew&quot;" xr:uid="{D73A3277-DC58-46A2-BCE1-B3870CA49080}"/>
  </hyperlink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H173"/>
  <sheetViews>
    <sheetView zoomScaleNormal="100" workbookViewId="0">
      <pane ySplit="6" topLeftCell="A76" activePane="bottomLeft" state="frozen"/>
      <selection activeCell="R1" sqref="R1"/>
      <selection pane="bottomLeft" activeCell="L78" sqref="L78"/>
    </sheetView>
  </sheetViews>
  <sheetFormatPr defaultColWidth="8.85546875" defaultRowHeight="15" x14ac:dyDescent="0.25"/>
  <cols>
    <col min="1" max="1" width="60.140625" style="15" bestFit="1" customWidth="1"/>
    <col min="2" max="2" width="7.7109375" style="15" customWidth="1"/>
    <col min="3" max="4" width="6.28515625" style="15" customWidth="1"/>
    <col min="5" max="17" width="7.28515625" style="15" customWidth="1"/>
    <col min="18" max="18" width="9.5703125" style="15" customWidth="1"/>
    <col min="19" max="19" width="9.42578125" style="15" customWidth="1"/>
    <col min="20" max="20" width="8.28515625" style="15" customWidth="1"/>
    <col min="21" max="21" width="8.7109375" style="15" customWidth="1"/>
    <col min="22" max="22" width="7.85546875" style="15" customWidth="1"/>
    <col min="23" max="28" width="7.140625" style="15" customWidth="1"/>
    <col min="29" max="29" width="7.7109375" style="15" customWidth="1"/>
    <col min="30" max="32" width="2.85546875" style="15" customWidth="1"/>
    <col min="33" max="33" width="124.7109375" style="15" customWidth="1"/>
    <col min="34" max="16384" width="8.85546875" style="15"/>
  </cols>
  <sheetData>
    <row r="1" spans="1:33" ht="20.45" customHeight="1" x14ac:dyDescent="0.25">
      <c r="A1" s="247" t="s">
        <v>1168</v>
      </c>
    </row>
    <row r="2" spans="1:33" ht="20.45" customHeight="1" x14ac:dyDescent="0.25">
      <c r="A2" s="248" t="s">
        <v>1169</v>
      </c>
    </row>
    <row r="3" spans="1:33" ht="20.45" customHeight="1" x14ac:dyDescent="0.25"/>
    <row r="4" spans="1:33" x14ac:dyDescent="0.25">
      <c r="A4" s="18"/>
      <c r="B4" s="18" t="s">
        <v>419</v>
      </c>
      <c r="C4" s="525" t="s">
        <v>634</v>
      </c>
      <c r="D4" s="526"/>
      <c r="E4" s="527" t="s">
        <v>392</v>
      </c>
      <c r="F4" s="528"/>
      <c r="G4" s="529"/>
      <c r="H4" s="334"/>
      <c r="I4" s="525" t="s">
        <v>634</v>
      </c>
      <c r="J4" s="530"/>
      <c r="K4" s="527" t="s">
        <v>392</v>
      </c>
      <c r="L4" s="528"/>
      <c r="M4" s="528"/>
      <c r="N4" s="18"/>
      <c r="O4" s="18"/>
      <c r="P4" s="18"/>
      <c r="Q4" s="525" t="s">
        <v>1553</v>
      </c>
      <c r="R4" s="526"/>
      <c r="S4" s="375"/>
      <c r="T4" s="18"/>
      <c r="U4" s="18"/>
      <c r="V4" s="18"/>
      <c r="W4" s="522" t="s">
        <v>2695</v>
      </c>
      <c r="X4" s="523"/>
      <c r="Y4" s="524"/>
      <c r="Z4" s="522" t="s">
        <v>2694</v>
      </c>
      <c r="AA4" s="523"/>
      <c r="AB4" s="523"/>
      <c r="AC4" s="524"/>
      <c r="AD4" s="18"/>
      <c r="AE4" s="18"/>
      <c r="AF4" s="18"/>
      <c r="AG4" s="18"/>
    </row>
    <row r="5" spans="1:33" ht="48.6" customHeight="1" x14ac:dyDescent="0.25">
      <c r="A5" s="19" t="s">
        <v>391</v>
      </c>
      <c r="B5" s="19" t="s">
        <v>386</v>
      </c>
      <c r="C5" s="105" t="s">
        <v>632</v>
      </c>
      <c r="D5" s="105" t="s">
        <v>633</v>
      </c>
      <c r="E5" s="61" t="s">
        <v>609</v>
      </c>
      <c r="F5" s="61" t="s">
        <v>610</v>
      </c>
      <c r="G5" s="61" t="s">
        <v>611</v>
      </c>
      <c r="H5" s="61" t="s">
        <v>1173</v>
      </c>
      <c r="I5" s="249" t="s">
        <v>1170</v>
      </c>
      <c r="J5" s="105" t="s">
        <v>1171</v>
      </c>
      <c r="K5" s="61" t="s">
        <v>1744</v>
      </c>
      <c r="L5" s="61" t="s">
        <v>1745</v>
      </c>
      <c r="M5" s="249" t="s">
        <v>1172</v>
      </c>
      <c r="N5" s="249" t="s">
        <v>1483</v>
      </c>
      <c r="O5" s="249" t="s">
        <v>1484</v>
      </c>
      <c r="P5" s="249" t="s">
        <v>1541</v>
      </c>
      <c r="Q5" s="61" t="s">
        <v>1551</v>
      </c>
      <c r="R5" s="61" t="s">
        <v>1552</v>
      </c>
      <c r="S5" s="61" t="s">
        <v>2054</v>
      </c>
      <c r="T5" s="249" t="s">
        <v>1859</v>
      </c>
      <c r="U5" s="249" t="s">
        <v>1860</v>
      </c>
      <c r="V5" s="249" t="s">
        <v>2392</v>
      </c>
      <c r="W5" s="62" t="s">
        <v>2671</v>
      </c>
      <c r="X5" s="62" t="s">
        <v>2672</v>
      </c>
      <c r="Y5" s="500" t="s">
        <v>2670</v>
      </c>
      <c r="Z5" s="62" t="s">
        <v>2673</v>
      </c>
      <c r="AA5" s="62" t="s">
        <v>2674</v>
      </c>
      <c r="AB5" s="62" t="s">
        <v>2675</v>
      </c>
      <c r="AC5" s="61" t="s">
        <v>2676</v>
      </c>
      <c r="AD5" s="62"/>
      <c r="AE5" s="62"/>
      <c r="AF5" s="62"/>
      <c r="AG5" s="62"/>
    </row>
    <row r="6" spans="1:33" x14ac:dyDescent="0.25">
      <c r="A6" s="21" t="s">
        <v>393</v>
      </c>
      <c r="B6" s="59">
        <v>2</v>
      </c>
      <c r="C6" s="59">
        <v>3</v>
      </c>
      <c r="D6" s="59">
        <v>4</v>
      </c>
      <c r="E6" s="59">
        <v>5</v>
      </c>
      <c r="F6" s="59">
        <v>6</v>
      </c>
      <c r="G6" s="59">
        <v>7</v>
      </c>
      <c r="H6" s="59">
        <v>8</v>
      </c>
      <c r="I6" s="59">
        <v>9</v>
      </c>
      <c r="J6" s="59">
        <v>10</v>
      </c>
      <c r="K6" s="59">
        <v>10</v>
      </c>
      <c r="L6" s="59">
        <v>11</v>
      </c>
      <c r="M6" s="59">
        <v>13</v>
      </c>
      <c r="N6" s="59">
        <v>14</v>
      </c>
      <c r="O6" s="59">
        <v>15</v>
      </c>
      <c r="P6" s="59">
        <v>16</v>
      </c>
      <c r="Q6" s="59">
        <v>17</v>
      </c>
      <c r="R6" s="59">
        <v>18</v>
      </c>
      <c r="S6" s="59">
        <v>19</v>
      </c>
      <c r="T6" s="59">
        <v>20</v>
      </c>
      <c r="U6" s="59">
        <v>21</v>
      </c>
      <c r="V6" s="59">
        <v>22</v>
      </c>
      <c r="W6" s="59">
        <v>23</v>
      </c>
      <c r="X6" s="59">
        <v>24</v>
      </c>
      <c r="Y6" s="59">
        <v>25</v>
      </c>
      <c r="Z6" s="59">
        <v>26</v>
      </c>
      <c r="AA6" s="59">
        <v>27</v>
      </c>
      <c r="AB6" s="59">
        <v>28</v>
      </c>
      <c r="AC6" s="59">
        <v>29</v>
      </c>
      <c r="AD6" s="59">
        <v>30</v>
      </c>
      <c r="AE6" s="59">
        <v>31</v>
      </c>
      <c r="AF6" s="59">
        <v>32</v>
      </c>
      <c r="AG6" s="59" t="s">
        <v>424</v>
      </c>
    </row>
    <row r="7" spans="1:33" ht="13.15" customHeight="1" x14ac:dyDescent="0.25">
      <c r="A7" s="18" t="s">
        <v>2517</v>
      </c>
      <c r="B7" s="18"/>
      <c r="C7" s="18"/>
      <c r="D7" s="18"/>
      <c r="E7" s="18"/>
      <c r="F7" s="18"/>
      <c r="G7" s="18"/>
      <c r="H7" s="18"/>
      <c r="I7" s="18"/>
      <c r="J7" s="18"/>
      <c r="K7" s="18"/>
      <c r="L7" s="18"/>
      <c r="M7" s="18"/>
      <c r="N7" s="18"/>
      <c r="O7" s="18"/>
      <c r="P7" s="18"/>
      <c r="Q7" s="18"/>
      <c r="R7" s="18"/>
      <c r="S7" s="18"/>
      <c r="T7" s="18"/>
      <c r="U7" s="18"/>
      <c r="V7" s="18"/>
      <c r="W7" s="18"/>
      <c r="X7" s="18"/>
      <c r="Y7" s="18"/>
      <c r="Z7" s="18"/>
      <c r="AA7" s="18"/>
      <c r="AB7" s="18"/>
      <c r="AC7" s="18"/>
      <c r="AD7" s="18"/>
      <c r="AE7" s="18"/>
      <c r="AF7" s="18"/>
      <c r="AG7" s="18"/>
    </row>
    <row r="8" spans="1:33" ht="13.5" customHeight="1" x14ac:dyDescent="0.25">
      <c r="A8" s="40" t="s">
        <v>125</v>
      </c>
      <c r="B8" s="16">
        <v>1</v>
      </c>
      <c r="C8" s="16">
        <v>1</v>
      </c>
      <c r="D8" s="16">
        <v>1</v>
      </c>
      <c r="E8" s="16">
        <v>1</v>
      </c>
      <c r="F8" s="16">
        <v>0</v>
      </c>
      <c r="G8" s="16">
        <v>0</v>
      </c>
      <c r="H8" s="16">
        <v>0</v>
      </c>
      <c r="I8" s="331">
        <v>1</v>
      </c>
      <c r="J8" s="331">
        <v>1</v>
      </c>
      <c r="K8" s="331">
        <v>0</v>
      </c>
      <c r="L8" s="331">
        <v>0</v>
      </c>
      <c r="M8" s="331">
        <v>1</v>
      </c>
      <c r="N8" s="57">
        <v>1</v>
      </c>
      <c r="O8" s="16">
        <f>VLOOKUP(A8,Elasti_GSC_review!$H$2:$I$89,2,0)</f>
        <v>0</v>
      </c>
      <c r="P8" s="331">
        <v>1</v>
      </c>
      <c r="Q8" s="445">
        <v>1</v>
      </c>
      <c r="R8" s="331">
        <v>1</v>
      </c>
      <c r="S8" s="331">
        <v>1</v>
      </c>
      <c r="T8" s="331">
        <v>1</v>
      </c>
      <c r="U8" s="331">
        <v>1</v>
      </c>
      <c r="V8" s="331">
        <v>1</v>
      </c>
      <c r="W8" s="16"/>
      <c r="X8" s="16"/>
      <c r="Y8" s="331">
        <v>1</v>
      </c>
      <c r="Z8" s="16"/>
      <c r="AA8" s="16"/>
      <c r="AB8" s="16"/>
      <c r="AC8" s="331">
        <v>1</v>
      </c>
      <c r="AD8" s="16"/>
      <c r="AE8" s="16"/>
      <c r="AF8" s="16"/>
      <c r="AG8" s="16" t="s">
        <v>845</v>
      </c>
    </row>
    <row r="9" spans="1:33" ht="13.5" customHeight="1" x14ac:dyDescent="0.25">
      <c r="A9" s="40" t="s">
        <v>172</v>
      </c>
      <c r="B9" s="16">
        <v>1</v>
      </c>
      <c r="C9" s="16">
        <v>1</v>
      </c>
      <c r="D9" s="16">
        <v>1</v>
      </c>
      <c r="E9" s="16">
        <v>1</v>
      </c>
      <c r="F9" s="16">
        <v>0</v>
      </c>
      <c r="G9" s="16">
        <v>0</v>
      </c>
      <c r="H9" s="16">
        <v>0</v>
      </c>
      <c r="I9" s="331">
        <v>1</v>
      </c>
      <c r="J9" s="331">
        <v>1</v>
      </c>
      <c r="K9" s="331">
        <v>0</v>
      </c>
      <c r="L9" s="331">
        <v>0</v>
      </c>
      <c r="M9" s="331">
        <v>1</v>
      </c>
      <c r="N9" s="16">
        <f>VLOOKUP(A9,Elasti_CSC_review_new!$G$2:$H$89,2,0)</f>
        <v>1</v>
      </c>
      <c r="O9" s="16">
        <f>VLOOKUP(A9,Elasti_GSC_review!$H$2:$I$89,2,0)</f>
        <v>0</v>
      </c>
      <c r="P9" s="331">
        <v>1</v>
      </c>
      <c r="Q9" s="445">
        <v>1</v>
      </c>
      <c r="R9" s="331">
        <v>1</v>
      </c>
      <c r="S9" s="331">
        <v>1</v>
      </c>
      <c r="T9" s="331">
        <v>1</v>
      </c>
      <c r="U9" s="331">
        <v>1</v>
      </c>
      <c r="V9" s="331">
        <v>1</v>
      </c>
      <c r="W9" s="16"/>
      <c r="X9" s="16"/>
      <c r="Y9" s="331">
        <v>1</v>
      </c>
      <c r="Z9" s="16"/>
      <c r="AA9" s="16"/>
      <c r="AB9" s="16"/>
      <c r="AC9" s="331">
        <v>1</v>
      </c>
      <c r="AD9" s="16"/>
      <c r="AE9" s="16"/>
      <c r="AF9" s="16"/>
      <c r="AG9" s="16" t="s">
        <v>846</v>
      </c>
    </row>
    <row r="10" spans="1:33" ht="13.5" customHeight="1" x14ac:dyDescent="0.25">
      <c r="A10" s="40" t="s">
        <v>635</v>
      </c>
      <c r="B10" s="16">
        <v>1</v>
      </c>
      <c r="C10" s="16">
        <v>1</v>
      </c>
      <c r="D10" s="16">
        <v>1</v>
      </c>
      <c r="E10" s="16">
        <v>1</v>
      </c>
      <c r="F10" s="16">
        <v>0</v>
      </c>
      <c r="G10" s="16">
        <v>0</v>
      </c>
      <c r="H10" s="16">
        <v>0</v>
      </c>
      <c r="I10" s="331">
        <v>1</v>
      </c>
      <c r="J10" s="331">
        <v>1</v>
      </c>
      <c r="K10" s="331">
        <v>1</v>
      </c>
      <c r="L10" s="331">
        <v>0</v>
      </c>
      <c r="M10" s="331">
        <v>1</v>
      </c>
      <c r="N10" s="16">
        <f>VLOOKUP(A10,Elasti_CSC_review_new!$G$2:$H$89,2,0)</f>
        <v>0</v>
      </c>
      <c r="O10" s="16">
        <f>VLOOKUP(A10,Elasti_GSC_review!$H$2:$I$89,2,0)</f>
        <v>0</v>
      </c>
      <c r="P10" s="331">
        <v>1</v>
      </c>
      <c r="Q10" s="445">
        <v>1</v>
      </c>
      <c r="R10" s="331">
        <v>1</v>
      </c>
      <c r="S10" s="331">
        <v>1</v>
      </c>
      <c r="T10" s="331">
        <v>1</v>
      </c>
      <c r="U10" s="331">
        <v>1</v>
      </c>
      <c r="V10" s="331">
        <v>1</v>
      </c>
      <c r="W10" s="16"/>
      <c r="X10" s="16"/>
      <c r="Y10" s="331">
        <v>1</v>
      </c>
      <c r="Z10" s="16"/>
      <c r="AA10" s="16"/>
      <c r="AB10" s="16"/>
      <c r="AC10" s="331">
        <v>1</v>
      </c>
      <c r="AD10" s="16"/>
      <c r="AE10" s="16"/>
      <c r="AF10" s="16"/>
      <c r="AG10" s="16" t="s">
        <v>847</v>
      </c>
    </row>
    <row r="11" spans="1:33" ht="13.5" customHeight="1" x14ac:dyDescent="0.25">
      <c r="A11" s="40" t="s">
        <v>234</v>
      </c>
      <c r="B11" s="16">
        <v>1</v>
      </c>
      <c r="C11" s="16">
        <v>1</v>
      </c>
      <c r="D11" s="16">
        <v>1</v>
      </c>
      <c r="E11" s="16">
        <v>1</v>
      </c>
      <c r="F11" s="16">
        <v>1</v>
      </c>
      <c r="G11" s="16">
        <v>0</v>
      </c>
      <c r="H11" s="16">
        <v>0</v>
      </c>
      <c r="I11" s="331">
        <v>1</v>
      </c>
      <c r="J11" s="331">
        <v>1</v>
      </c>
      <c r="K11" s="331">
        <v>0</v>
      </c>
      <c r="L11" s="331">
        <v>0</v>
      </c>
      <c r="M11" s="331">
        <v>1</v>
      </c>
      <c r="N11" s="16">
        <f>VLOOKUP(A11,Elasti_CSC_review_new!$G$2:$H$89,2,0)</f>
        <v>1</v>
      </c>
      <c r="O11" s="16">
        <f>VLOOKUP(A11,Elasti_GSC_review!$H$2:$I$89,2,0)</f>
        <v>0</v>
      </c>
      <c r="P11" s="331">
        <v>1</v>
      </c>
      <c r="Q11" s="445">
        <v>1</v>
      </c>
      <c r="R11" s="331">
        <v>1</v>
      </c>
      <c r="S11" s="331">
        <v>1</v>
      </c>
      <c r="T11" s="331">
        <v>1</v>
      </c>
      <c r="U11" s="331">
        <v>1</v>
      </c>
      <c r="V11" s="331">
        <v>1</v>
      </c>
      <c r="W11" s="16"/>
      <c r="X11" s="16"/>
      <c r="Y11" s="331">
        <v>1</v>
      </c>
      <c r="Z11" s="16"/>
      <c r="AA11" s="16"/>
      <c r="AB11" s="16"/>
      <c r="AC11" s="331">
        <v>1</v>
      </c>
      <c r="AD11" s="16"/>
      <c r="AE11" s="16"/>
      <c r="AF11" s="16"/>
      <c r="AG11" s="16" t="s">
        <v>845</v>
      </c>
    </row>
    <row r="12" spans="1:33" ht="13.5" customHeight="1" x14ac:dyDescent="0.25">
      <c r="A12" s="40" t="s">
        <v>636</v>
      </c>
      <c r="B12" s="16">
        <v>0</v>
      </c>
      <c r="C12" s="16">
        <v>0</v>
      </c>
      <c r="D12" s="16">
        <v>0</v>
      </c>
      <c r="E12" s="16">
        <v>0</v>
      </c>
      <c r="F12" s="16">
        <v>0</v>
      </c>
      <c r="G12" s="16">
        <v>0</v>
      </c>
      <c r="H12" s="16">
        <v>0</v>
      </c>
      <c r="I12" s="331">
        <v>1</v>
      </c>
      <c r="J12" s="331">
        <v>1</v>
      </c>
      <c r="K12" s="331">
        <v>0</v>
      </c>
      <c r="L12" s="331">
        <v>0</v>
      </c>
      <c r="M12" s="331">
        <v>1</v>
      </c>
      <c r="N12" s="16">
        <f>VLOOKUP(A12,Elasti_CSC_review_new!$G$2:$H$89,2,0)</f>
        <v>0</v>
      </c>
      <c r="O12" s="16">
        <f>VLOOKUP(A12,Elasti_GSC_review!$H$2:$I$89,2,0)</f>
        <v>0</v>
      </c>
      <c r="P12" s="331">
        <v>1</v>
      </c>
      <c r="Q12" s="445">
        <v>1</v>
      </c>
      <c r="R12" s="331">
        <v>1</v>
      </c>
      <c r="S12" s="331">
        <v>1</v>
      </c>
      <c r="T12" s="331">
        <v>1</v>
      </c>
      <c r="U12" s="331">
        <v>1</v>
      </c>
      <c r="V12" s="331">
        <v>1</v>
      </c>
      <c r="W12" s="16"/>
      <c r="X12" s="16"/>
      <c r="Y12" s="331">
        <v>1</v>
      </c>
      <c r="Z12" s="16"/>
      <c r="AA12" s="16"/>
      <c r="AB12" s="16"/>
      <c r="AC12" s="331">
        <v>1</v>
      </c>
      <c r="AD12" s="16"/>
      <c r="AE12" s="16"/>
      <c r="AF12" s="16"/>
      <c r="AG12" s="16" t="s">
        <v>848</v>
      </c>
    </row>
    <row r="13" spans="1:33" ht="13.5" customHeight="1" x14ac:dyDescent="0.25">
      <c r="A13" s="40" t="s">
        <v>1545</v>
      </c>
      <c r="B13" s="7">
        <v>1</v>
      </c>
      <c r="C13" s="7">
        <v>1</v>
      </c>
      <c r="D13" s="7">
        <v>1</v>
      </c>
      <c r="E13" s="7">
        <v>1</v>
      </c>
      <c r="F13" s="7">
        <v>1</v>
      </c>
      <c r="G13" s="7">
        <v>1</v>
      </c>
      <c r="H13" s="7">
        <v>1</v>
      </c>
      <c r="I13" s="331">
        <v>1</v>
      </c>
      <c r="J13" s="331">
        <v>1</v>
      </c>
      <c r="K13" s="331">
        <v>1</v>
      </c>
      <c r="L13" s="331">
        <v>1</v>
      </c>
      <c r="M13" s="331">
        <v>1</v>
      </c>
      <c r="N13" s="290">
        <v>1</v>
      </c>
      <c r="O13" s="290">
        <v>1</v>
      </c>
      <c r="P13" s="331">
        <v>1</v>
      </c>
      <c r="Q13" s="445">
        <v>1</v>
      </c>
      <c r="R13" s="331">
        <v>1</v>
      </c>
      <c r="S13" s="331">
        <v>1</v>
      </c>
      <c r="T13" s="331">
        <v>1</v>
      </c>
      <c r="U13" s="331">
        <v>1</v>
      </c>
      <c r="V13" s="331">
        <v>1</v>
      </c>
      <c r="W13" s="16"/>
      <c r="X13" s="16"/>
      <c r="Y13" s="331">
        <v>1</v>
      </c>
      <c r="Z13" s="16"/>
      <c r="AA13" s="16"/>
      <c r="AB13" s="16"/>
      <c r="AC13" s="331">
        <v>1</v>
      </c>
      <c r="AD13" s="16"/>
      <c r="AE13" s="16"/>
      <c r="AF13" s="16"/>
      <c r="AG13" s="138" t="s">
        <v>1566</v>
      </c>
    </row>
    <row r="14" spans="1:33" ht="13.5" customHeight="1" x14ac:dyDescent="0.25">
      <c r="A14" s="40" t="s">
        <v>203</v>
      </c>
      <c r="B14" s="7">
        <v>1</v>
      </c>
      <c r="C14" s="7">
        <v>1</v>
      </c>
      <c r="D14" s="7">
        <v>1</v>
      </c>
      <c r="E14" s="7">
        <v>1</v>
      </c>
      <c r="F14" s="7">
        <v>1</v>
      </c>
      <c r="G14" s="7">
        <v>1</v>
      </c>
      <c r="H14" s="7">
        <v>1</v>
      </c>
      <c r="I14" s="331">
        <v>1</v>
      </c>
      <c r="J14" s="331">
        <v>1</v>
      </c>
      <c r="K14" s="331">
        <v>1</v>
      </c>
      <c r="L14" s="331">
        <v>0</v>
      </c>
      <c r="M14" s="331">
        <v>1</v>
      </c>
      <c r="N14" s="16">
        <f>VLOOKUP(A14,Elasti_CSC_review_new!$G$2:$H$89,2,0)</f>
        <v>0</v>
      </c>
      <c r="O14" s="16">
        <f>VLOOKUP(A14,Elasti_GSC_review!$H$2:$I$89,2,0)</f>
        <v>1</v>
      </c>
      <c r="P14" s="331">
        <v>1</v>
      </c>
      <c r="Q14" s="445">
        <v>1</v>
      </c>
      <c r="R14" s="331">
        <v>1</v>
      </c>
      <c r="S14" s="331">
        <v>1</v>
      </c>
      <c r="T14" s="331">
        <v>1</v>
      </c>
      <c r="U14" s="331">
        <v>1</v>
      </c>
      <c r="V14" s="331">
        <v>1</v>
      </c>
      <c r="W14" s="16"/>
      <c r="X14" s="16"/>
      <c r="Y14" s="331">
        <v>1</v>
      </c>
      <c r="Z14" s="16"/>
      <c r="AA14" s="16"/>
      <c r="AB14" s="16"/>
      <c r="AC14" s="331">
        <v>1</v>
      </c>
      <c r="AD14" s="16"/>
      <c r="AE14" s="16"/>
      <c r="AF14" s="16"/>
      <c r="AG14" s="16" t="s">
        <v>1567</v>
      </c>
    </row>
    <row r="15" spans="1:33" ht="13.5" customHeight="1" x14ac:dyDescent="0.25">
      <c r="A15" s="40" t="s">
        <v>199</v>
      </c>
      <c r="B15" s="7">
        <v>1</v>
      </c>
      <c r="C15" s="7">
        <v>1</v>
      </c>
      <c r="D15" s="7">
        <v>1</v>
      </c>
      <c r="E15" s="7">
        <v>1</v>
      </c>
      <c r="F15" s="7">
        <v>1</v>
      </c>
      <c r="G15" s="7">
        <v>1</v>
      </c>
      <c r="H15" s="7">
        <v>1</v>
      </c>
      <c r="I15" s="331">
        <v>1</v>
      </c>
      <c r="J15" s="331">
        <v>1</v>
      </c>
      <c r="K15" s="331">
        <v>1</v>
      </c>
      <c r="L15" s="331">
        <v>0</v>
      </c>
      <c r="M15" s="331">
        <v>1</v>
      </c>
      <c r="N15" s="16">
        <f>VLOOKUP(A15,Elasti_CSC_review_new!$G$2:$H$89,2,0)</f>
        <v>0</v>
      </c>
      <c r="O15" s="16">
        <f>VLOOKUP(A15,Elasti_GSC_review!$H$2:$I$89,2,0)</f>
        <v>1</v>
      </c>
      <c r="P15" s="331">
        <v>1</v>
      </c>
      <c r="Q15" s="445">
        <v>1</v>
      </c>
      <c r="R15" s="331">
        <v>1</v>
      </c>
      <c r="S15" s="331">
        <v>1</v>
      </c>
      <c r="T15" s="331">
        <v>1</v>
      </c>
      <c r="U15" s="331">
        <v>1</v>
      </c>
      <c r="V15" s="331">
        <v>1</v>
      </c>
      <c r="W15" s="16"/>
      <c r="X15" s="16"/>
      <c r="Y15" s="331">
        <v>1</v>
      </c>
      <c r="Z15" s="16"/>
      <c r="AA15" s="16"/>
      <c r="AB15" s="16"/>
      <c r="AC15" s="331">
        <v>1</v>
      </c>
      <c r="AD15" s="16"/>
      <c r="AE15" s="16"/>
      <c r="AF15" s="16"/>
      <c r="AG15" s="16" t="s">
        <v>1567</v>
      </c>
    </row>
    <row r="16" spans="1:33" ht="13.5" customHeight="1" x14ac:dyDescent="0.25">
      <c r="A16" s="40" t="s">
        <v>201</v>
      </c>
      <c r="B16" s="7">
        <v>1</v>
      </c>
      <c r="C16" s="7">
        <v>1</v>
      </c>
      <c r="D16" s="7">
        <v>1</v>
      </c>
      <c r="E16" s="7">
        <v>1</v>
      </c>
      <c r="F16" s="7">
        <v>1</v>
      </c>
      <c r="G16" s="7">
        <v>1</v>
      </c>
      <c r="H16" s="7">
        <v>1</v>
      </c>
      <c r="I16" s="331">
        <v>1</v>
      </c>
      <c r="J16" s="331">
        <v>1</v>
      </c>
      <c r="K16" s="331">
        <v>1</v>
      </c>
      <c r="L16" s="331">
        <v>0</v>
      </c>
      <c r="M16" s="331">
        <v>1</v>
      </c>
      <c r="N16" s="16">
        <f>VLOOKUP(A16,Elasti_CSC_review_new!$G$2:$H$89,2,0)</f>
        <v>0</v>
      </c>
      <c r="O16" s="16">
        <f>VLOOKUP(A16,Elasti_GSC_review!$H$2:$I$89,2,0)</f>
        <v>1</v>
      </c>
      <c r="P16" s="331">
        <v>1</v>
      </c>
      <c r="Q16" s="445">
        <v>1</v>
      </c>
      <c r="R16" s="331">
        <v>1</v>
      </c>
      <c r="S16" s="331">
        <v>1</v>
      </c>
      <c r="T16" s="331">
        <v>1</v>
      </c>
      <c r="U16" s="331">
        <v>1</v>
      </c>
      <c r="V16" s="331">
        <v>1</v>
      </c>
      <c r="W16" s="16"/>
      <c r="X16" s="16"/>
      <c r="Y16" s="331">
        <v>1</v>
      </c>
      <c r="Z16" s="16"/>
      <c r="AA16" s="16"/>
      <c r="AB16" s="16"/>
      <c r="AC16" s="331">
        <v>1</v>
      </c>
      <c r="AD16" s="16"/>
      <c r="AE16" s="16"/>
      <c r="AF16" s="16"/>
      <c r="AG16" s="16" t="s">
        <v>1567</v>
      </c>
    </row>
    <row r="17" spans="1:33" ht="13.5" customHeight="1" x14ac:dyDescent="0.25">
      <c r="A17" s="40" t="s">
        <v>147</v>
      </c>
      <c r="B17" s="16">
        <v>1</v>
      </c>
      <c r="C17" s="16">
        <v>1</v>
      </c>
      <c r="D17" s="16">
        <v>1</v>
      </c>
      <c r="E17" s="16">
        <v>1</v>
      </c>
      <c r="F17" s="16">
        <v>0</v>
      </c>
      <c r="G17" s="16">
        <v>0</v>
      </c>
      <c r="H17" s="16">
        <v>0</v>
      </c>
      <c r="I17" s="331">
        <v>1</v>
      </c>
      <c r="J17" s="331">
        <v>1</v>
      </c>
      <c r="K17" s="331">
        <v>0</v>
      </c>
      <c r="L17" s="331">
        <v>0</v>
      </c>
      <c r="M17" s="331">
        <v>1</v>
      </c>
      <c r="N17" s="16">
        <f>VLOOKUP(A17,Elasti_CSC_review_new!$G$2:$H$89,2,0)</f>
        <v>0</v>
      </c>
      <c r="O17" s="16">
        <f>VLOOKUP(A17,Elasti_GSC_review!$H$2:$I$89,2,0)</f>
        <v>0</v>
      </c>
      <c r="P17" s="331">
        <v>1</v>
      </c>
      <c r="Q17" s="445">
        <v>1</v>
      </c>
      <c r="R17" s="331">
        <v>1</v>
      </c>
      <c r="S17" s="331">
        <v>1</v>
      </c>
      <c r="T17" s="331">
        <v>1</v>
      </c>
      <c r="U17" s="331">
        <v>1</v>
      </c>
      <c r="V17" s="331">
        <v>1</v>
      </c>
      <c r="W17" s="16"/>
      <c r="X17" s="16"/>
      <c r="Y17" s="331">
        <v>1</v>
      </c>
      <c r="Z17" s="16"/>
      <c r="AA17" s="16"/>
      <c r="AB17" s="16"/>
      <c r="AC17" s="331">
        <v>1</v>
      </c>
      <c r="AD17" s="16"/>
      <c r="AE17" s="16"/>
      <c r="AF17" s="16"/>
      <c r="AG17" s="16" t="s">
        <v>850</v>
      </c>
    </row>
    <row r="18" spans="1:33" ht="13.5" customHeight="1" x14ac:dyDescent="0.25">
      <c r="A18" s="314" t="s">
        <v>377</v>
      </c>
      <c r="B18" s="311">
        <v>0</v>
      </c>
      <c r="C18" s="311">
        <v>0</v>
      </c>
      <c r="D18" s="311">
        <v>0</v>
      </c>
      <c r="E18" s="311">
        <v>0</v>
      </c>
      <c r="F18" s="311">
        <v>0</v>
      </c>
      <c r="G18" s="311">
        <v>0</v>
      </c>
      <c r="H18" s="311">
        <v>0</v>
      </c>
      <c r="I18" s="331">
        <v>1</v>
      </c>
      <c r="J18" s="331">
        <v>1</v>
      </c>
      <c r="K18" s="332">
        <v>0</v>
      </c>
      <c r="L18" s="332">
        <v>0</v>
      </c>
      <c r="M18" s="331">
        <v>1</v>
      </c>
      <c r="N18" s="311">
        <v>0</v>
      </c>
      <c r="O18" s="311">
        <v>0</v>
      </c>
      <c r="P18" s="331">
        <v>1</v>
      </c>
      <c r="Q18" s="445">
        <v>1</v>
      </c>
      <c r="R18" s="331">
        <v>1</v>
      </c>
      <c r="S18" s="331">
        <v>1</v>
      </c>
      <c r="T18" s="331">
        <v>1</v>
      </c>
      <c r="U18" s="331">
        <v>1</v>
      </c>
      <c r="V18" s="331">
        <v>1</v>
      </c>
      <c r="W18" s="16"/>
      <c r="X18" s="16"/>
      <c r="Y18" s="331">
        <v>1</v>
      </c>
      <c r="Z18" s="16"/>
      <c r="AA18" s="16"/>
      <c r="AB18" s="16"/>
      <c r="AC18" s="331">
        <v>1</v>
      </c>
      <c r="AD18" s="16"/>
      <c r="AE18" s="16"/>
      <c r="AF18" s="16"/>
      <c r="AG18" s="16" t="s">
        <v>851</v>
      </c>
    </row>
    <row r="19" spans="1:33" ht="13.5" customHeight="1" x14ac:dyDescent="0.25">
      <c r="A19" s="40" t="s">
        <v>221</v>
      </c>
      <c r="B19" s="16">
        <v>0</v>
      </c>
      <c r="C19" s="16">
        <v>1</v>
      </c>
      <c r="D19" s="16">
        <v>1</v>
      </c>
      <c r="E19" s="16">
        <v>0</v>
      </c>
      <c r="F19" s="16">
        <v>0</v>
      </c>
      <c r="G19" s="16">
        <v>0</v>
      </c>
      <c r="H19" s="16">
        <v>0</v>
      </c>
      <c r="I19" s="331">
        <v>1</v>
      </c>
      <c r="J19" s="331">
        <v>1</v>
      </c>
      <c r="K19" s="331">
        <v>0</v>
      </c>
      <c r="L19" s="331">
        <v>0</v>
      </c>
      <c r="M19" s="331">
        <v>1</v>
      </c>
      <c r="N19" s="16">
        <f>VLOOKUP(A19,Elasti_CSC_review_new!$G$2:$H$89,2,0)</f>
        <v>0</v>
      </c>
      <c r="O19" s="16">
        <f>VLOOKUP(A19,Elasti_GSC_review!$H$2:$I$89,2,0)</f>
        <v>0</v>
      </c>
      <c r="P19" s="331">
        <v>1</v>
      </c>
      <c r="Q19" s="445">
        <v>1</v>
      </c>
      <c r="R19" s="331">
        <v>1</v>
      </c>
      <c r="S19" s="331">
        <v>1</v>
      </c>
      <c r="T19" s="331">
        <v>1</v>
      </c>
      <c r="U19" s="331">
        <v>1</v>
      </c>
      <c r="V19" s="331">
        <v>1</v>
      </c>
      <c r="W19" s="16"/>
      <c r="X19" s="16"/>
      <c r="Y19" s="331">
        <v>1</v>
      </c>
      <c r="Z19" s="16"/>
      <c r="AA19" s="16"/>
      <c r="AB19" s="16"/>
      <c r="AC19" s="331">
        <v>1</v>
      </c>
      <c r="AD19" s="16"/>
      <c r="AE19" s="16"/>
      <c r="AF19" s="16"/>
      <c r="AG19" s="16" t="s">
        <v>852</v>
      </c>
    </row>
    <row r="20" spans="1:33" ht="13.5" customHeight="1" x14ac:dyDescent="0.25">
      <c r="A20" s="40" t="s">
        <v>186</v>
      </c>
      <c r="B20" s="16">
        <v>1</v>
      </c>
      <c r="C20" s="16">
        <v>1</v>
      </c>
      <c r="D20" s="16">
        <v>1</v>
      </c>
      <c r="E20" s="16">
        <v>1</v>
      </c>
      <c r="F20" s="16">
        <v>0</v>
      </c>
      <c r="G20" s="16">
        <v>0</v>
      </c>
      <c r="H20" s="16">
        <v>0</v>
      </c>
      <c r="I20" s="331">
        <v>1</v>
      </c>
      <c r="J20" s="331">
        <v>1</v>
      </c>
      <c r="K20" s="331">
        <v>0</v>
      </c>
      <c r="L20" s="331">
        <v>0</v>
      </c>
      <c r="M20" s="331">
        <v>1</v>
      </c>
      <c r="N20" s="16">
        <f>VLOOKUP(A20,Elasti_CSC_review_new!$G$2:$H$89,2,0)</f>
        <v>1</v>
      </c>
      <c r="O20" s="16">
        <f>VLOOKUP(A20,Elasti_GSC_review!$H$2:$I$89,2,0)</f>
        <v>0</v>
      </c>
      <c r="P20" s="331">
        <v>1</v>
      </c>
      <c r="Q20" s="445">
        <v>1</v>
      </c>
      <c r="R20" s="331">
        <v>1</v>
      </c>
      <c r="S20" s="331">
        <v>1</v>
      </c>
      <c r="T20" s="331">
        <v>1</v>
      </c>
      <c r="U20" s="331">
        <v>1</v>
      </c>
      <c r="V20" s="331">
        <v>1</v>
      </c>
      <c r="W20" s="16"/>
      <c r="X20" s="16"/>
      <c r="Y20" s="331">
        <v>1</v>
      </c>
      <c r="Z20" s="16"/>
      <c r="AA20" s="16"/>
      <c r="AB20" s="16"/>
      <c r="AC20" s="331">
        <v>1</v>
      </c>
      <c r="AD20" s="16"/>
      <c r="AE20" s="16"/>
      <c r="AF20" s="16"/>
      <c r="AG20" s="16" t="s">
        <v>853</v>
      </c>
    </row>
    <row r="21" spans="1:33" ht="13.5" customHeight="1" x14ac:dyDescent="0.25">
      <c r="A21" s="40" t="s">
        <v>637</v>
      </c>
      <c r="B21" s="16">
        <v>1</v>
      </c>
      <c r="C21" s="16">
        <v>1</v>
      </c>
      <c r="D21" s="16">
        <v>1</v>
      </c>
      <c r="E21" s="16">
        <v>1</v>
      </c>
      <c r="F21" s="16">
        <v>0</v>
      </c>
      <c r="G21" s="16">
        <v>1</v>
      </c>
      <c r="H21" s="16">
        <v>1</v>
      </c>
      <c r="I21" s="331">
        <v>1</v>
      </c>
      <c r="J21" s="331">
        <v>1</v>
      </c>
      <c r="K21" s="331">
        <v>0</v>
      </c>
      <c r="L21" s="331">
        <v>0</v>
      </c>
      <c r="M21" s="331">
        <v>1</v>
      </c>
      <c r="N21" s="371">
        <f>VLOOKUP(A21,Elasti_CSC_review_new!$G$2:$H$89,2,0)</f>
        <v>0</v>
      </c>
      <c r="O21" s="16">
        <f>VLOOKUP(A21,Elasti_GSC_review!$H$2:$I$89,2,0)</f>
        <v>1</v>
      </c>
      <c r="P21" s="331">
        <v>1</v>
      </c>
      <c r="Q21" s="445">
        <v>1</v>
      </c>
      <c r="R21" s="331">
        <v>1</v>
      </c>
      <c r="S21" s="331">
        <v>1</v>
      </c>
      <c r="T21" s="331">
        <v>1</v>
      </c>
      <c r="U21" s="331">
        <v>1</v>
      </c>
      <c r="V21" s="331">
        <v>1</v>
      </c>
      <c r="W21" s="16"/>
      <c r="X21" s="16"/>
      <c r="Y21" s="331">
        <v>1</v>
      </c>
      <c r="Z21" s="16"/>
      <c r="AA21" s="16"/>
      <c r="AB21" s="16"/>
      <c r="AC21" s="331">
        <v>1</v>
      </c>
      <c r="AD21" s="16"/>
      <c r="AE21" s="16"/>
      <c r="AF21" s="16"/>
      <c r="AG21" s="16" t="s">
        <v>854</v>
      </c>
    </row>
    <row r="22" spans="1:33" ht="13.5" customHeight="1" x14ac:dyDescent="0.25">
      <c r="A22" s="40" t="s">
        <v>638</v>
      </c>
      <c r="B22" s="16">
        <v>1</v>
      </c>
      <c r="C22" s="16">
        <v>1</v>
      </c>
      <c r="D22" s="16">
        <v>1</v>
      </c>
      <c r="E22" s="16">
        <v>1</v>
      </c>
      <c r="F22" s="16">
        <v>0</v>
      </c>
      <c r="G22" s="16">
        <v>0</v>
      </c>
      <c r="H22" s="16">
        <v>0</v>
      </c>
      <c r="I22" s="331">
        <v>1</v>
      </c>
      <c r="J22" s="331">
        <v>1</v>
      </c>
      <c r="K22" s="331">
        <v>0</v>
      </c>
      <c r="L22" s="331">
        <v>0</v>
      </c>
      <c r="M22" s="331">
        <v>1</v>
      </c>
      <c r="N22" s="57">
        <v>1</v>
      </c>
      <c r="O22" s="16">
        <f>VLOOKUP(A22,Elasti_GSC_review!$H$2:$I$89,2,0)</f>
        <v>0</v>
      </c>
      <c r="P22" s="331">
        <v>1</v>
      </c>
      <c r="Q22" s="445">
        <v>1</v>
      </c>
      <c r="R22" s="331">
        <v>1</v>
      </c>
      <c r="S22" s="331">
        <v>1</v>
      </c>
      <c r="T22" s="331">
        <v>1</v>
      </c>
      <c r="U22" s="331">
        <v>1</v>
      </c>
      <c r="V22" s="331">
        <v>1</v>
      </c>
      <c r="W22" s="16"/>
      <c r="X22" s="16"/>
      <c r="Y22" s="331">
        <v>1</v>
      </c>
      <c r="Z22" s="16"/>
      <c r="AA22" s="16"/>
      <c r="AB22" s="16"/>
      <c r="AC22" s="331">
        <v>1</v>
      </c>
      <c r="AD22" s="16"/>
      <c r="AE22" s="16"/>
      <c r="AF22" s="16"/>
      <c r="AG22" s="16" t="s">
        <v>855</v>
      </c>
    </row>
    <row r="23" spans="1:33" ht="13.5" customHeight="1" x14ac:dyDescent="0.25">
      <c r="A23" s="313" t="s">
        <v>388</v>
      </c>
      <c r="B23" s="311">
        <v>0</v>
      </c>
      <c r="C23" s="311">
        <v>0</v>
      </c>
      <c r="D23" s="311">
        <v>0</v>
      </c>
      <c r="E23" s="311">
        <v>0</v>
      </c>
      <c r="F23" s="311">
        <v>0</v>
      </c>
      <c r="G23" s="311">
        <v>0</v>
      </c>
      <c r="H23" s="311">
        <v>0</v>
      </c>
      <c r="I23" s="331">
        <v>1</v>
      </c>
      <c r="J23" s="331">
        <v>1</v>
      </c>
      <c r="K23" s="332">
        <v>0</v>
      </c>
      <c r="L23" s="332">
        <v>0</v>
      </c>
      <c r="M23" s="331">
        <v>1</v>
      </c>
      <c r="N23" s="311">
        <v>0</v>
      </c>
      <c r="O23" s="311">
        <v>0</v>
      </c>
      <c r="P23" s="331">
        <v>1</v>
      </c>
      <c r="Q23" s="445">
        <v>1</v>
      </c>
      <c r="R23" s="331">
        <v>1</v>
      </c>
      <c r="S23" s="331">
        <v>1</v>
      </c>
      <c r="T23" s="331">
        <v>1</v>
      </c>
      <c r="U23" s="331">
        <v>1</v>
      </c>
      <c r="V23" s="331">
        <v>1</v>
      </c>
      <c r="W23" s="16"/>
      <c r="X23" s="16"/>
      <c r="Y23" s="331">
        <v>1</v>
      </c>
      <c r="Z23" s="16"/>
      <c r="AA23" s="16"/>
      <c r="AB23" s="16"/>
      <c r="AC23" s="331">
        <v>1</v>
      </c>
      <c r="AD23" s="16"/>
      <c r="AE23" s="16"/>
      <c r="AF23" s="16"/>
      <c r="AG23" s="16" t="s">
        <v>856</v>
      </c>
    </row>
    <row r="24" spans="1:33" ht="13.5" customHeight="1" x14ac:dyDescent="0.25">
      <c r="A24" s="471" t="s">
        <v>416</v>
      </c>
      <c r="B24" s="16">
        <v>1</v>
      </c>
      <c r="C24" s="16">
        <v>1</v>
      </c>
      <c r="D24" s="16">
        <v>1</v>
      </c>
      <c r="E24" s="16">
        <v>1</v>
      </c>
      <c r="F24" s="16">
        <v>0</v>
      </c>
      <c r="G24" s="16">
        <v>0</v>
      </c>
      <c r="H24" s="16">
        <v>0</v>
      </c>
      <c r="I24" s="331">
        <v>1</v>
      </c>
      <c r="J24" s="331">
        <v>1</v>
      </c>
      <c r="K24" s="331">
        <v>0</v>
      </c>
      <c r="L24" s="331">
        <v>0</v>
      </c>
      <c r="M24" s="331">
        <v>1</v>
      </c>
      <c r="N24" s="16">
        <v>1</v>
      </c>
      <c r="O24" s="16">
        <v>0</v>
      </c>
      <c r="P24" s="331">
        <v>1</v>
      </c>
      <c r="Q24" s="445">
        <v>1</v>
      </c>
      <c r="R24" s="331">
        <v>1</v>
      </c>
      <c r="S24" s="331">
        <v>1</v>
      </c>
      <c r="T24" s="331">
        <v>1</v>
      </c>
      <c r="U24" s="331">
        <v>1</v>
      </c>
      <c r="V24" s="331">
        <v>1</v>
      </c>
      <c r="W24" s="16"/>
      <c r="X24" s="16"/>
      <c r="Y24" s="331">
        <v>1</v>
      </c>
      <c r="Z24" s="16"/>
      <c r="AA24" s="16"/>
      <c r="AB24" s="16"/>
      <c r="AC24" s="331">
        <v>1</v>
      </c>
      <c r="AD24" s="16"/>
      <c r="AE24" s="16"/>
      <c r="AF24" s="16"/>
      <c r="AG24" s="16" t="s">
        <v>857</v>
      </c>
    </row>
    <row r="25" spans="1:33" ht="13.5" customHeight="1" x14ac:dyDescent="0.25">
      <c r="A25" s="471" t="s">
        <v>163</v>
      </c>
      <c r="B25" s="7">
        <v>1</v>
      </c>
      <c r="C25" s="7">
        <v>1</v>
      </c>
      <c r="D25" s="7">
        <v>1</v>
      </c>
      <c r="E25" s="7">
        <v>1</v>
      </c>
      <c r="F25" s="7">
        <v>1</v>
      </c>
      <c r="G25" s="7">
        <v>1</v>
      </c>
      <c r="H25" s="7">
        <v>1</v>
      </c>
      <c r="I25" s="331">
        <v>1</v>
      </c>
      <c r="J25" s="331">
        <v>1</v>
      </c>
      <c r="K25" s="331">
        <v>1</v>
      </c>
      <c r="L25" s="331">
        <v>0</v>
      </c>
      <c r="M25" s="331">
        <v>1</v>
      </c>
      <c r="N25" s="16">
        <f>VLOOKUP(A25,Elasti_CSC_review_new!$G$2:$H$89,2,0)</f>
        <v>0</v>
      </c>
      <c r="O25" s="16">
        <f>VLOOKUP(A25,Elasti_GSC_review!$H$2:$I$89,2,0)</f>
        <v>1</v>
      </c>
      <c r="P25" s="331">
        <v>1</v>
      </c>
      <c r="Q25" s="445">
        <v>1</v>
      </c>
      <c r="R25" s="331">
        <v>1</v>
      </c>
      <c r="S25" s="331">
        <v>1</v>
      </c>
      <c r="T25" s="331">
        <v>1</v>
      </c>
      <c r="U25" s="331">
        <v>1</v>
      </c>
      <c r="V25" s="331">
        <v>1</v>
      </c>
      <c r="W25" s="16"/>
      <c r="X25" s="16"/>
      <c r="Y25" s="331">
        <v>1</v>
      </c>
      <c r="Z25" s="16"/>
      <c r="AA25" s="16"/>
      <c r="AB25" s="16"/>
      <c r="AC25" s="331">
        <v>1</v>
      </c>
      <c r="AD25" s="16"/>
      <c r="AE25" s="16"/>
      <c r="AF25" s="16"/>
      <c r="AG25" s="16" t="s">
        <v>1567</v>
      </c>
    </row>
    <row r="26" spans="1:33" ht="13.5" customHeight="1" x14ac:dyDescent="0.25">
      <c r="A26" s="40" t="s">
        <v>640</v>
      </c>
      <c r="B26" s="16">
        <v>0</v>
      </c>
      <c r="C26" s="16">
        <v>1</v>
      </c>
      <c r="D26" s="16">
        <v>1</v>
      </c>
      <c r="E26" s="197">
        <v>1</v>
      </c>
      <c r="F26" s="16">
        <v>0</v>
      </c>
      <c r="G26" s="16">
        <v>0</v>
      </c>
      <c r="H26" s="16">
        <v>0</v>
      </c>
      <c r="I26" s="331">
        <v>1</v>
      </c>
      <c r="J26" s="331">
        <v>1</v>
      </c>
      <c r="K26" s="331">
        <v>0</v>
      </c>
      <c r="L26" s="331">
        <v>0</v>
      </c>
      <c r="M26" s="331">
        <v>1</v>
      </c>
      <c r="N26" s="16">
        <f>VLOOKUP(A26,Elasti_CSC_review_new!$G$2:$H$89,2,0)</f>
        <v>0</v>
      </c>
      <c r="O26" s="16">
        <f>VLOOKUP(A26,Elasti_GSC_review!$H$2:$I$89,2,0)</f>
        <v>0</v>
      </c>
      <c r="P26" s="331">
        <v>1</v>
      </c>
      <c r="Q26" s="445">
        <v>1</v>
      </c>
      <c r="R26" s="331">
        <v>1</v>
      </c>
      <c r="S26" s="331">
        <v>1</v>
      </c>
      <c r="T26" s="331">
        <v>1</v>
      </c>
      <c r="U26" s="331">
        <v>1</v>
      </c>
      <c r="V26" s="331">
        <v>1</v>
      </c>
      <c r="W26" s="16"/>
      <c r="X26" s="16"/>
      <c r="Y26" s="331">
        <v>1</v>
      </c>
      <c r="Z26" s="16"/>
      <c r="AA26" s="16"/>
      <c r="AB26" s="16"/>
      <c r="AC26" s="331">
        <v>1</v>
      </c>
      <c r="AD26" s="16"/>
      <c r="AE26" s="16"/>
      <c r="AF26" s="16"/>
      <c r="AG26" s="16" t="s">
        <v>858</v>
      </c>
    </row>
    <row r="27" spans="1:33" ht="13.5" customHeight="1" x14ac:dyDescent="0.25">
      <c r="A27" s="40" t="s">
        <v>1546</v>
      </c>
      <c r="B27" s="290">
        <v>1</v>
      </c>
      <c r="C27" s="290">
        <v>1</v>
      </c>
      <c r="D27" s="290">
        <v>1</v>
      </c>
      <c r="E27" s="290">
        <v>1</v>
      </c>
      <c r="F27" s="290">
        <v>1</v>
      </c>
      <c r="G27" s="290">
        <v>1</v>
      </c>
      <c r="H27" s="290">
        <v>1</v>
      </c>
      <c r="I27" s="331">
        <v>1</v>
      </c>
      <c r="J27" s="331">
        <v>1</v>
      </c>
      <c r="K27" s="331">
        <v>1</v>
      </c>
      <c r="L27" s="331">
        <v>1</v>
      </c>
      <c r="M27" s="331">
        <v>1</v>
      </c>
      <c r="N27" s="290">
        <v>1</v>
      </c>
      <c r="O27" s="290">
        <v>1</v>
      </c>
      <c r="P27" s="331">
        <v>1</v>
      </c>
      <c r="Q27" s="445">
        <v>1</v>
      </c>
      <c r="R27" s="331">
        <v>1</v>
      </c>
      <c r="S27" s="331">
        <v>1</v>
      </c>
      <c r="T27" s="331">
        <v>1</v>
      </c>
      <c r="U27" s="331">
        <v>1</v>
      </c>
      <c r="V27" s="331">
        <v>1</v>
      </c>
      <c r="W27" s="16"/>
      <c r="X27" s="16"/>
      <c r="Y27" s="331">
        <v>1</v>
      </c>
      <c r="Z27" s="16"/>
      <c r="AA27" s="16"/>
      <c r="AB27" s="16"/>
      <c r="AC27" s="331">
        <v>1</v>
      </c>
      <c r="AD27" s="16"/>
      <c r="AE27" s="16"/>
      <c r="AF27" s="16"/>
      <c r="AG27" s="138" t="s">
        <v>1642</v>
      </c>
    </row>
    <row r="28" spans="1:33" ht="13.5" customHeight="1" x14ac:dyDescent="0.25">
      <c r="A28" s="40" t="s">
        <v>641</v>
      </c>
      <c r="B28" s="16">
        <v>1</v>
      </c>
      <c r="C28" s="16">
        <v>1</v>
      </c>
      <c r="D28" s="16">
        <v>1</v>
      </c>
      <c r="E28" s="16">
        <v>1</v>
      </c>
      <c r="F28" s="16">
        <v>0</v>
      </c>
      <c r="G28" s="16">
        <v>0</v>
      </c>
      <c r="H28" s="16">
        <v>0</v>
      </c>
      <c r="I28" s="331">
        <v>1</v>
      </c>
      <c r="J28" s="331">
        <v>1</v>
      </c>
      <c r="K28" s="331">
        <v>0</v>
      </c>
      <c r="L28" s="331">
        <v>0</v>
      </c>
      <c r="M28" s="331">
        <v>1</v>
      </c>
      <c r="N28" s="16">
        <f>VLOOKUP(A28,Elasti_CSC_review_new!$G$2:$H$89,2,0)</f>
        <v>0</v>
      </c>
      <c r="O28" s="16">
        <f>VLOOKUP(A28,Elasti_GSC_review!$H$2:$I$89,2,0)</f>
        <v>0</v>
      </c>
      <c r="P28" s="331">
        <v>1</v>
      </c>
      <c r="Q28" s="445">
        <v>1</v>
      </c>
      <c r="R28" s="331">
        <v>1</v>
      </c>
      <c r="S28" s="331">
        <v>1</v>
      </c>
      <c r="T28" s="331">
        <v>1</v>
      </c>
      <c r="U28" s="331">
        <v>1</v>
      </c>
      <c r="V28" s="331">
        <v>1</v>
      </c>
      <c r="W28" s="16"/>
      <c r="X28" s="16"/>
      <c r="Y28" s="331">
        <v>1</v>
      </c>
      <c r="Z28" s="16"/>
      <c r="AA28" s="16"/>
      <c r="AB28" s="16"/>
      <c r="AC28" s="331">
        <v>1</v>
      </c>
      <c r="AD28" s="16"/>
      <c r="AE28" s="16"/>
      <c r="AF28" s="16"/>
      <c r="AG28" s="16" t="s">
        <v>859</v>
      </c>
    </row>
    <row r="29" spans="1:33" ht="13.5" customHeight="1" x14ac:dyDescent="0.25">
      <c r="A29" s="40" t="s">
        <v>642</v>
      </c>
      <c r="B29" s="16">
        <v>0</v>
      </c>
      <c r="C29" s="16">
        <v>1</v>
      </c>
      <c r="D29" s="16">
        <v>1</v>
      </c>
      <c r="E29" s="16">
        <v>0</v>
      </c>
      <c r="F29" s="16">
        <v>0</v>
      </c>
      <c r="G29" s="16">
        <v>0</v>
      </c>
      <c r="H29" s="16">
        <v>0</v>
      </c>
      <c r="I29" s="331">
        <v>1</v>
      </c>
      <c r="J29" s="331">
        <v>1</v>
      </c>
      <c r="K29" s="331">
        <v>0</v>
      </c>
      <c r="L29" s="331">
        <v>0</v>
      </c>
      <c r="M29" s="331">
        <v>1</v>
      </c>
      <c r="N29" s="16">
        <f>VLOOKUP(A29,Elasti_CSC_review_new!$G$2:$H$89,2,0)</f>
        <v>0</v>
      </c>
      <c r="O29" s="16">
        <f>VLOOKUP(A29,Elasti_GSC_review!$H$2:$I$89,2,0)</f>
        <v>0</v>
      </c>
      <c r="P29" s="331">
        <v>1</v>
      </c>
      <c r="Q29" s="445">
        <v>1</v>
      </c>
      <c r="R29" s="331">
        <v>1</v>
      </c>
      <c r="S29" s="331">
        <v>1</v>
      </c>
      <c r="T29" s="331">
        <v>1</v>
      </c>
      <c r="U29" s="331">
        <v>1</v>
      </c>
      <c r="V29" s="331">
        <v>1</v>
      </c>
      <c r="W29" s="16"/>
      <c r="X29" s="16"/>
      <c r="Y29" s="331">
        <v>1</v>
      </c>
      <c r="Z29" s="16"/>
      <c r="AA29" s="16"/>
      <c r="AB29" s="16"/>
      <c r="AC29" s="331">
        <v>1</v>
      </c>
      <c r="AD29" s="16"/>
      <c r="AE29" s="16"/>
      <c r="AF29" s="16"/>
      <c r="AG29" s="16" t="s">
        <v>860</v>
      </c>
    </row>
    <row r="30" spans="1:33" ht="13.5" customHeight="1" x14ac:dyDescent="0.25">
      <c r="A30" s="40" t="s">
        <v>643</v>
      </c>
      <c r="B30" s="16">
        <v>1</v>
      </c>
      <c r="C30" s="16">
        <v>1</v>
      </c>
      <c r="D30" s="16">
        <v>1</v>
      </c>
      <c r="E30" s="16">
        <v>1</v>
      </c>
      <c r="F30" s="16">
        <v>0</v>
      </c>
      <c r="G30" s="16">
        <v>0</v>
      </c>
      <c r="H30" s="16">
        <v>0</v>
      </c>
      <c r="I30" s="331">
        <v>1</v>
      </c>
      <c r="J30" s="331">
        <v>1</v>
      </c>
      <c r="K30" s="331">
        <v>0</v>
      </c>
      <c r="L30" s="331">
        <v>0</v>
      </c>
      <c r="M30" s="331">
        <v>1</v>
      </c>
      <c r="N30" s="16">
        <f>VLOOKUP(A30,Elasti_CSC_review_new!$G$2:$H$89,2,0)</f>
        <v>0</v>
      </c>
      <c r="O30" s="16">
        <f>VLOOKUP(A30,Elasti_GSC_review!$H$2:$I$89,2,0)</f>
        <v>0</v>
      </c>
      <c r="P30" s="331">
        <v>1</v>
      </c>
      <c r="Q30" s="445">
        <v>1</v>
      </c>
      <c r="R30" s="331">
        <v>1</v>
      </c>
      <c r="S30" s="331">
        <v>1</v>
      </c>
      <c r="T30" s="331">
        <v>1</v>
      </c>
      <c r="U30" s="331">
        <v>1</v>
      </c>
      <c r="V30" s="331">
        <v>1</v>
      </c>
      <c r="W30" s="16"/>
      <c r="X30" s="16"/>
      <c r="Y30" s="331">
        <v>1</v>
      </c>
      <c r="Z30" s="16"/>
      <c r="AA30" s="16"/>
      <c r="AB30" s="16"/>
      <c r="AC30" s="331">
        <v>1</v>
      </c>
      <c r="AD30" s="16"/>
      <c r="AE30" s="16"/>
      <c r="AF30" s="16"/>
      <c r="AG30" s="16" t="s">
        <v>861</v>
      </c>
    </row>
    <row r="31" spans="1:33" ht="13.5" customHeight="1" x14ac:dyDescent="0.25">
      <c r="A31" s="40" t="s">
        <v>639</v>
      </c>
      <c r="B31" s="16">
        <v>0</v>
      </c>
      <c r="C31" s="16">
        <v>1</v>
      </c>
      <c r="D31" s="16">
        <v>1</v>
      </c>
      <c r="E31" s="16">
        <v>0</v>
      </c>
      <c r="F31" s="16">
        <v>0</v>
      </c>
      <c r="G31" s="16">
        <v>0</v>
      </c>
      <c r="H31" s="16">
        <v>0</v>
      </c>
      <c r="I31" s="331">
        <v>1</v>
      </c>
      <c r="J31" s="331">
        <v>1</v>
      </c>
      <c r="K31" s="331">
        <v>0</v>
      </c>
      <c r="L31" s="331">
        <v>0</v>
      </c>
      <c r="M31" s="331">
        <v>1</v>
      </c>
      <c r="N31" s="16">
        <f>VLOOKUP(A31,Elasti_CSC_review_new!$G$2:$H$89,2,0)</f>
        <v>0</v>
      </c>
      <c r="O31" s="16">
        <f>VLOOKUP(A31,Elasti_GSC_review!$H$2:$I$89,2,0)</f>
        <v>0</v>
      </c>
      <c r="P31" s="331">
        <v>1</v>
      </c>
      <c r="Q31" s="445">
        <v>1</v>
      </c>
      <c r="R31" s="331">
        <v>1</v>
      </c>
      <c r="S31" s="331">
        <v>1</v>
      </c>
      <c r="T31" s="331">
        <v>1</v>
      </c>
      <c r="U31" s="331">
        <v>1</v>
      </c>
      <c r="V31" s="331">
        <v>1</v>
      </c>
      <c r="W31" s="16"/>
      <c r="X31" s="16"/>
      <c r="Y31" s="331">
        <v>1</v>
      </c>
      <c r="Z31" s="16"/>
      <c r="AA31" s="16"/>
      <c r="AB31" s="16"/>
      <c r="AC31" s="331">
        <v>1</v>
      </c>
      <c r="AD31" s="16"/>
      <c r="AE31" s="16"/>
      <c r="AF31" s="16"/>
      <c r="AG31" s="16" t="s">
        <v>862</v>
      </c>
    </row>
    <row r="32" spans="1:33" ht="13.5" customHeight="1" x14ac:dyDescent="0.25">
      <c r="A32" s="40" t="s">
        <v>75</v>
      </c>
      <c r="B32" s="16">
        <v>1</v>
      </c>
      <c r="C32" s="16">
        <v>1</v>
      </c>
      <c r="D32" s="16">
        <v>1</v>
      </c>
      <c r="E32" s="16">
        <v>1</v>
      </c>
      <c r="F32" s="16">
        <v>0</v>
      </c>
      <c r="G32" s="16">
        <v>0</v>
      </c>
      <c r="H32" s="16">
        <v>0</v>
      </c>
      <c r="I32" s="331">
        <v>1</v>
      </c>
      <c r="J32" s="331">
        <v>1</v>
      </c>
      <c r="K32" s="331">
        <v>0</v>
      </c>
      <c r="L32" s="331">
        <v>0</v>
      </c>
      <c r="M32" s="331">
        <v>1</v>
      </c>
      <c r="N32" s="16">
        <f>VLOOKUP(A32,Elasti_CSC_review_new!$G$2:$H$89,2,0)</f>
        <v>0</v>
      </c>
      <c r="O32" s="16">
        <f>VLOOKUP(A32,Elasti_GSC_review!$H$2:$I$89,2,0)</f>
        <v>0</v>
      </c>
      <c r="P32" s="331">
        <v>1</v>
      </c>
      <c r="Q32" s="445">
        <v>1</v>
      </c>
      <c r="R32" s="331">
        <v>1</v>
      </c>
      <c r="S32" s="331">
        <v>1</v>
      </c>
      <c r="T32" s="331">
        <v>1</v>
      </c>
      <c r="U32" s="331">
        <v>1</v>
      </c>
      <c r="V32" s="331">
        <v>1</v>
      </c>
      <c r="W32" s="16"/>
      <c r="X32" s="16"/>
      <c r="Y32" s="331">
        <v>1</v>
      </c>
      <c r="Z32" s="16"/>
      <c r="AA32" s="16"/>
      <c r="AB32" s="16"/>
      <c r="AC32" s="331">
        <v>1</v>
      </c>
      <c r="AD32" s="16"/>
      <c r="AE32" s="16"/>
      <c r="AF32" s="16"/>
      <c r="AG32" s="16" t="s">
        <v>863</v>
      </c>
    </row>
    <row r="33" spans="1:33" ht="13.5" customHeight="1" x14ac:dyDescent="0.25">
      <c r="A33" s="40" t="s">
        <v>133</v>
      </c>
      <c r="B33" s="16">
        <v>0</v>
      </c>
      <c r="C33" s="16">
        <v>0</v>
      </c>
      <c r="D33" s="16">
        <v>0</v>
      </c>
      <c r="E33" s="16">
        <v>0</v>
      </c>
      <c r="F33" s="16">
        <v>0</v>
      </c>
      <c r="G33" s="16">
        <v>0</v>
      </c>
      <c r="H33" s="16">
        <v>0</v>
      </c>
      <c r="I33" s="331">
        <v>1</v>
      </c>
      <c r="J33" s="331">
        <v>1</v>
      </c>
      <c r="K33" s="331">
        <v>0</v>
      </c>
      <c r="L33" s="331">
        <v>0</v>
      </c>
      <c r="M33" s="331">
        <v>1</v>
      </c>
      <c r="N33" s="16">
        <f>VLOOKUP(A33,Elasti_CSC_review_new!$G$2:$H$89,2,0)</f>
        <v>0</v>
      </c>
      <c r="O33" s="16">
        <f>VLOOKUP(A33,Elasti_GSC_review!$H$2:$I$89,2,0)</f>
        <v>0</v>
      </c>
      <c r="P33" s="331">
        <v>1</v>
      </c>
      <c r="Q33" s="445">
        <v>1</v>
      </c>
      <c r="R33" s="331">
        <v>1</v>
      </c>
      <c r="S33" s="331">
        <v>1</v>
      </c>
      <c r="T33" s="331">
        <v>1</v>
      </c>
      <c r="U33" s="331">
        <v>1</v>
      </c>
      <c r="V33" s="331">
        <v>1</v>
      </c>
      <c r="W33" s="16"/>
      <c r="X33" s="16"/>
      <c r="Y33" s="331">
        <v>1</v>
      </c>
      <c r="Z33" s="16"/>
      <c r="AA33" s="16"/>
      <c r="AB33" s="16"/>
      <c r="AC33" s="331">
        <v>1</v>
      </c>
      <c r="AD33" s="16"/>
      <c r="AE33" s="16"/>
      <c r="AF33" s="16"/>
      <c r="AG33" s="16" t="s">
        <v>864</v>
      </c>
    </row>
    <row r="34" spans="1:33" ht="13.5" customHeight="1" x14ac:dyDescent="0.25">
      <c r="A34" s="40" t="s">
        <v>644</v>
      </c>
      <c r="B34" s="16">
        <v>1</v>
      </c>
      <c r="C34" s="16">
        <v>1</v>
      </c>
      <c r="D34" s="16">
        <v>1</v>
      </c>
      <c r="E34" s="16">
        <v>1</v>
      </c>
      <c r="F34" s="16">
        <v>0</v>
      </c>
      <c r="G34" s="16">
        <v>0</v>
      </c>
      <c r="H34" s="16">
        <v>0</v>
      </c>
      <c r="I34" s="331">
        <v>1</v>
      </c>
      <c r="J34" s="331">
        <v>1</v>
      </c>
      <c r="K34" s="331">
        <v>1</v>
      </c>
      <c r="L34" s="331">
        <v>0</v>
      </c>
      <c r="M34" s="331">
        <v>1</v>
      </c>
      <c r="N34" s="16">
        <f>VLOOKUP(A34,Elasti_CSC_review_new!$G$2:$H$89,2,0)</f>
        <v>0</v>
      </c>
      <c r="O34" s="16">
        <f>VLOOKUP(A34,Elasti_GSC_review!$H$2:$I$89,2,0)</f>
        <v>0</v>
      </c>
      <c r="P34" s="331">
        <v>1</v>
      </c>
      <c r="Q34" s="445">
        <v>1</v>
      </c>
      <c r="R34" s="331">
        <v>1</v>
      </c>
      <c r="S34" s="331">
        <v>1</v>
      </c>
      <c r="T34" s="331">
        <v>1</v>
      </c>
      <c r="U34" s="331">
        <v>1</v>
      </c>
      <c r="V34" s="331">
        <v>1</v>
      </c>
      <c r="W34" s="16"/>
      <c r="X34" s="16"/>
      <c r="Y34" s="331">
        <v>1</v>
      </c>
      <c r="Z34" s="16"/>
      <c r="AA34" s="16"/>
      <c r="AB34" s="16"/>
      <c r="AC34" s="331">
        <v>1</v>
      </c>
      <c r="AD34" s="16"/>
      <c r="AE34" s="16"/>
      <c r="AF34" s="16"/>
      <c r="AG34" s="16" t="s">
        <v>865</v>
      </c>
    </row>
    <row r="35" spans="1:33" ht="13.5" customHeight="1" x14ac:dyDescent="0.25">
      <c r="A35" s="40" t="s">
        <v>645</v>
      </c>
      <c r="B35" s="16">
        <v>1</v>
      </c>
      <c r="C35" s="16">
        <v>1</v>
      </c>
      <c r="D35" s="16">
        <v>1</v>
      </c>
      <c r="E35" s="16">
        <v>1</v>
      </c>
      <c r="F35" s="16">
        <v>0</v>
      </c>
      <c r="G35" s="16">
        <v>1</v>
      </c>
      <c r="H35" s="16">
        <v>1</v>
      </c>
      <c r="I35" s="331">
        <v>1</v>
      </c>
      <c r="J35" s="331">
        <v>1</v>
      </c>
      <c r="K35" s="331">
        <v>0</v>
      </c>
      <c r="L35" s="331">
        <v>0</v>
      </c>
      <c r="M35" s="331">
        <v>1</v>
      </c>
      <c r="N35" s="16">
        <f>VLOOKUP(A35,Elasti_CSC_review_new!$G$2:$H$89,2,0)</f>
        <v>1</v>
      </c>
      <c r="O35" s="16">
        <f>VLOOKUP(A35,Elasti_GSC_review!$H$2:$I$89,2,0)</f>
        <v>1</v>
      </c>
      <c r="P35" s="331">
        <v>1</v>
      </c>
      <c r="Q35" s="445">
        <v>1</v>
      </c>
      <c r="R35" s="331">
        <v>1</v>
      </c>
      <c r="S35" s="331">
        <v>1</v>
      </c>
      <c r="T35" s="331">
        <v>1</v>
      </c>
      <c r="U35" s="331">
        <v>1</v>
      </c>
      <c r="V35" s="331">
        <v>1</v>
      </c>
      <c r="W35" s="16"/>
      <c r="X35" s="16"/>
      <c r="Y35" s="331">
        <v>1</v>
      </c>
      <c r="Z35" s="16"/>
      <c r="AA35" s="16"/>
      <c r="AB35" s="16"/>
      <c r="AC35" s="331">
        <v>1</v>
      </c>
      <c r="AD35" s="16"/>
      <c r="AE35" s="16"/>
      <c r="AF35" s="16"/>
      <c r="AG35" s="16" t="s">
        <v>866</v>
      </c>
    </row>
    <row r="36" spans="1:33" ht="13.5" customHeight="1" x14ac:dyDescent="0.25">
      <c r="A36" s="40" t="s">
        <v>646</v>
      </c>
      <c r="B36" s="16">
        <v>1</v>
      </c>
      <c r="C36" s="16">
        <v>1</v>
      </c>
      <c r="D36" s="16">
        <v>1</v>
      </c>
      <c r="E36" s="16">
        <v>1</v>
      </c>
      <c r="F36" s="16">
        <v>0</v>
      </c>
      <c r="G36" s="16">
        <v>0</v>
      </c>
      <c r="H36" s="16">
        <v>0</v>
      </c>
      <c r="I36" s="331">
        <v>1</v>
      </c>
      <c r="J36" s="331">
        <v>1</v>
      </c>
      <c r="K36" s="331">
        <v>0</v>
      </c>
      <c r="L36" s="331">
        <v>0</v>
      </c>
      <c r="M36" s="331">
        <v>1</v>
      </c>
      <c r="N36" s="16">
        <f>VLOOKUP(A36,Elasti_CSC_review_new!$G$2:$H$89,2,0)</f>
        <v>0</v>
      </c>
      <c r="O36" s="16">
        <f>VLOOKUP(A36,Elasti_GSC_review!$H$2:$I$89,2,0)</f>
        <v>0</v>
      </c>
      <c r="P36" s="331">
        <v>1</v>
      </c>
      <c r="Q36" s="445">
        <v>1</v>
      </c>
      <c r="R36" s="331">
        <v>1</v>
      </c>
      <c r="S36" s="331">
        <v>1</v>
      </c>
      <c r="T36" s="331">
        <v>1</v>
      </c>
      <c r="U36" s="331">
        <v>1</v>
      </c>
      <c r="V36" s="331">
        <v>1</v>
      </c>
      <c r="W36" s="16"/>
      <c r="X36" s="16"/>
      <c r="Y36" s="331">
        <v>1</v>
      </c>
      <c r="Z36" s="16"/>
      <c r="AA36" s="16"/>
      <c r="AB36" s="16"/>
      <c r="AC36" s="331">
        <v>1</v>
      </c>
      <c r="AD36" s="16"/>
      <c r="AE36" s="16"/>
      <c r="AF36" s="16"/>
      <c r="AG36" s="16" t="s">
        <v>867</v>
      </c>
    </row>
    <row r="37" spans="1:33" ht="13.5" customHeight="1" x14ac:dyDescent="0.25">
      <c r="A37" s="40" t="s">
        <v>647</v>
      </c>
      <c r="B37" s="16">
        <v>1</v>
      </c>
      <c r="C37" s="16">
        <v>1</v>
      </c>
      <c r="D37" s="16">
        <v>1</v>
      </c>
      <c r="E37" s="16">
        <v>1</v>
      </c>
      <c r="F37" s="16">
        <v>0</v>
      </c>
      <c r="G37" s="16">
        <v>0</v>
      </c>
      <c r="H37" s="16">
        <v>0</v>
      </c>
      <c r="I37" s="331">
        <v>1</v>
      </c>
      <c r="J37" s="331">
        <v>1</v>
      </c>
      <c r="K37" s="331">
        <v>0</v>
      </c>
      <c r="L37" s="331">
        <v>0</v>
      </c>
      <c r="M37" s="331">
        <v>1</v>
      </c>
      <c r="N37" s="16">
        <f>VLOOKUP(A37,Elasti_CSC_review_new!$G$2:$H$89,2,0)</f>
        <v>0</v>
      </c>
      <c r="O37" s="16">
        <f>VLOOKUP(A37,Elasti_GSC_review!$H$2:$I$89,2,0)</f>
        <v>0</v>
      </c>
      <c r="P37" s="331">
        <v>1</v>
      </c>
      <c r="Q37" s="445">
        <v>1</v>
      </c>
      <c r="R37" s="331">
        <v>1</v>
      </c>
      <c r="S37" s="331">
        <v>1</v>
      </c>
      <c r="T37" s="331">
        <v>1</v>
      </c>
      <c r="U37" s="331">
        <v>1</v>
      </c>
      <c r="V37" s="331">
        <v>1</v>
      </c>
      <c r="W37" s="16"/>
      <c r="X37" s="16"/>
      <c r="Y37" s="331">
        <v>1</v>
      </c>
      <c r="Z37" s="16"/>
      <c r="AA37" s="16"/>
      <c r="AB37" s="16"/>
      <c r="AC37" s="331">
        <v>1</v>
      </c>
      <c r="AD37" s="16"/>
      <c r="AE37" s="16"/>
      <c r="AF37" s="16"/>
      <c r="AG37" s="16" t="s">
        <v>868</v>
      </c>
    </row>
    <row r="38" spans="1:33" ht="13.5" customHeight="1" x14ac:dyDescent="0.25">
      <c r="A38" s="40" t="s">
        <v>91</v>
      </c>
      <c r="B38" s="16">
        <v>0</v>
      </c>
      <c r="C38" s="16">
        <v>1</v>
      </c>
      <c r="D38" s="16">
        <v>1</v>
      </c>
      <c r="E38" s="16">
        <v>0</v>
      </c>
      <c r="F38" s="16">
        <v>0</v>
      </c>
      <c r="G38" s="16">
        <v>0</v>
      </c>
      <c r="H38" s="16">
        <v>0</v>
      </c>
      <c r="I38" s="331">
        <v>1</v>
      </c>
      <c r="J38" s="331">
        <v>1</v>
      </c>
      <c r="K38" s="331">
        <v>0</v>
      </c>
      <c r="L38" s="331">
        <v>0</v>
      </c>
      <c r="M38" s="331">
        <v>1</v>
      </c>
      <c r="N38" s="57">
        <v>1</v>
      </c>
      <c r="O38" s="16">
        <f>VLOOKUP(A38,Elasti_GSC_review!$H$2:$I$89,2,0)</f>
        <v>0</v>
      </c>
      <c r="P38" s="331">
        <v>1</v>
      </c>
      <c r="Q38" s="445">
        <v>1</v>
      </c>
      <c r="R38" s="331">
        <v>1</v>
      </c>
      <c r="S38" s="331">
        <v>1</v>
      </c>
      <c r="T38" s="331">
        <v>1</v>
      </c>
      <c r="U38" s="331">
        <v>1</v>
      </c>
      <c r="V38" s="331">
        <v>1</v>
      </c>
      <c r="W38" s="16"/>
      <c r="X38" s="16"/>
      <c r="Y38" s="331">
        <v>1</v>
      </c>
      <c r="Z38" s="16"/>
      <c r="AA38" s="16"/>
      <c r="AB38" s="16"/>
      <c r="AC38" s="331">
        <v>1</v>
      </c>
      <c r="AD38" s="16"/>
      <c r="AE38" s="16"/>
      <c r="AF38" s="16"/>
      <c r="AG38" s="16" t="s">
        <v>869</v>
      </c>
    </row>
    <row r="39" spans="1:33" ht="13.5" customHeight="1" x14ac:dyDescent="0.25">
      <c r="A39" s="40" t="s">
        <v>809</v>
      </c>
      <c r="B39" s="16">
        <v>0</v>
      </c>
      <c r="C39" s="16">
        <v>0</v>
      </c>
      <c r="D39" s="16">
        <v>0</v>
      </c>
      <c r="E39" s="16">
        <v>1</v>
      </c>
      <c r="F39" s="16">
        <v>1</v>
      </c>
      <c r="G39" s="16">
        <v>0</v>
      </c>
      <c r="H39" s="16">
        <v>0</v>
      </c>
      <c r="I39" s="331">
        <v>1</v>
      </c>
      <c r="J39" s="331">
        <v>1</v>
      </c>
      <c r="K39" s="331">
        <v>1</v>
      </c>
      <c r="L39" s="331">
        <v>1</v>
      </c>
      <c r="M39" s="331">
        <v>1</v>
      </c>
      <c r="N39" s="16">
        <f>VLOOKUP(A39,Elasti_CSC_review_new!$G$2:$H$89,2,0)</f>
        <v>1</v>
      </c>
      <c r="O39" s="16">
        <f>VLOOKUP(A39,Elasti_GSC_review!$H$2:$I$89,2,0)</f>
        <v>0</v>
      </c>
      <c r="P39" s="331">
        <v>1</v>
      </c>
      <c r="Q39" s="445">
        <v>1</v>
      </c>
      <c r="R39" s="331">
        <v>1</v>
      </c>
      <c r="S39" s="331">
        <v>1</v>
      </c>
      <c r="T39" s="331">
        <v>1</v>
      </c>
      <c r="U39" s="331">
        <v>1</v>
      </c>
      <c r="V39" s="331">
        <v>1</v>
      </c>
      <c r="W39" s="16"/>
      <c r="X39" s="16"/>
      <c r="Y39" s="331">
        <v>1</v>
      </c>
      <c r="Z39" s="16"/>
      <c r="AA39" s="16"/>
      <c r="AB39" s="16"/>
      <c r="AC39" s="331">
        <v>1</v>
      </c>
      <c r="AD39" s="16"/>
      <c r="AE39" s="16"/>
      <c r="AF39" s="16"/>
      <c r="AG39" s="138" t="s">
        <v>814</v>
      </c>
    </row>
    <row r="40" spans="1:33" ht="13.5" customHeight="1" x14ac:dyDescent="0.25">
      <c r="A40" s="40" t="s">
        <v>649</v>
      </c>
      <c r="B40" s="16">
        <v>1</v>
      </c>
      <c r="C40" s="16">
        <v>1</v>
      </c>
      <c r="D40" s="16">
        <v>1</v>
      </c>
      <c r="E40" s="16">
        <v>1</v>
      </c>
      <c r="F40" s="16">
        <v>0</v>
      </c>
      <c r="G40" s="16">
        <v>0</v>
      </c>
      <c r="H40" s="16">
        <v>0</v>
      </c>
      <c r="I40" s="331">
        <v>1</v>
      </c>
      <c r="J40" s="331">
        <v>1</v>
      </c>
      <c r="K40" s="331">
        <v>0</v>
      </c>
      <c r="L40" s="331">
        <v>0</v>
      </c>
      <c r="M40" s="331">
        <v>1</v>
      </c>
      <c r="N40" s="57">
        <v>1</v>
      </c>
      <c r="O40" s="16">
        <f>VLOOKUP(A40,Elasti_GSC_review!$H$2:$I$89,2,0)</f>
        <v>0</v>
      </c>
      <c r="P40" s="331">
        <v>1</v>
      </c>
      <c r="Q40" s="445">
        <v>1</v>
      </c>
      <c r="R40" s="331">
        <v>1</v>
      </c>
      <c r="S40" s="331">
        <v>1</v>
      </c>
      <c r="T40" s="331">
        <v>1</v>
      </c>
      <c r="U40" s="331">
        <v>1</v>
      </c>
      <c r="V40" s="331">
        <v>1</v>
      </c>
      <c r="W40" s="16"/>
      <c r="X40" s="16"/>
      <c r="Y40" s="331">
        <v>1</v>
      </c>
      <c r="Z40" s="16"/>
      <c r="AA40" s="16"/>
      <c r="AB40" s="16"/>
      <c r="AC40" s="331">
        <v>1</v>
      </c>
      <c r="AD40" s="16"/>
      <c r="AE40" s="16"/>
      <c r="AF40" s="16"/>
      <c r="AG40" s="16" t="s">
        <v>870</v>
      </c>
    </row>
    <row r="41" spans="1:33" ht="13.5" customHeight="1" x14ac:dyDescent="0.25">
      <c r="A41" s="40" t="s">
        <v>1107</v>
      </c>
      <c r="B41" s="290">
        <v>0</v>
      </c>
      <c r="C41" s="290">
        <v>0</v>
      </c>
      <c r="D41" s="290">
        <v>0</v>
      </c>
      <c r="E41" s="290">
        <v>0</v>
      </c>
      <c r="F41" s="290">
        <v>0</v>
      </c>
      <c r="G41" s="290">
        <v>0</v>
      </c>
      <c r="H41" s="290">
        <v>0</v>
      </c>
      <c r="I41" s="331">
        <v>1</v>
      </c>
      <c r="J41" s="331">
        <v>1</v>
      </c>
      <c r="K41" s="331">
        <v>0</v>
      </c>
      <c r="L41" s="331">
        <v>0</v>
      </c>
      <c r="M41" s="331">
        <v>1</v>
      </c>
      <c r="N41" s="16">
        <v>1</v>
      </c>
      <c r="O41" s="16">
        <v>1</v>
      </c>
      <c r="P41" s="331">
        <v>1</v>
      </c>
      <c r="Q41" s="445">
        <v>1</v>
      </c>
      <c r="R41" s="331">
        <v>1</v>
      </c>
      <c r="S41" s="331">
        <v>1</v>
      </c>
      <c r="T41" s="331">
        <v>1</v>
      </c>
      <c r="U41" s="331">
        <v>1</v>
      </c>
      <c r="V41" s="331">
        <v>1</v>
      </c>
      <c r="W41" s="16"/>
      <c r="X41" s="16"/>
      <c r="Y41" s="331">
        <v>1</v>
      </c>
      <c r="Z41" s="16"/>
      <c r="AA41" s="16"/>
      <c r="AB41" s="16"/>
      <c r="AC41" s="331">
        <v>1</v>
      </c>
      <c r="AD41" s="16"/>
      <c r="AE41" s="16"/>
      <c r="AF41" s="16"/>
      <c r="AG41" s="138" t="s">
        <v>1644</v>
      </c>
    </row>
    <row r="42" spans="1:33" ht="13.5" customHeight="1" x14ac:dyDescent="0.25">
      <c r="A42" s="471" t="s">
        <v>100</v>
      </c>
      <c r="B42" s="16">
        <v>0</v>
      </c>
      <c r="C42" s="16">
        <v>1</v>
      </c>
      <c r="D42" s="16">
        <v>0</v>
      </c>
      <c r="E42" s="16">
        <v>0</v>
      </c>
      <c r="F42" s="16">
        <v>0</v>
      </c>
      <c r="G42" s="16">
        <v>0</v>
      </c>
      <c r="H42" s="16">
        <v>0</v>
      </c>
      <c r="I42" s="331">
        <v>1</v>
      </c>
      <c r="J42" s="331">
        <v>1</v>
      </c>
      <c r="K42" s="331">
        <v>0</v>
      </c>
      <c r="L42" s="331">
        <v>0</v>
      </c>
      <c r="M42" s="331">
        <v>1</v>
      </c>
      <c r="N42" s="16">
        <f>VLOOKUP(A42,Elasti_CSC_review_new!$G$2:$H$89,2,0)</f>
        <v>0</v>
      </c>
      <c r="O42" s="16">
        <f>VLOOKUP(A42,Elasti_GSC_review!$H$2:$I$89,2,0)</f>
        <v>0</v>
      </c>
      <c r="P42" s="331">
        <v>1</v>
      </c>
      <c r="Q42" s="445">
        <v>1</v>
      </c>
      <c r="R42" s="331">
        <v>1</v>
      </c>
      <c r="S42" s="331">
        <v>1</v>
      </c>
      <c r="T42" s="331">
        <v>1</v>
      </c>
      <c r="U42" s="331">
        <v>1</v>
      </c>
      <c r="V42" s="331">
        <v>1</v>
      </c>
      <c r="W42" s="16"/>
      <c r="X42" s="16"/>
      <c r="Y42" s="331">
        <v>1</v>
      </c>
      <c r="Z42" s="16"/>
      <c r="AA42" s="16"/>
      <c r="AB42" s="16"/>
      <c r="AC42" s="331">
        <v>1</v>
      </c>
      <c r="AD42" s="16"/>
      <c r="AE42" s="16"/>
      <c r="AF42" s="16"/>
      <c r="AG42" s="16" t="s">
        <v>871</v>
      </c>
    </row>
    <row r="43" spans="1:33" ht="13.5" customHeight="1" x14ac:dyDescent="0.25">
      <c r="A43" s="40" t="s">
        <v>119</v>
      </c>
      <c r="B43" s="16">
        <v>1</v>
      </c>
      <c r="C43" s="16">
        <v>0</v>
      </c>
      <c r="D43" s="16">
        <v>0</v>
      </c>
      <c r="E43" s="16">
        <v>1</v>
      </c>
      <c r="F43" s="16">
        <v>1</v>
      </c>
      <c r="G43" s="16">
        <v>0</v>
      </c>
      <c r="H43" s="16">
        <v>0</v>
      </c>
      <c r="I43" s="331">
        <v>1</v>
      </c>
      <c r="J43" s="331">
        <v>1</v>
      </c>
      <c r="K43" s="331">
        <v>0</v>
      </c>
      <c r="L43" s="331">
        <v>0</v>
      </c>
      <c r="M43" s="331">
        <v>1</v>
      </c>
      <c r="N43" s="16">
        <f>VLOOKUP(A43,Elasti_CSC_review_new!$G$2:$H$89,2,0)</f>
        <v>0</v>
      </c>
      <c r="O43" s="16">
        <f>VLOOKUP(A43,Elasti_GSC_review!$H$2:$I$89,2,0)</f>
        <v>0</v>
      </c>
      <c r="P43" s="331">
        <v>1</v>
      </c>
      <c r="Q43" s="445">
        <v>1</v>
      </c>
      <c r="R43" s="331">
        <v>1</v>
      </c>
      <c r="S43" s="331">
        <v>1</v>
      </c>
      <c r="T43" s="331">
        <v>1</v>
      </c>
      <c r="U43" s="331">
        <v>1</v>
      </c>
      <c r="V43" s="331">
        <v>1</v>
      </c>
      <c r="W43" s="16"/>
      <c r="X43" s="16"/>
      <c r="Y43" s="331">
        <v>1</v>
      </c>
      <c r="Z43" s="16"/>
      <c r="AA43" s="16"/>
      <c r="AB43" s="16"/>
      <c r="AC43" s="331">
        <v>1</v>
      </c>
      <c r="AD43" s="16"/>
      <c r="AE43" s="16"/>
      <c r="AF43" s="16"/>
      <c r="AG43" s="16" t="s">
        <v>872</v>
      </c>
    </row>
    <row r="44" spans="1:33" ht="13.5" customHeight="1" x14ac:dyDescent="0.25">
      <c r="A44" s="40" t="s">
        <v>122</v>
      </c>
      <c r="B44" s="16">
        <v>1</v>
      </c>
      <c r="C44" s="16">
        <v>0</v>
      </c>
      <c r="D44" s="16">
        <v>0</v>
      </c>
      <c r="E44" s="16">
        <v>1</v>
      </c>
      <c r="F44" s="16">
        <v>1</v>
      </c>
      <c r="G44" s="16">
        <v>0</v>
      </c>
      <c r="H44" s="16">
        <v>0</v>
      </c>
      <c r="I44" s="331">
        <v>1</v>
      </c>
      <c r="J44" s="331">
        <v>1</v>
      </c>
      <c r="K44" s="331">
        <v>0</v>
      </c>
      <c r="L44" s="331">
        <v>0</v>
      </c>
      <c r="M44" s="331">
        <v>1</v>
      </c>
      <c r="N44" s="16">
        <f>VLOOKUP(A44,Elasti_CSC_review_new!$G$2:$H$89,2,0)</f>
        <v>0</v>
      </c>
      <c r="O44" s="16">
        <f>VLOOKUP(A44,Elasti_GSC_review!$H$2:$I$89,2,0)</f>
        <v>0</v>
      </c>
      <c r="P44" s="331">
        <v>1</v>
      </c>
      <c r="Q44" s="445">
        <v>1</v>
      </c>
      <c r="R44" s="331">
        <v>1</v>
      </c>
      <c r="S44" s="331">
        <v>1</v>
      </c>
      <c r="T44" s="331">
        <v>1</v>
      </c>
      <c r="U44" s="331">
        <v>1</v>
      </c>
      <c r="V44" s="331">
        <v>1</v>
      </c>
      <c r="W44" s="16"/>
      <c r="X44" s="16"/>
      <c r="Y44" s="331">
        <v>1</v>
      </c>
      <c r="Z44" s="16"/>
      <c r="AA44" s="16"/>
      <c r="AB44" s="16"/>
      <c r="AC44" s="331">
        <v>1</v>
      </c>
      <c r="AD44" s="16"/>
      <c r="AE44" s="16"/>
      <c r="AF44" s="16"/>
      <c r="AG44" s="16" t="s">
        <v>872</v>
      </c>
    </row>
    <row r="45" spans="1:33" ht="13.5" customHeight="1" x14ac:dyDescent="0.25">
      <c r="A45" s="40" t="s">
        <v>157</v>
      </c>
      <c r="B45" s="7">
        <v>1</v>
      </c>
      <c r="C45" s="7">
        <v>1</v>
      </c>
      <c r="D45" s="7">
        <v>1</v>
      </c>
      <c r="E45" s="7">
        <v>1</v>
      </c>
      <c r="F45" s="7">
        <v>1</v>
      </c>
      <c r="G45" s="7">
        <v>1</v>
      </c>
      <c r="H45" s="7">
        <v>1</v>
      </c>
      <c r="I45" s="331">
        <v>1</v>
      </c>
      <c r="J45" s="331">
        <v>1</v>
      </c>
      <c r="K45" s="331">
        <v>0</v>
      </c>
      <c r="L45" s="331">
        <v>0</v>
      </c>
      <c r="M45" s="331">
        <v>1</v>
      </c>
      <c r="N45" s="16">
        <f>VLOOKUP(A45,Elasti_CSC_review_new!$G$2:$H$89,2,0)</f>
        <v>0</v>
      </c>
      <c r="O45" s="16">
        <f>VLOOKUP(A45,Elasti_GSC_review!$H$2:$I$89,2,0)</f>
        <v>1</v>
      </c>
      <c r="P45" s="331">
        <v>1</v>
      </c>
      <c r="Q45" s="445">
        <v>1</v>
      </c>
      <c r="R45" s="331">
        <v>1</v>
      </c>
      <c r="S45" s="331">
        <v>1</v>
      </c>
      <c r="T45" s="331">
        <v>1</v>
      </c>
      <c r="U45" s="331">
        <v>1</v>
      </c>
      <c r="V45" s="331">
        <v>1</v>
      </c>
      <c r="W45" s="16"/>
      <c r="X45" s="16"/>
      <c r="Y45" s="331">
        <v>1</v>
      </c>
      <c r="Z45" s="16"/>
      <c r="AA45" s="16"/>
      <c r="AB45" s="16"/>
      <c r="AC45" s="331">
        <v>1</v>
      </c>
      <c r="AD45" s="16"/>
      <c r="AE45" s="16"/>
      <c r="AF45" s="16"/>
      <c r="AG45" s="16" t="s">
        <v>1567</v>
      </c>
    </row>
    <row r="46" spans="1:33" ht="13.5" customHeight="1" x14ac:dyDescent="0.25">
      <c r="A46" s="40" t="s">
        <v>257</v>
      </c>
      <c r="B46" s="7">
        <v>1</v>
      </c>
      <c r="C46" s="7">
        <v>1</v>
      </c>
      <c r="D46" s="7">
        <v>1</v>
      </c>
      <c r="E46" s="7">
        <v>1</v>
      </c>
      <c r="F46" s="7">
        <v>1</v>
      </c>
      <c r="G46" s="7">
        <v>0</v>
      </c>
      <c r="H46" s="7">
        <v>0</v>
      </c>
      <c r="I46" s="331">
        <v>1</v>
      </c>
      <c r="J46" s="331">
        <v>1</v>
      </c>
      <c r="K46" s="331">
        <v>0</v>
      </c>
      <c r="L46" s="331">
        <v>0</v>
      </c>
      <c r="M46" s="331">
        <v>1</v>
      </c>
      <c r="N46" s="16">
        <v>0</v>
      </c>
      <c r="O46" s="16">
        <v>0</v>
      </c>
      <c r="P46" s="331">
        <v>1</v>
      </c>
      <c r="Q46" s="445">
        <v>1</v>
      </c>
      <c r="R46" s="331">
        <v>1</v>
      </c>
      <c r="S46" s="331">
        <v>1</v>
      </c>
      <c r="T46" s="331">
        <v>1</v>
      </c>
      <c r="U46" s="331">
        <v>1</v>
      </c>
      <c r="V46" s="331">
        <v>1</v>
      </c>
      <c r="W46" s="16"/>
      <c r="X46" s="16"/>
      <c r="Y46" s="331">
        <v>1</v>
      </c>
      <c r="Z46" s="16"/>
      <c r="AA46" s="16"/>
      <c r="AB46" s="16"/>
      <c r="AC46" s="331">
        <v>1</v>
      </c>
      <c r="AD46" s="16"/>
      <c r="AE46" s="16"/>
      <c r="AF46" s="16"/>
      <c r="AG46" s="16" t="s">
        <v>1567</v>
      </c>
    </row>
    <row r="47" spans="1:33" ht="13.5" customHeight="1" x14ac:dyDescent="0.25">
      <c r="A47" s="40" t="s">
        <v>650</v>
      </c>
      <c r="B47" s="16">
        <v>1</v>
      </c>
      <c r="C47" s="16">
        <v>1</v>
      </c>
      <c r="D47" s="16">
        <v>1</v>
      </c>
      <c r="E47" s="16">
        <v>1</v>
      </c>
      <c r="F47" s="16">
        <v>0</v>
      </c>
      <c r="G47" s="16">
        <v>0</v>
      </c>
      <c r="H47" s="16">
        <v>0</v>
      </c>
      <c r="I47" s="331">
        <v>1</v>
      </c>
      <c r="J47" s="331">
        <v>1</v>
      </c>
      <c r="K47" s="331">
        <v>0</v>
      </c>
      <c r="L47" s="331">
        <v>0</v>
      </c>
      <c r="M47" s="331">
        <v>1</v>
      </c>
      <c r="N47" s="16">
        <f>VLOOKUP(A47,Elasti_CSC_review_new!$G$2:$H$89,2,0)</f>
        <v>0</v>
      </c>
      <c r="O47" s="16">
        <f>VLOOKUP(A47,Elasti_GSC_review!$H$2:$I$89,2,0)</f>
        <v>0</v>
      </c>
      <c r="P47" s="331">
        <v>1</v>
      </c>
      <c r="Q47" s="445">
        <v>1</v>
      </c>
      <c r="R47" s="331">
        <v>1</v>
      </c>
      <c r="S47" s="331">
        <v>1</v>
      </c>
      <c r="T47" s="331">
        <v>1</v>
      </c>
      <c r="U47" s="331">
        <v>1</v>
      </c>
      <c r="V47" s="331">
        <v>1</v>
      </c>
      <c r="W47" s="16"/>
      <c r="X47" s="16"/>
      <c r="Y47" s="331">
        <v>1</v>
      </c>
      <c r="Z47" s="16"/>
      <c r="AA47" s="16"/>
      <c r="AB47" s="16"/>
      <c r="AC47" s="331">
        <v>1</v>
      </c>
      <c r="AD47" s="16"/>
      <c r="AE47" s="16"/>
      <c r="AF47" s="16"/>
      <c r="AG47" s="16" t="s">
        <v>873</v>
      </c>
    </row>
    <row r="48" spans="1:33" ht="13.5" customHeight="1" x14ac:dyDescent="0.25">
      <c r="A48" s="471" t="s">
        <v>651</v>
      </c>
      <c r="B48" s="16">
        <v>1</v>
      </c>
      <c r="C48" s="16">
        <v>1</v>
      </c>
      <c r="D48" s="16">
        <v>1</v>
      </c>
      <c r="E48" s="16">
        <v>1</v>
      </c>
      <c r="F48" s="16">
        <v>0</v>
      </c>
      <c r="G48" s="16">
        <v>1</v>
      </c>
      <c r="H48" s="16">
        <v>1</v>
      </c>
      <c r="I48" s="331">
        <v>1</v>
      </c>
      <c r="J48" s="331">
        <v>1</v>
      </c>
      <c r="K48" s="331">
        <v>0</v>
      </c>
      <c r="L48" s="331">
        <v>0</v>
      </c>
      <c r="M48" s="331">
        <v>1</v>
      </c>
      <c r="N48" s="16">
        <f>VLOOKUP(A48,Elasti_CSC_review_new!$G$2:$H$89,2,0)</f>
        <v>0</v>
      </c>
      <c r="O48" s="16">
        <f>VLOOKUP(A48,Elasti_GSC_review!$H$2:$I$89,2,0)</f>
        <v>1</v>
      </c>
      <c r="P48" s="331">
        <v>1</v>
      </c>
      <c r="Q48" s="445">
        <v>1</v>
      </c>
      <c r="R48" s="331">
        <v>1</v>
      </c>
      <c r="S48" s="331">
        <v>1</v>
      </c>
      <c r="T48" s="331">
        <v>1</v>
      </c>
      <c r="U48" s="331">
        <v>1</v>
      </c>
      <c r="V48" s="331">
        <v>1</v>
      </c>
      <c r="W48" s="16"/>
      <c r="X48" s="16"/>
      <c r="Y48" s="331">
        <v>1</v>
      </c>
      <c r="Z48" s="16"/>
      <c r="AA48" s="16"/>
      <c r="AB48" s="16"/>
      <c r="AC48" s="331">
        <v>1</v>
      </c>
      <c r="AD48" s="16"/>
      <c r="AE48" s="16"/>
      <c r="AF48" s="16"/>
      <c r="AG48" s="16" t="s">
        <v>874</v>
      </c>
    </row>
    <row r="49" spans="1:34" ht="13.15" customHeight="1" x14ac:dyDescent="0.25">
      <c r="A49" s="471" t="s">
        <v>144</v>
      </c>
      <c r="B49" s="16">
        <v>1</v>
      </c>
      <c r="C49" s="16">
        <v>1</v>
      </c>
      <c r="D49" s="16">
        <v>1</v>
      </c>
      <c r="E49" s="16">
        <v>1</v>
      </c>
      <c r="F49" s="16">
        <v>0</v>
      </c>
      <c r="G49" s="16">
        <v>0</v>
      </c>
      <c r="H49" s="16">
        <v>0</v>
      </c>
      <c r="I49" s="331">
        <v>1</v>
      </c>
      <c r="J49" s="331">
        <v>1</v>
      </c>
      <c r="K49" s="331">
        <v>0</v>
      </c>
      <c r="L49" s="331">
        <v>0</v>
      </c>
      <c r="M49" s="331">
        <v>1</v>
      </c>
      <c r="N49" s="16">
        <f>VLOOKUP(A49,Elasti_CSC_review_new!$G$2:$H$89,2,0)</f>
        <v>0</v>
      </c>
      <c r="O49" s="16">
        <f>VLOOKUP(A49,Elasti_GSC_review!$H$2:$I$89,2,0)</f>
        <v>0</v>
      </c>
      <c r="P49" s="331">
        <v>1</v>
      </c>
      <c r="Q49" s="445">
        <v>1</v>
      </c>
      <c r="R49" s="331">
        <v>1</v>
      </c>
      <c r="S49" s="331">
        <v>1</v>
      </c>
      <c r="T49" s="331">
        <v>1</v>
      </c>
      <c r="U49" s="331">
        <v>1</v>
      </c>
      <c r="V49" s="331">
        <v>1</v>
      </c>
      <c r="W49" s="16"/>
      <c r="X49" s="16"/>
      <c r="Y49" s="331">
        <v>1</v>
      </c>
      <c r="Z49" s="16"/>
      <c r="AA49" s="16"/>
      <c r="AB49" s="16"/>
      <c r="AC49" s="331">
        <v>1</v>
      </c>
      <c r="AD49" s="16"/>
      <c r="AE49" s="16"/>
      <c r="AF49" s="16"/>
      <c r="AG49" s="16" t="s">
        <v>875</v>
      </c>
    </row>
    <row r="50" spans="1:34" ht="13.15" customHeight="1" x14ac:dyDescent="0.25">
      <c r="A50" s="471" t="s">
        <v>2014</v>
      </c>
      <c r="B50" s="16"/>
      <c r="C50" s="16"/>
      <c r="D50" s="16"/>
      <c r="E50" s="297"/>
      <c r="F50" s="297"/>
      <c r="G50" s="297"/>
      <c r="H50" s="297"/>
      <c r="I50" s="297"/>
      <c r="J50" s="297"/>
      <c r="K50" s="297"/>
      <c r="L50" s="297"/>
      <c r="M50" s="297"/>
      <c r="N50" s="16">
        <v>0</v>
      </c>
      <c r="O50" s="16">
        <v>1</v>
      </c>
      <c r="P50" s="7">
        <v>1</v>
      </c>
      <c r="Q50" s="198">
        <v>0</v>
      </c>
      <c r="R50" s="7">
        <v>0</v>
      </c>
      <c r="S50" s="7">
        <v>0</v>
      </c>
      <c r="T50" s="7">
        <v>0</v>
      </c>
      <c r="U50" s="7">
        <v>1</v>
      </c>
      <c r="V50" s="7">
        <v>0</v>
      </c>
      <c r="W50" s="16"/>
      <c r="X50" s="16"/>
      <c r="Y50" s="7">
        <v>0</v>
      </c>
      <c r="Z50" s="16"/>
      <c r="AA50" s="16"/>
      <c r="AB50" s="16"/>
      <c r="AC50" s="7">
        <v>0</v>
      </c>
      <c r="AD50" s="16"/>
      <c r="AE50" s="16"/>
      <c r="AF50" s="16"/>
      <c r="AG50" s="16"/>
    </row>
    <row r="51" spans="1:34" ht="13.5" customHeight="1" x14ac:dyDescent="0.25">
      <c r="A51" s="471" t="s">
        <v>2589</v>
      </c>
      <c r="B51" s="16"/>
      <c r="C51" s="16"/>
      <c r="D51" s="16"/>
      <c r="E51" s="327"/>
      <c r="F51" s="327"/>
      <c r="G51" s="16">
        <v>16</v>
      </c>
      <c r="H51" s="16">
        <v>16</v>
      </c>
      <c r="I51" s="327"/>
      <c r="J51" s="327"/>
      <c r="K51" s="327"/>
      <c r="L51" s="327"/>
      <c r="M51" s="327"/>
      <c r="N51" s="327"/>
      <c r="O51" s="16">
        <v>16</v>
      </c>
      <c r="P51" s="16">
        <v>28</v>
      </c>
      <c r="Q51" s="328"/>
      <c r="R51" s="328"/>
      <c r="S51" s="328"/>
      <c r="T51" s="327"/>
      <c r="U51" s="7">
        <v>28</v>
      </c>
      <c r="V51" s="327"/>
      <c r="W51" s="16"/>
      <c r="X51" s="16"/>
      <c r="Y51" s="328"/>
      <c r="Z51" s="16"/>
      <c r="AA51" s="16"/>
      <c r="AB51" s="16"/>
      <c r="AC51" s="328"/>
      <c r="AD51" s="16"/>
      <c r="AE51" s="16"/>
      <c r="AF51" s="16"/>
      <c r="AG51" s="16" t="s">
        <v>1733</v>
      </c>
    </row>
    <row r="52" spans="1:34" ht="13.5" customHeight="1" x14ac:dyDescent="0.25">
      <c r="A52" s="18" t="s">
        <v>2518</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c r="AE52" s="18"/>
      <c r="AF52" s="18"/>
      <c r="AG52" s="18"/>
    </row>
    <row r="53" spans="1:34" ht="13.5" customHeight="1" x14ac:dyDescent="0.25">
      <c r="A53" s="3" t="s">
        <v>1547</v>
      </c>
      <c r="B53" s="290">
        <v>0</v>
      </c>
      <c r="C53" s="290">
        <v>0</v>
      </c>
      <c r="D53" s="290">
        <v>0</v>
      </c>
      <c r="E53" s="290">
        <v>0</v>
      </c>
      <c r="F53" s="290">
        <v>0</v>
      </c>
      <c r="G53" s="290">
        <v>0</v>
      </c>
      <c r="H53" s="290">
        <v>0</v>
      </c>
      <c r="I53" s="290">
        <v>0</v>
      </c>
      <c r="J53" s="290">
        <v>0</v>
      </c>
      <c r="K53" s="290">
        <v>0</v>
      </c>
      <c r="L53" s="290">
        <v>0</v>
      </c>
      <c r="M53" s="290">
        <v>0</v>
      </c>
      <c r="N53" s="290">
        <v>0</v>
      </c>
      <c r="O53" s="290">
        <v>0</v>
      </c>
      <c r="P53" s="16">
        <v>1</v>
      </c>
      <c r="Q53" s="197">
        <v>1</v>
      </c>
      <c r="R53" s="197">
        <v>1</v>
      </c>
      <c r="S53" s="198">
        <v>1</v>
      </c>
      <c r="T53" s="7">
        <v>1</v>
      </c>
      <c r="U53" s="7">
        <v>1</v>
      </c>
      <c r="V53" s="7">
        <v>1</v>
      </c>
      <c r="W53" s="16"/>
      <c r="X53" s="16"/>
      <c r="Y53" s="198">
        <v>1</v>
      </c>
      <c r="Z53" s="16"/>
      <c r="AA53" s="16"/>
      <c r="AB53" s="16"/>
      <c r="AC53" s="198">
        <v>1</v>
      </c>
      <c r="AD53" s="16"/>
      <c r="AE53" s="16"/>
      <c r="AF53" s="16"/>
      <c r="AG53" s="138" t="s">
        <v>1643</v>
      </c>
    </row>
    <row r="54" spans="1:34" ht="13.5" customHeight="1" x14ac:dyDescent="0.25">
      <c r="A54" s="3" t="s">
        <v>1663</v>
      </c>
      <c r="B54" s="290"/>
      <c r="C54" s="290"/>
      <c r="D54" s="290"/>
      <c r="E54" s="290">
        <v>0</v>
      </c>
      <c r="F54" s="290">
        <v>0</v>
      </c>
      <c r="G54" s="290">
        <v>0</v>
      </c>
      <c r="H54" s="290">
        <v>0</v>
      </c>
      <c r="I54" s="290">
        <v>0</v>
      </c>
      <c r="J54" s="290">
        <v>0</v>
      </c>
      <c r="K54" s="290">
        <v>0</v>
      </c>
      <c r="L54" s="290">
        <v>0</v>
      </c>
      <c r="M54" s="290">
        <v>0</v>
      </c>
      <c r="N54" s="290">
        <v>0</v>
      </c>
      <c r="O54" s="290">
        <v>0</v>
      </c>
      <c r="P54" s="16">
        <v>1</v>
      </c>
      <c r="Q54" s="197">
        <v>1</v>
      </c>
      <c r="R54" s="197">
        <v>1</v>
      </c>
      <c r="S54" s="198">
        <v>1</v>
      </c>
      <c r="T54" s="7">
        <v>0</v>
      </c>
      <c r="U54" s="7">
        <v>0</v>
      </c>
      <c r="V54" s="7">
        <v>1</v>
      </c>
      <c r="W54" s="16"/>
      <c r="X54" s="16"/>
      <c r="Y54" s="198">
        <v>1</v>
      </c>
      <c r="Z54" s="16"/>
      <c r="AA54" s="16"/>
      <c r="AB54" s="16"/>
      <c r="AC54" s="198">
        <v>1</v>
      </c>
      <c r="AD54" s="16"/>
      <c r="AE54" s="16"/>
      <c r="AF54" s="16"/>
      <c r="AG54" s="138" t="s">
        <v>1662</v>
      </c>
    </row>
    <row r="55" spans="1:34" ht="13.5" customHeight="1" x14ac:dyDescent="0.25">
      <c r="A55" s="3" t="s">
        <v>614</v>
      </c>
      <c r="B55" s="16">
        <v>1</v>
      </c>
      <c r="C55" s="16">
        <v>1</v>
      </c>
      <c r="D55" s="16">
        <v>1</v>
      </c>
      <c r="E55" s="16">
        <v>1</v>
      </c>
      <c r="F55" s="16">
        <v>1</v>
      </c>
      <c r="G55" s="16">
        <v>0</v>
      </c>
      <c r="H55" s="16">
        <v>0</v>
      </c>
      <c r="I55" s="16">
        <v>1</v>
      </c>
      <c r="J55" s="16">
        <v>1</v>
      </c>
      <c r="K55" s="16">
        <v>1</v>
      </c>
      <c r="L55" s="16">
        <v>1</v>
      </c>
      <c r="M55" s="16">
        <v>1</v>
      </c>
      <c r="N55" s="16">
        <v>1</v>
      </c>
      <c r="O55" s="16">
        <v>0</v>
      </c>
      <c r="P55" s="16">
        <v>0</v>
      </c>
      <c r="Q55" s="197">
        <v>1</v>
      </c>
      <c r="R55" s="197">
        <v>1</v>
      </c>
      <c r="S55" s="198">
        <v>1</v>
      </c>
      <c r="T55" s="16">
        <v>1</v>
      </c>
      <c r="U55" s="16">
        <v>1</v>
      </c>
      <c r="V55" s="16">
        <v>1</v>
      </c>
      <c r="W55" s="16"/>
      <c r="X55" s="16"/>
      <c r="Y55" s="198">
        <v>1</v>
      </c>
      <c r="Z55" s="16"/>
      <c r="AA55" s="16"/>
      <c r="AB55" s="16"/>
      <c r="AC55" s="198">
        <v>1</v>
      </c>
      <c r="AD55" s="16"/>
      <c r="AE55" s="16"/>
      <c r="AF55" s="16"/>
      <c r="AG55" s="138" t="s">
        <v>843</v>
      </c>
    </row>
    <row r="56" spans="1:34" ht="13.5" customHeight="1" x14ac:dyDescent="0.25">
      <c r="A56" s="3" t="s">
        <v>615</v>
      </c>
      <c r="B56" s="16">
        <v>1</v>
      </c>
      <c r="C56" s="16">
        <v>1</v>
      </c>
      <c r="D56" s="16">
        <v>1</v>
      </c>
      <c r="E56" s="16">
        <v>1</v>
      </c>
      <c r="F56" s="16">
        <v>1</v>
      </c>
      <c r="G56" s="16">
        <v>0</v>
      </c>
      <c r="H56" s="16">
        <v>0</v>
      </c>
      <c r="I56" s="16">
        <v>1</v>
      </c>
      <c r="J56" s="16">
        <v>1</v>
      </c>
      <c r="K56" s="16">
        <v>1</v>
      </c>
      <c r="L56" s="16">
        <v>1</v>
      </c>
      <c r="M56" s="16">
        <v>1</v>
      </c>
      <c r="N56" s="16">
        <v>1</v>
      </c>
      <c r="O56" s="16">
        <v>0</v>
      </c>
      <c r="P56" s="16">
        <v>0</v>
      </c>
      <c r="Q56" s="197">
        <v>1</v>
      </c>
      <c r="R56" s="197">
        <v>1</v>
      </c>
      <c r="S56" s="198">
        <v>1</v>
      </c>
      <c r="T56" s="16">
        <v>1</v>
      </c>
      <c r="U56" s="16">
        <v>1</v>
      </c>
      <c r="V56" s="16">
        <v>1</v>
      </c>
      <c r="W56" s="16"/>
      <c r="X56" s="16"/>
      <c r="Y56" s="198">
        <v>1</v>
      </c>
      <c r="Z56" s="16"/>
      <c r="AA56" s="16"/>
      <c r="AB56" s="16"/>
      <c r="AC56" s="198">
        <v>1</v>
      </c>
      <c r="AD56" s="16"/>
      <c r="AE56" s="16"/>
      <c r="AF56" s="16"/>
      <c r="AG56" s="138" t="s">
        <v>1569</v>
      </c>
    </row>
    <row r="57" spans="1:34" ht="13.5" customHeight="1" x14ac:dyDescent="0.25">
      <c r="A57" s="7" t="s">
        <v>1660</v>
      </c>
      <c r="B57" s="7"/>
      <c r="C57" s="7"/>
      <c r="D57" s="7"/>
      <c r="E57" s="290">
        <v>1</v>
      </c>
      <c r="F57" s="290">
        <v>1</v>
      </c>
      <c r="G57" s="290">
        <v>1</v>
      </c>
      <c r="H57" s="290">
        <v>1</v>
      </c>
      <c r="I57" s="290">
        <v>1</v>
      </c>
      <c r="J57" s="290">
        <v>1</v>
      </c>
      <c r="K57" s="290">
        <v>1</v>
      </c>
      <c r="L57" s="290">
        <v>1</v>
      </c>
      <c r="M57" s="290">
        <v>1</v>
      </c>
      <c r="N57" s="290">
        <v>1</v>
      </c>
      <c r="O57" s="290">
        <v>1</v>
      </c>
      <c r="P57" s="16">
        <v>0</v>
      </c>
      <c r="Q57" s="197">
        <v>0</v>
      </c>
      <c r="R57" s="197">
        <v>0</v>
      </c>
      <c r="S57" s="198">
        <v>0</v>
      </c>
      <c r="T57" s="7">
        <v>0</v>
      </c>
      <c r="U57" s="7">
        <v>0</v>
      </c>
      <c r="V57" s="7">
        <v>0</v>
      </c>
      <c r="W57" s="16"/>
      <c r="X57" s="16"/>
      <c r="Y57" s="198">
        <v>0</v>
      </c>
      <c r="Z57" s="16"/>
      <c r="AA57" s="16"/>
      <c r="AB57" s="16"/>
      <c r="AC57" s="198">
        <v>0</v>
      </c>
      <c r="AD57" s="16"/>
      <c r="AE57" s="16"/>
      <c r="AF57" s="16"/>
      <c r="AG57" s="16" t="s">
        <v>1661</v>
      </c>
    </row>
    <row r="58" spans="1:34" ht="13.5" customHeight="1" x14ac:dyDescent="0.25">
      <c r="A58" s="7" t="s">
        <v>1174</v>
      </c>
      <c r="B58" s="7">
        <v>1</v>
      </c>
      <c r="C58" s="7">
        <v>1</v>
      </c>
      <c r="D58" s="7">
        <v>1</v>
      </c>
      <c r="E58" s="16">
        <v>1</v>
      </c>
      <c r="F58" s="16">
        <v>0</v>
      </c>
      <c r="G58" s="16">
        <v>0</v>
      </c>
      <c r="H58" s="16">
        <v>0</v>
      </c>
      <c r="I58" s="16">
        <v>1</v>
      </c>
      <c r="J58" s="7">
        <v>0</v>
      </c>
      <c r="K58" s="7">
        <v>1</v>
      </c>
      <c r="L58" s="7">
        <v>0</v>
      </c>
      <c r="M58" s="7">
        <v>1</v>
      </c>
      <c r="N58" s="7">
        <v>0</v>
      </c>
      <c r="O58" s="16">
        <v>0</v>
      </c>
      <c r="P58" s="16">
        <v>0</v>
      </c>
      <c r="Q58" s="197">
        <v>1</v>
      </c>
      <c r="R58" s="197">
        <v>0</v>
      </c>
      <c r="S58" s="198">
        <v>0</v>
      </c>
      <c r="T58" s="16">
        <v>0</v>
      </c>
      <c r="U58" s="16">
        <v>0</v>
      </c>
      <c r="V58" s="16">
        <v>0</v>
      </c>
      <c r="W58" s="16"/>
      <c r="X58" s="16"/>
      <c r="Y58" s="198">
        <v>0</v>
      </c>
      <c r="Z58" s="16"/>
      <c r="AA58" s="16"/>
      <c r="AB58" s="16"/>
      <c r="AC58" s="198">
        <v>0</v>
      </c>
      <c r="AD58" s="16"/>
      <c r="AE58" s="16"/>
      <c r="AF58" s="16"/>
      <c r="AG58" s="138" t="s">
        <v>1175</v>
      </c>
    </row>
    <row r="59" spans="1:34" s="316" customFormat="1" ht="13.15" customHeight="1" x14ac:dyDescent="0.25">
      <c r="A59" s="317" t="s">
        <v>1647</v>
      </c>
      <c r="B59" s="315"/>
      <c r="C59" s="315"/>
      <c r="D59" s="315"/>
      <c r="E59" s="318"/>
      <c r="F59" s="318"/>
      <c r="G59" s="318"/>
      <c r="H59" s="318"/>
      <c r="I59" s="318"/>
      <c r="J59" s="318"/>
      <c r="K59" s="318"/>
      <c r="L59" s="318"/>
      <c r="M59" s="318"/>
      <c r="N59" s="318"/>
      <c r="O59" s="318"/>
      <c r="P59" s="481">
        <v>192</v>
      </c>
      <c r="Q59" s="198">
        <v>0</v>
      </c>
      <c r="R59" s="198">
        <v>0</v>
      </c>
      <c r="S59" s="198">
        <v>0</v>
      </c>
      <c r="T59" s="372">
        <v>0</v>
      </c>
      <c r="U59" s="372">
        <v>0</v>
      </c>
      <c r="V59" s="372">
        <v>0</v>
      </c>
      <c r="W59" s="315"/>
      <c r="X59" s="315"/>
      <c r="Y59" s="198">
        <v>0</v>
      </c>
      <c r="Z59" s="315"/>
      <c r="AA59" s="315"/>
      <c r="AB59" s="315"/>
      <c r="AC59" s="198">
        <v>0</v>
      </c>
      <c r="AD59" s="315"/>
      <c r="AE59" s="315"/>
      <c r="AF59" s="315"/>
      <c r="AG59" s="317" t="s">
        <v>1672</v>
      </c>
      <c r="AH59" s="15"/>
    </row>
    <row r="60" spans="1:34" ht="13.15" customHeight="1" x14ac:dyDescent="0.25">
      <c r="A60" s="18" t="s">
        <v>2523</v>
      </c>
      <c r="B60" s="18"/>
      <c r="C60" s="18"/>
      <c r="D60" s="18"/>
      <c r="E60" s="18"/>
      <c r="F60" s="18"/>
      <c r="G60" s="18"/>
      <c r="H60" s="18"/>
      <c r="I60" s="18"/>
      <c r="J60" s="18"/>
      <c r="K60" s="18"/>
      <c r="L60" s="18"/>
      <c r="M60" s="18"/>
      <c r="N60" s="18"/>
      <c r="O60" s="18"/>
      <c r="P60" s="18"/>
      <c r="Q60" s="18"/>
      <c r="R60" s="18"/>
      <c r="S60" s="18"/>
      <c r="T60" s="18"/>
      <c r="U60" s="18"/>
      <c r="V60" s="18"/>
      <c r="W60" s="18"/>
      <c r="X60" s="18"/>
      <c r="Y60" s="18"/>
      <c r="Z60" s="18"/>
      <c r="AA60" s="18"/>
      <c r="AB60" s="18"/>
      <c r="AC60" s="18"/>
      <c r="AD60" s="18"/>
      <c r="AE60" s="18"/>
      <c r="AF60" s="18"/>
      <c r="AG60" s="18"/>
    </row>
    <row r="61" spans="1:34" s="439" customFormat="1" ht="13.5" customHeight="1" x14ac:dyDescent="0.25">
      <c r="A61" s="325" t="s">
        <v>395</v>
      </c>
      <c r="B61" s="197">
        <v>512</v>
      </c>
      <c r="C61" s="197">
        <v>512</v>
      </c>
      <c r="D61" s="197">
        <v>512</v>
      </c>
      <c r="E61" s="197">
        <v>512</v>
      </c>
      <c r="F61" s="198">
        <v>512</v>
      </c>
      <c r="G61" s="198">
        <v>512</v>
      </c>
      <c r="H61" s="198">
        <v>512</v>
      </c>
      <c r="I61" s="198">
        <v>384</v>
      </c>
      <c r="J61" s="198">
        <v>384</v>
      </c>
      <c r="K61" s="198">
        <v>512</v>
      </c>
      <c r="L61" s="198">
        <v>512</v>
      </c>
      <c r="M61" s="198">
        <v>384</v>
      </c>
      <c r="N61" s="198">
        <v>512</v>
      </c>
      <c r="O61" s="198">
        <v>512</v>
      </c>
      <c r="P61" s="197">
        <v>384</v>
      </c>
      <c r="Q61" s="197">
        <v>384</v>
      </c>
      <c r="R61" s="197">
        <v>384</v>
      </c>
      <c r="S61" s="198">
        <v>384</v>
      </c>
      <c r="T61" s="197">
        <v>384</v>
      </c>
      <c r="U61" s="197">
        <v>384</v>
      </c>
      <c r="V61" s="198">
        <v>384</v>
      </c>
      <c r="W61" s="197"/>
      <c r="X61" s="197"/>
      <c r="Y61" s="198">
        <v>384</v>
      </c>
      <c r="Z61" s="197"/>
      <c r="AA61" s="197"/>
      <c r="AB61" s="197"/>
      <c r="AC61" s="198">
        <v>384</v>
      </c>
      <c r="AD61" s="197"/>
      <c r="AE61" s="197"/>
      <c r="AF61" s="197"/>
      <c r="AG61" s="438" t="s">
        <v>839</v>
      </c>
    </row>
    <row r="62" spans="1:34" s="439" customFormat="1" ht="13.5" customHeight="1" x14ac:dyDescent="0.25">
      <c r="A62" s="325" t="s">
        <v>396</v>
      </c>
      <c r="B62" s="197">
        <v>32</v>
      </c>
      <c r="C62" s="197">
        <v>32</v>
      </c>
      <c r="D62" s="197">
        <v>32</v>
      </c>
      <c r="E62" s="197">
        <v>32</v>
      </c>
      <c r="F62" s="198">
        <v>32</v>
      </c>
      <c r="G62" s="198">
        <v>32</v>
      </c>
      <c r="H62" s="198">
        <v>32</v>
      </c>
      <c r="I62" s="198">
        <v>256</v>
      </c>
      <c r="J62" s="198">
        <v>256</v>
      </c>
      <c r="K62" s="198">
        <v>32</v>
      </c>
      <c r="L62" s="198">
        <v>32</v>
      </c>
      <c r="M62" s="198">
        <v>256</v>
      </c>
      <c r="N62" s="198">
        <v>32</v>
      </c>
      <c r="O62" s="198">
        <v>32</v>
      </c>
      <c r="P62" s="197">
        <v>256</v>
      </c>
      <c r="Q62" s="197">
        <v>256</v>
      </c>
      <c r="R62" s="197">
        <v>256</v>
      </c>
      <c r="S62" s="198">
        <v>256</v>
      </c>
      <c r="T62" s="197">
        <v>256</v>
      </c>
      <c r="U62" s="197">
        <v>256</v>
      </c>
      <c r="V62" s="198">
        <v>256</v>
      </c>
      <c r="W62" s="197"/>
      <c r="X62" s="197"/>
      <c r="Y62" s="198">
        <v>256</v>
      </c>
      <c r="Z62" s="197"/>
      <c r="AA62" s="197"/>
      <c r="AB62" s="197"/>
      <c r="AC62" s="198">
        <v>256</v>
      </c>
      <c r="AD62" s="197"/>
      <c r="AE62" s="197"/>
      <c r="AF62" s="197"/>
      <c r="AG62" s="438" t="s">
        <v>840</v>
      </c>
    </row>
    <row r="63" spans="1:34" s="439" customFormat="1" ht="13.5" customHeight="1" x14ac:dyDescent="0.25">
      <c r="A63" s="325" t="s">
        <v>397</v>
      </c>
      <c r="B63" s="197">
        <v>256</v>
      </c>
      <c r="C63" s="197">
        <v>256</v>
      </c>
      <c r="D63" s="197">
        <v>256</v>
      </c>
      <c r="E63" s="197">
        <v>256</v>
      </c>
      <c r="F63" s="198">
        <v>256</v>
      </c>
      <c r="G63" s="198">
        <v>256</v>
      </c>
      <c r="H63" s="198">
        <v>256</v>
      </c>
      <c r="I63" s="198">
        <v>384</v>
      </c>
      <c r="J63" s="198">
        <v>384</v>
      </c>
      <c r="K63" s="198">
        <v>256</v>
      </c>
      <c r="L63" s="198">
        <v>256</v>
      </c>
      <c r="M63" s="198">
        <v>384</v>
      </c>
      <c r="N63" s="198">
        <v>256</v>
      </c>
      <c r="O63" s="198">
        <v>256</v>
      </c>
      <c r="P63" s="197">
        <v>384</v>
      </c>
      <c r="Q63" s="197">
        <v>384</v>
      </c>
      <c r="R63" s="197">
        <v>384</v>
      </c>
      <c r="S63" s="198">
        <v>384</v>
      </c>
      <c r="T63" s="197">
        <v>384</v>
      </c>
      <c r="U63" s="197">
        <v>384</v>
      </c>
      <c r="V63" s="198">
        <v>384</v>
      </c>
      <c r="W63" s="197"/>
      <c r="X63" s="197"/>
      <c r="Y63" s="198">
        <v>384</v>
      </c>
      <c r="Z63" s="197"/>
      <c r="AA63" s="197"/>
      <c r="AB63" s="197"/>
      <c r="AC63" s="198">
        <v>384</v>
      </c>
      <c r="AD63" s="197"/>
      <c r="AE63" s="197"/>
      <c r="AF63" s="197"/>
      <c r="AG63" s="438" t="s">
        <v>1659</v>
      </c>
    </row>
    <row r="64" spans="1:34" s="439" customFormat="1" ht="13.5" customHeight="1" x14ac:dyDescent="0.25">
      <c r="A64" s="325" t="s">
        <v>398</v>
      </c>
      <c r="B64" s="197">
        <v>0</v>
      </c>
      <c r="C64" s="197">
        <v>0</v>
      </c>
      <c r="D64" s="197">
        <v>0</v>
      </c>
      <c r="E64" s="197">
        <v>256</v>
      </c>
      <c r="F64" s="198">
        <v>256</v>
      </c>
      <c r="G64" s="198">
        <v>0</v>
      </c>
      <c r="H64" s="198">
        <v>0</v>
      </c>
      <c r="I64" s="198">
        <v>256</v>
      </c>
      <c r="J64" s="198">
        <v>256</v>
      </c>
      <c r="K64" s="198">
        <v>256</v>
      </c>
      <c r="L64" s="198">
        <v>256</v>
      </c>
      <c r="M64" s="198">
        <v>256</v>
      </c>
      <c r="N64" s="198">
        <v>256</v>
      </c>
      <c r="O64" s="198">
        <v>0</v>
      </c>
      <c r="P64" s="197">
        <v>256</v>
      </c>
      <c r="Q64" s="197">
        <v>256</v>
      </c>
      <c r="R64" s="197">
        <v>256</v>
      </c>
      <c r="S64" s="198">
        <v>256</v>
      </c>
      <c r="T64" s="197">
        <v>256</v>
      </c>
      <c r="U64" s="197">
        <v>256</v>
      </c>
      <c r="V64" s="198">
        <v>256</v>
      </c>
      <c r="W64" s="197"/>
      <c r="X64" s="197"/>
      <c r="Y64" s="198">
        <v>256</v>
      </c>
      <c r="Z64" s="197"/>
      <c r="AA64" s="197"/>
      <c r="AB64" s="197"/>
      <c r="AC64" s="198">
        <v>256</v>
      </c>
      <c r="AD64" s="197"/>
      <c r="AE64" s="197"/>
      <c r="AF64" s="197"/>
      <c r="AG64" s="438" t="s">
        <v>842</v>
      </c>
    </row>
    <row r="65" spans="1:33" s="439" customFormat="1" ht="13.5" customHeight="1" x14ac:dyDescent="0.25">
      <c r="A65" s="325" t="s">
        <v>1548</v>
      </c>
      <c r="B65" s="437">
        <v>0</v>
      </c>
      <c r="C65" s="437">
        <v>0</v>
      </c>
      <c r="D65" s="437">
        <v>0</v>
      </c>
      <c r="E65" s="437">
        <v>0</v>
      </c>
      <c r="F65" s="437">
        <v>0</v>
      </c>
      <c r="G65" s="437">
        <v>0</v>
      </c>
      <c r="H65" s="437">
        <v>0</v>
      </c>
      <c r="I65" s="437">
        <v>0</v>
      </c>
      <c r="J65" s="437">
        <v>0</v>
      </c>
      <c r="K65" s="437">
        <v>0</v>
      </c>
      <c r="L65" s="437">
        <v>0</v>
      </c>
      <c r="M65" s="437">
        <v>0</v>
      </c>
      <c r="N65" s="437">
        <v>0</v>
      </c>
      <c r="O65" s="437">
        <v>0</v>
      </c>
      <c r="P65" s="197">
        <v>0</v>
      </c>
      <c r="Q65" s="197">
        <v>0</v>
      </c>
      <c r="R65" s="197">
        <v>0</v>
      </c>
      <c r="S65" s="198">
        <v>0</v>
      </c>
      <c r="T65" s="197">
        <v>0</v>
      </c>
      <c r="U65" s="197">
        <v>0</v>
      </c>
      <c r="V65" s="197">
        <v>0</v>
      </c>
      <c r="W65" s="197"/>
      <c r="X65" s="197"/>
      <c r="Y65" s="198">
        <v>0</v>
      </c>
      <c r="Z65" s="197"/>
      <c r="AA65" s="197"/>
      <c r="AB65" s="197"/>
      <c r="AC65" s="198">
        <v>0</v>
      </c>
      <c r="AD65" s="197"/>
      <c r="AE65" s="197"/>
      <c r="AF65" s="197"/>
      <c r="AG65" s="438" t="s">
        <v>1570</v>
      </c>
    </row>
    <row r="66" spans="1:33" s="439" customFormat="1" ht="13.5" customHeight="1" x14ac:dyDescent="0.25">
      <c r="A66" s="325" t="s">
        <v>1549</v>
      </c>
      <c r="B66" s="437">
        <v>0</v>
      </c>
      <c r="C66" s="437">
        <v>0</v>
      </c>
      <c r="D66" s="437">
        <v>0</v>
      </c>
      <c r="E66" s="437">
        <v>0</v>
      </c>
      <c r="F66" s="437">
        <v>0</v>
      </c>
      <c r="G66" s="437">
        <v>0</v>
      </c>
      <c r="H66" s="437">
        <v>0</v>
      </c>
      <c r="I66" s="437">
        <v>0</v>
      </c>
      <c r="J66" s="437">
        <v>0</v>
      </c>
      <c r="K66" s="437">
        <v>0</v>
      </c>
      <c r="L66" s="437">
        <v>0</v>
      </c>
      <c r="M66" s="437">
        <v>0</v>
      </c>
      <c r="N66" s="437">
        <v>0</v>
      </c>
      <c r="O66" s="437">
        <v>0</v>
      </c>
      <c r="P66" s="197">
        <v>0</v>
      </c>
      <c r="Q66" s="197">
        <v>0</v>
      </c>
      <c r="R66" s="197">
        <v>0</v>
      </c>
      <c r="S66" s="198">
        <v>0</v>
      </c>
      <c r="T66" s="197">
        <v>0</v>
      </c>
      <c r="U66" s="197">
        <v>0</v>
      </c>
      <c r="V66" s="197">
        <v>0</v>
      </c>
      <c r="W66" s="197"/>
      <c r="X66" s="197"/>
      <c r="Y66" s="198">
        <v>0</v>
      </c>
      <c r="Z66" s="197"/>
      <c r="AA66" s="197"/>
      <c r="AB66" s="197"/>
      <c r="AC66" s="198">
        <v>0</v>
      </c>
      <c r="AD66" s="197"/>
      <c r="AE66" s="197"/>
      <c r="AF66" s="197"/>
      <c r="AG66" s="438" t="s">
        <v>1571</v>
      </c>
    </row>
    <row r="67" spans="1:33" s="439" customFormat="1" ht="13.5" customHeight="1" x14ac:dyDescent="0.25">
      <c r="A67" s="325" t="s">
        <v>1550</v>
      </c>
      <c r="B67" s="437">
        <v>0</v>
      </c>
      <c r="C67" s="437">
        <v>0</v>
      </c>
      <c r="D67" s="437">
        <v>0</v>
      </c>
      <c r="E67" s="437">
        <v>0</v>
      </c>
      <c r="F67" s="437">
        <v>0</v>
      </c>
      <c r="G67" s="437">
        <v>0</v>
      </c>
      <c r="H67" s="437">
        <v>0</v>
      </c>
      <c r="I67" s="437">
        <v>0</v>
      </c>
      <c r="J67" s="437">
        <v>0</v>
      </c>
      <c r="K67" s="437">
        <v>0</v>
      </c>
      <c r="L67" s="437">
        <v>0</v>
      </c>
      <c r="M67" s="437">
        <v>0</v>
      </c>
      <c r="N67" s="437">
        <v>0</v>
      </c>
      <c r="O67" s="437">
        <v>0</v>
      </c>
      <c r="P67" s="197">
        <v>0</v>
      </c>
      <c r="Q67" s="197">
        <v>0</v>
      </c>
      <c r="R67" s="197">
        <v>0</v>
      </c>
      <c r="S67" s="198">
        <v>0</v>
      </c>
      <c r="T67" s="197">
        <v>0</v>
      </c>
      <c r="U67" s="197">
        <v>0</v>
      </c>
      <c r="V67" s="197">
        <v>0</v>
      </c>
      <c r="W67" s="197"/>
      <c r="X67" s="197"/>
      <c r="Y67" s="198">
        <v>0</v>
      </c>
      <c r="Z67" s="197"/>
      <c r="AA67" s="197"/>
      <c r="AB67" s="197"/>
      <c r="AC67" s="198">
        <v>0</v>
      </c>
      <c r="AD67" s="197"/>
      <c r="AE67" s="197"/>
      <c r="AF67" s="197"/>
      <c r="AG67" s="438" t="s">
        <v>1645</v>
      </c>
    </row>
    <row r="68" spans="1:33" s="439" customFormat="1" ht="13.5" customHeight="1" x14ac:dyDescent="0.25">
      <c r="A68" s="325" t="s">
        <v>2369</v>
      </c>
      <c r="B68" s="437">
        <v>0</v>
      </c>
      <c r="C68" s="437">
        <v>0</v>
      </c>
      <c r="D68" s="437">
        <v>0</v>
      </c>
      <c r="E68" s="437">
        <v>0</v>
      </c>
      <c r="F68" s="437">
        <v>0</v>
      </c>
      <c r="G68" s="437">
        <v>0</v>
      </c>
      <c r="H68" s="437">
        <v>0</v>
      </c>
      <c r="I68" s="437">
        <v>0</v>
      </c>
      <c r="J68" s="437">
        <v>0</v>
      </c>
      <c r="K68" s="437">
        <v>0</v>
      </c>
      <c r="L68" s="437">
        <v>0</v>
      </c>
      <c r="M68" s="437">
        <v>0</v>
      </c>
      <c r="N68" s="437">
        <v>0</v>
      </c>
      <c r="O68" s="437">
        <v>0</v>
      </c>
      <c r="P68" s="437">
        <v>0</v>
      </c>
      <c r="Q68" s="198">
        <v>384</v>
      </c>
      <c r="R68" s="198">
        <v>384</v>
      </c>
      <c r="S68" s="198">
        <v>384</v>
      </c>
      <c r="T68" s="197">
        <v>0</v>
      </c>
      <c r="U68" s="197">
        <v>0</v>
      </c>
      <c r="V68" s="197">
        <v>0</v>
      </c>
      <c r="W68" s="197"/>
      <c r="X68" s="197"/>
      <c r="Y68" s="198">
        <v>384</v>
      </c>
      <c r="Z68" s="197"/>
      <c r="AA68" s="197"/>
      <c r="AB68" s="197"/>
      <c r="AC68" s="198">
        <v>384</v>
      </c>
      <c r="AD68" s="197"/>
      <c r="AE68" s="197"/>
      <c r="AF68" s="197"/>
      <c r="AG68" s="438" t="s">
        <v>2512</v>
      </c>
    </row>
    <row r="69" spans="1:33" s="439" customFormat="1" ht="13.5" customHeight="1" x14ac:dyDescent="0.25">
      <c r="A69" s="480" t="s">
        <v>2370</v>
      </c>
      <c r="B69" s="437">
        <v>0</v>
      </c>
      <c r="C69" s="437">
        <v>0</v>
      </c>
      <c r="D69" s="437">
        <v>0</v>
      </c>
      <c r="E69" s="437">
        <v>0</v>
      </c>
      <c r="F69" s="437">
        <v>0</v>
      </c>
      <c r="G69" s="437">
        <v>0</v>
      </c>
      <c r="H69" s="437">
        <v>0</v>
      </c>
      <c r="I69" s="437">
        <v>0</v>
      </c>
      <c r="J69" s="437">
        <v>0</v>
      </c>
      <c r="K69" s="437">
        <v>0</v>
      </c>
      <c r="L69" s="437">
        <v>0</v>
      </c>
      <c r="M69" s="437">
        <v>0</v>
      </c>
      <c r="N69" s="437">
        <v>0</v>
      </c>
      <c r="O69" s="437">
        <v>0</v>
      </c>
      <c r="P69" s="437">
        <v>0</v>
      </c>
      <c r="Q69" s="198">
        <v>256</v>
      </c>
      <c r="R69" s="198">
        <v>256</v>
      </c>
      <c r="S69" s="198">
        <v>256</v>
      </c>
      <c r="T69" s="197">
        <v>0</v>
      </c>
      <c r="U69" s="197">
        <v>0</v>
      </c>
      <c r="V69" s="197">
        <v>0</v>
      </c>
      <c r="W69" s="197"/>
      <c r="X69" s="197"/>
      <c r="Y69" s="198">
        <v>256</v>
      </c>
      <c r="Z69" s="197"/>
      <c r="AA69" s="197"/>
      <c r="AB69" s="197"/>
      <c r="AC69" s="198">
        <v>256</v>
      </c>
      <c r="AD69" s="197"/>
      <c r="AE69" s="197"/>
      <c r="AF69" s="197"/>
      <c r="AG69" s="438" t="s">
        <v>2513</v>
      </c>
    </row>
    <row r="70" spans="1:33" s="439" customFormat="1" ht="13.5" customHeight="1" x14ac:dyDescent="0.25">
      <c r="A70" s="480" t="s">
        <v>2555</v>
      </c>
      <c r="B70" s="437">
        <v>0</v>
      </c>
      <c r="C70" s="437">
        <v>0</v>
      </c>
      <c r="D70" s="437">
        <v>0</v>
      </c>
      <c r="E70" s="437">
        <v>0</v>
      </c>
      <c r="F70" s="437">
        <v>0</v>
      </c>
      <c r="G70" s="437">
        <v>0</v>
      </c>
      <c r="H70" s="437">
        <v>0</v>
      </c>
      <c r="I70" s="437">
        <v>0</v>
      </c>
      <c r="J70" s="437">
        <v>0</v>
      </c>
      <c r="K70" s="437">
        <v>0</v>
      </c>
      <c r="L70" s="437">
        <v>0</v>
      </c>
      <c r="M70" s="437">
        <v>0</v>
      </c>
      <c r="N70" s="437">
        <v>0</v>
      </c>
      <c r="O70" s="437">
        <v>0</v>
      </c>
      <c r="P70" s="437">
        <v>0</v>
      </c>
      <c r="Q70" s="197">
        <v>0</v>
      </c>
      <c r="R70" s="197">
        <v>0</v>
      </c>
      <c r="S70" s="317">
        <v>384</v>
      </c>
      <c r="T70" s="197">
        <v>0</v>
      </c>
      <c r="U70" s="197">
        <v>0</v>
      </c>
      <c r="V70" s="197">
        <v>0</v>
      </c>
      <c r="W70" s="197"/>
      <c r="X70" s="197"/>
      <c r="Y70" s="198">
        <v>384</v>
      </c>
      <c r="Z70" s="197"/>
      <c r="AA70" s="197"/>
      <c r="AB70" s="197"/>
      <c r="AC70" s="238">
        <v>384</v>
      </c>
      <c r="AD70" s="197"/>
      <c r="AE70" s="197"/>
      <c r="AF70" s="197"/>
      <c r="AG70" s="438" t="s">
        <v>2558</v>
      </c>
    </row>
    <row r="71" spans="1:33" s="439" customFormat="1" ht="13.5" customHeight="1" x14ac:dyDescent="0.25">
      <c r="A71" s="480" t="s">
        <v>2557</v>
      </c>
      <c r="B71" s="437">
        <v>0</v>
      </c>
      <c r="C71" s="437">
        <v>0</v>
      </c>
      <c r="D71" s="437">
        <v>0</v>
      </c>
      <c r="E71" s="437">
        <v>0</v>
      </c>
      <c r="F71" s="437">
        <v>0</v>
      </c>
      <c r="G71" s="437">
        <v>0</v>
      </c>
      <c r="H71" s="437">
        <v>0</v>
      </c>
      <c r="I71" s="437">
        <v>0</v>
      </c>
      <c r="J71" s="437">
        <v>0</v>
      </c>
      <c r="K71" s="437">
        <v>0</v>
      </c>
      <c r="L71" s="437">
        <v>0</v>
      </c>
      <c r="M71" s="437">
        <v>0</v>
      </c>
      <c r="N71" s="437">
        <v>0</v>
      </c>
      <c r="O71" s="437">
        <v>0</v>
      </c>
      <c r="P71" s="437">
        <v>0</v>
      </c>
      <c r="Q71" s="197">
        <v>0</v>
      </c>
      <c r="R71" s="197">
        <v>0</v>
      </c>
      <c r="S71" s="317">
        <v>384</v>
      </c>
      <c r="T71" s="197">
        <v>0</v>
      </c>
      <c r="U71" s="197">
        <v>0</v>
      </c>
      <c r="V71" s="197">
        <v>0</v>
      </c>
      <c r="W71" s="197"/>
      <c r="X71" s="197"/>
      <c r="Y71" s="198">
        <v>384</v>
      </c>
      <c r="Z71" s="197"/>
      <c r="AA71" s="197"/>
      <c r="AB71" s="197"/>
      <c r="AC71" s="238">
        <v>384</v>
      </c>
      <c r="AD71" s="197"/>
      <c r="AE71" s="197"/>
      <c r="AF71" s="197"/>
      <c r="AG71" s="438" t="s">
        <v>2559</v>
      </c>
    </row>
    <row r="72" spans="1:33" s="439" customFormat="1" ht="13.5" customHeight="1" x14ac:dyDescent="0.25">
      <c r="A72" s="480" t="s">
        <v>2560</v>
      </c>
      <c r="B72" s="437">
        <v>0</v>
      </c>
      <c r="C72" s="437">
        <v>0</v>
      </c>
      <c r="D72" s="437">
        <v>0</v>
      </c>
      <c r="E72" s="437">
        <v>0</v>
      </c>
      <c r="F72" s="437">
        <v>0</v>
      </c>
      <c r="G72" s="437">
        <v>0</v>
      </c>
      <c r="H72" s="437">
        <v>0</v>
      </c>
      <c r="I72" s="437">
        <v>0</v>
      </c>
      <c r="J72" s="437">
        <v>0</v>
      </c>
      <c r="K72" s="437">
        <v>0</v>
      </c>
      <c r="L72" s="437">
        <v>0</v>
      </c>
      <c r="M72" s="437">
        <v>0</v>
      </c>
      <c r="N72" s="437">
        <v>0</v>
      </c>
      <c r="O72" s="437">
        <v>0</v>
      </c>
      <c r="P72" s="437">
        <v>0</v>
      </c>
      <c r="Q72" s="197">
        <v>0</v>
      </c>
      <c r="R72" s="197">
        <v>0</v>
      </c>
      <c r="S72" s="317">
        <v>384</v>
      </c>
      <c r="T72" s="197">
        <v>0</v>
      </c>
      <c r="U72" s="197">
        <v>0</v>
      </c>
      <c r="V72" s="197">
        <v>0</v>
      </c>
      <c r="W72" s="197"/>
      <c r="X72" s="197"/>
      <c r="Y72" s="198">
        <v>384</v>
      </c>
      <c r="Z72" s="197"/>
      <c r="AA72" s="197"/>
      <c r="AB72" s="197"/>
      <c r="AC72" s="238">
        <v>384</v>
      </c>
      <c r="AD72" s="197"/>
      <c r="AE72" s="197"/>
      <c r="AF72" s="197"/>
      <c r="AG72" s="438" t="s">
        <v>2564</v>
      </c>
    </row>
    <row r="73" spans="1:33" s="439" customFormat="1" ht="13.5" customHeight="1" x14ac:dyDescent="0.25">
      <c r="A73" s="480" t="s">
        <v>2562</v>
      </c>
      <c r="B73" s="437">
        <v>0</v>
      </c>
      <c r="C73" s="437">
        <v>0</v>
      </c>
      <c r="D73" s="437">
        <v>0</v>
      </c>
      <c r="E73" s="437">
        <v>0</v>
      </c>
      <c r="F73" s="437">
        <v>0</v>
      </c>
      <c r="G73" s="437">
        <v>0</v>
      </c>
      <c r="H73" s="437">
        <v>0</v>
      </c>
      <c r="I73" s="437">
        <v>0</v>
      </c>
      <c r="J73" s="437">
        <v>0</v>
      </c>
      <c r="K73" s="437">
        <v>0</v>
      </c>
      <c r="L73" s="437">
        <v>0</v>
      </c>
      <c r="M73" s="437">
        <v>0</v>
      </c>
      <c r="N73" s="437">
        <v>0</v>
      </c>
      <c r="O73" s="437">
        <v>0</v>
      </c>
      <c r="P73" s="437">
        <v>0</v>
      </c>
      <c r="Q73" s="197">
        <v>0</v>
      </c>
      <c r="R73" s="197">
        <v>0</v>
      </c>
      <c r="S73" s="317">
        <v>384</v>
      </c>
      <c r="T73" s="197">
        <v>0</v>
      </c>
      <c r="U73" s="197">
        <v>0</v>
      </c>
      <c r="V73" s="197">
        <v>0</v>
      </c>
      <c r="W73" s="197"/>
      <c r="X73" s="197"/>
      <c r="Y73" s="198">
        <v>384</v>
      </c>
      <c r="Z73" s="197"/>
      <c r="AA73" s="197"/>
      <c r="AB73" s="197"/>
      <c r="AC73" s="238">
        <v>384</v>
      </c>
      <c r="AD73" s="197"/>
      <c r="AE73" s="197"/>
      <c r="AF73" s="197"/>
      <c r="AG73" s="438" t="s">
        <v>2565</v>
      </c>
    </row>
    <row r="74" spans="1:33" s="439" customFormat="1" ht="13.5" customHeight="1" x14ac:dyDescent="0.25">
      <c r="A74" s="480" t="s">
        <v>2577</v>
      </c>
      <c r="B74" s="437">
        <v>0</v>
      </c>
      <c r="C74" s="437">
        <v>0</v>
      </c>
      <c r="D74" s="437">
        <v>0</v>
      </c>
      <c r="E74" s="437">
        <v>0</v>
      </c>
      <c r="F74" s="437">
        <v>0</v>
      </c>
      <c r="G74" s="437">
        <v>0</v>
      </c>
      <c r="H74" s="437">
        <v>0</v>
      </c>
      <c r="I74" s="437">
        <v>0</v>
      </c>
      <c r="J74" s="437">
        <v>0</v>
      </c>
      <c r="K74" s="437">
        <v>0</v>
      </c>
      <c r="L74" s="437">
        <v>0</v>
      </c>
      <c r="M74" s="437">
        <v>0</v>
      </c>
      <c r="N74" s="437">
        <v>0</v>
      </c>
      <c r="O74" s="437">
        <v>0</v>
      </c>
      <c r="P74" s="437">
        <v>0</v>
      </c>
      <c r="Q74" s="197">
        <v>0</v>
      </c>
      <c r="R74" s="197">
        <v>0</v>
      </c>
      <c r="S74" s="317">
        <v>128</v>
      </c>
      <c r="T74" s="197">
        <v>0</v>
      </c>
      <c r="U74" s="197">
        <v>0</v>
      </c>
      <c r="V74" s="197">
        <v>0</v>
      </c>
      <c r="W74" s="197"/>
      <c r="X74" s="197"/>
      <c r="Y74" s="198">
        <v>128</v>
      </c>
      <c r="Z74" s="197"/>
      <c r="AA74" s="197"/>
      <c r="AB74" s="197"/>
      <c r="AC74" s="238">
        <v>128</v>
      </c>
      <c r="AD74" s="197"/>
      <c r="AE74" s="197"/>
      <c r="AF74" s="197"/>
      <c r="AG74" s="438" t="s">
        <v>2579</v>
      </c>
    </row>
    <row r="75" spans="1:33" s="439" customFormat="1" ht="13.5" customHeight="1" x14ac:dyDescent="0.25">
      <c r="A75" s="480" t="s">
        <v>2578</v>
      </c>
      <c r="B75" s="437">
        <v>0</v>
      </c>
      <c r="C75" s="437">
        <v>0</v>
      </c>
      <c r="D75" s="437">
        <v>0</v>
      </c>
      <c r="E75" s="437">
        <v>0</v>
      </c>
      <c r="F75" s="437">
        <v>0</v>
      </c>
      <c r="G75" s="437">
        <v>0</v>
      </c>
      <c r="H75" s="437">
        <v>0</v>
      </c>
      <c r="I75" s="437">
        <v>0</v>
      </c>
      <c r="J75" s="437">
        <v>0</v>
      </c>
      <c r="K75" s="437">
        <v>0</v>
      </c>
      <c r="L75" s="437">
        <v>0</v>
      </c>
      <c r="M75" s="437">
        <v>0</v>
      </c>
      <c r="N75" s="437">
        <v>0</v>
      </c>
      <c r="O75" s="437">
        <v>0</v>
      </c>
      <c r="P75" s="437">
        <v>0</v>
      </c>
      <c r="Q75" s="197">
        <v>0</v>
      </c>
      <c r="R75" s="197">
        <v>0</v>
      </c>
      <c r="S75" s="317">
        <v>128</v>
      </c>
      <c r="T75" s="197">
        <v>0</v>
      </c>
      <c r="U75" s="197">
        <v>0</v>
      </c>
      <c r="V75" s="197">
        <v>0</v>
      </c>
      <c r="W75" s="197"/>
      <c r="X75" s="197"/>
      <c r="Y75" s="198">
        <v>128</v>
      </c>
      <c r="Z75" s="197"/>
      <c r="AA75" s="197"/>
      <c r="AB75" s="197"/>
      <c r="AC75" s="238">
        <v>128</v>
      </c>
      <c r="AD75" s="197"/>
      <c r="AE75" s="197"/>
      <c r="AF75" s="197"/>
      <c r="AG75" s="438" t="s">
        <v>2580</v>
      </c>
    </row>
    <row r="76" spans="1:33" s="439" customFormat="1" ht="13.15" customHeight="1" x14ac:dyDescent="0.25">
      <c r="A76" s="325" t="s">
        <v>422</v>
      </c>
      <c r="B76" s="197">
        <v>0</v>
      </c>
      <c r="C76" s="197">
        <v>0</v>
      </c>
      <c r="D76" s="197">
        <v>0</v>
      </c>
      <c r="E76" s="197">
        <v>0</v>
      </c>
      <c r="F76" s="197">
        <v>0</v>
      </c>
      <c r="G76" s="197">
        <v>1</v>
      </c>
      <c r="H76" s="517">
        <v>1</v>
      </c>
      <c r="I76" s="517">
        <v>1</v>
      </c>
      <c r="J76" s="517">
        <v>1</v>
      </c>
      <c r="K76" s="517">
        <v>1</v>
      </c>
      <c r="L76" s="517">
        <v>1</v>
      </c>
      <c r="M76" s="517">
        <v>1</v>
      </c>
      <c r="N76" s="197">
        <v>0</v>
      </c>
      <c r="O76" s="197">
        <v>1</v>
      </c>
      <c r="P76" s="197">
        <v>1</v>
      </c>
      <c r="Q76" s="197">
        <v>0</v>
      </c>
      <c r="R76" s="197">
        <v>0</v>
      </c>
      <c r="S76" s="198">
        <v>0</v>
      </c>
      <c r="T76" s="197">
        <v>0</v>
      </c>
      <c r="U76" s="197">
        <v>1</v>
      </c>
      <c r="V76" s="197">
        <v>0</v>
      </c>
      <c r="W76" s="197"/>
      <c r="X76" s="197"/>
      <c r="Y76" s="198">
        <v>0</v>
      </c>
      <c r="Z76" s="197"/>
      <c r="AA76" s="197"/>
      <c r="AB76" s="197"/>
      <c r="AC76" s="198">
        <v>0</v>
      </c>
      <c r="AD76" s="197"/>
      <c r="AE76" s="197"/>
      <c r="AF76" s="197"/>
      <c r="AG76" s="438" t="s">
        <v>834</v>
      </c>
    </row>
    <row r="77" spans="1:33" s="439" customFormat="1" ht="13.15" customHeight="1" x14ac:dyDescent="0.25">
      <c r="A77" s="325" t="s">
        <v>1730</v>
      </c>
      <c r="B77" s="197"/>
      <c r="C77" s="197"/>
      <c r="D77" s="197"/>
      <c r="E77" s="198" t="e">
        <f>IF(E79=1, SUM(E61+E65+E67+E68+E70+E71+E72+E73)/8, SUM(E61+E62+E65+E66+E67+E68+E69+E70+#REF!+E71+#REF!+E72+E74+E73+E75)/8)</f>
        <v>#REF!</v>
      </c>
      <c r="F77" s="198" t="e">
        <f>IF(F79=1, SUM(F61+F65+F67+F68+F70+F71+F72+F73)/8, SUM(F61+F62+F65+F66+F67+F68+F69+F70+#REF!+F71+#REF!+F72+F74+F73+F75)/8)</f>
        <v>#REF!</v>
      </c>
      <c r="G77" s="198" t="e">
        <f>IF(G79=1, SUM(G61+G65+G67+G68+G70+G71+G72+G73)/8, SUM(G61+G62+G65+G66+G67+G68+G69+G70+#REF!+G71+#REF!+G72+G74+G73+G75)/8)</f>
        <v>#REF!</v>
      </c>
      <c r="H77" s="198" t="e">
        <f>IF(H79=1, SUM(H61+H65+H67+H68+H70+H71+H72+H73)/8, SUM(H61+H62+H65+H66+H67+H68+H69+H70+#REF!+H71+#REF!+H72+H74+H73+H75)/8)</f>
        <v>#REF!</v>
      </c>
      <c r="I77" s="198" t="e">
        <f>IF(I79=1, SUM(I61+I65+I67+I68+I70+I71+I72+I73)/8, SUM(I61+I62+I65+I66+I67+I68+I69+I70+#REF!+I71+#REF!+I72+I74+I73+I75)/8)</f>
        <v>#REF!</v>
      </c>
      <c r="J77" s="198" t="e">
        <f>IF(J79=1, SUM(J61+J65+J67+J68+J70+J71+J72+J73)/8, SUM(J61+J62+J65+J66+J67+J68+J69+J70+#REF!+J71+#REF!+J72+J74+J73+J75)/8)</f>
        <v>#REF!</v>
      </c>
      <c r="K77" s="198" t="e">
        <f>IF(K79=1, SUM(K61+K65+K67+K68+K70+K71+K72+K73)/8, SUM(K61+K62+K65+K66+K67+K68+K69+K70+#REF!+K71+#REF!+K72+K74+K73+K75)/8)</f>
        <v>#REF!</v>
      </c>
      <c r="L77" s="198" t="e">
        <f>IF(L79=1, SUM(L61+L65+L67+L68+L70+L71+L72+L73)/8, SUM(L61+L62+L65+L66+L67+L68+L69+L70+#REF!+L71+#REF!+L72+L74+L73+L75)/8)</f>
        <v>#REF!</v>
      </c>
      <c r="M77" s="198" t="e">
        <f>IF(M79=1, SUM(M61+M65+M67+M68+M70+M71+M72+M73)/8, SUM(M61+M62+M65+M66+M67+M68+M69+M70+#REF!+M71+#REF!+M72+M74+M73+M75)/8)</f>
        <v>#REF!</v>
      </c>
      <c r="N77" s="198" t="e">
        <f>IF(N79=1, SUM(N61+N65+N67+N68+N70+N71+N72+N73)/8, SUM(N61+N62+N65+N66+N67+N68+N69+N70+#REF!+N71+#REF!+N72+N74+N73+N75)/8)</f>
        <v>#REF!</v>
      </c>
      <c r="O77" s="198" t="e">
        <f>IF(O79=1, SUM(O61+O65+O67+O68+O70+O71+O72+O73)/8, SUM(O61+O62+O65+O66+O67+O68+O69+O70+#REF!+O71+#REF!+O72+O74+O73+O75)/8)</f>
        <v>#REF!</v>
      </c>
      <c r="P77" s="198" t="e">
        <f>IF(P79=1, SUM(P61+P65+P67+P68+P70+P71+P72+P73)/8, SUM(P61+P62+P65+P66+P67+P68+P69+P70+#REF!+P71+#REF!+P72+P74+P73+P75)/8)</f>
        <v>#REF!</v>
      </c>
      <c r="Q77" s="198">
        <f>IF(Q79=1, SUM(Q61+Q65+Q67+Q68+Q70+Q71+Q72+Q73)/8, SUM(Q61+Q62+Q65+Q66+Q67+Q68+Q69+Q70+#REF!+Q71+#REF!+Q72+Q74+Q73+Q75)/8)</f>
        <v>96</v>
      </c>
      <c r="R77" s="198">
        <f>IF(R79=1, SUM(R61+R65+R67+R68+R70+R71+R72+R73)/8, SUM(R61+R62+R65+R66+R67+R68+R69+R70+#REF!+R71+#REF!+R72+R74+R73+R75)/8)</f>
        <v>96</v>
      </c>
      <c r="S77" s="198">
        <f>IF(S79=1, SUM(S61+S65+S67+S68+S70+S71+S72+S73)/8, SUM(S61+S62+S65+S66+S67+S68+S69+S70+#REF!+S71+#REF!+S72+S74+S73+S75)/8)</f>
        <v>288</v>
      </c>
      <c r="T77" s="198" t="e">
        <f>IF(T79=1, SUM(T61+T65+T67+T68+T70+T71+T72+T73)/8, SUM(T61+T62+T65+T66+T67+T68+T69+T70+#REF!+T71+#REF!+T72+T74+T73+T75)/8)</f>
        <v>#REF!</v>
      </c>
      <c r="U77" s="198" t="e">
        <f>IF(U79=1, SUM(U61+U65+U67+U68+U70+U71+U72+U73)/8, SUM(U61+U62+U65+U66+U67+U68+U69+U70+#REF!+U71+#REF!+U72+U74+U73+U75)/8)</f>
        <v>#REF!</v>
      </c>
      <c r="V77" s="198" t="e">
        <f>IF(V79=1, SUM(V61+V65+V67+V68+V70+V71+V72+V73)/8, SUM(V61+V62+V65+V66+V67+V68+V69+V70+#REF!+V71+#REF!+V72+V74+V73+V75)/8)</f>
        <v>#REF!</v>
      </c>
      <c r="W77" s="197"/>
      <c r="X77" s="197"/>
      <c r="Y77" s="198">
        <f>IF(Y79=1, SUM(Y61+Y65+Y67+Y68+Y70+Y71+Y72+Y73)/8, SUM(Y61+Y62+Y65+Y66+Y67+Y68+Y69+Y70+#REF!+Y71+#REF!+Y72+Y74+Y73+Y75)/8)</f>
        <v>288</v>
      </c>
      <c r="Z77" s="197"/>
      <c r="AA77" s="197"/>
      <c r="AB77" s="197"/>
      <c r="AC77" s="198">
        <f>IF(AC79=1, SUM(AC61+AC65+AC67+AC68+AC70+AC71+AC72+AC73)/8, SUM(AC61+AC62+AC65+AC66+AC67+AC68+AC69+AC70+#REF!+AC71+#REF!+AC72+AC74+AC73+AC75)/8)</f>
        <v>288</v>
      </c>
      <c r="AD77" s="197"/>
      <c r="AE77" s="197"/>
      <c r="AF77" s="197"/>
      <c r="AG77" s="438" t="s">
        <v>1736</v>
      </c>
    </row>
    <row r="78" spans="1:33" s="439" customFormat="1" ht="13.15" customHeight="1" x14ac:dyDescent="0.25">
      <c r="A78" s="325" t="s">
        <v>1731</v>
      </c>
      <c r="B78" s="197"/>
      <c r="C78" s="197"/>
      <c r="D78" s="197"/>
      <c r="E78" s="198">
        <f t="shared" ref="E78:V78" si="0">SUM(E61:E75)/8</f>
        <v>132</v>
      </c>
      <c r="F78" s="198">
        <f t="shared" si="0"/>
        <v>132</v>
      </c>
      <c r="G78" s="198">
        <f t="shared" si="0"/>
        <v>100</v>
      </c>
      <c r="H78" s="198">
        <f t="shared" si="0"/>
        <v>100</v>
      </c>
      <c r="I78" s="198">
        <f t="shared" si="0"/>
        <v>160</v>
      </c>
      <c r="J78" s="198">
        <f t="shared" si="0"/>
        <v>160</v>
      </c>
      <c r="K78" s="198">
        <f t="shared" si="0"/>
        <v>132</v>
      </c>
      <c r="L78" s="198">
        <f t="shared" si="0"/>
        <v>132</v>
      </c>
      <c r="M78" s="198">
        <f t="shared" si="0"/>
        <v>160</v>
      </c>
      <c r="N78" s="198">
        <f t="shared" si="0"/>
        <v>132</v>
      </c>
      <c r="O78" s="198">
        <f t="shared" si="0"/>
        <v>100</v>
      </c>
      <c r="P78" s="198">
        <f t="shared" si="0"/>
        <v>160</v>
      </c>
      <c r="Q78" s="198">
        <f t="shared" si="0"/>
        <v>240</v>
      </c>
      <c r="R78" s="198">
        <f t="shared" si="0"/>
        <v>240</v>
      </c>
      <c r="S78" s="198">
        <f t="shared" si="0"/>
        <v>464</v>
      </c>
      <c r="T78" s="198">
        <f t="shared" si="0"/>
        <v>160</v>
      </c>
      <c r="U78" s="198">
        <f t="shared" si="0"/>
        <v>160</v>
      </c>
      <c r="V78" s="198">
        <f t="shared" si="0"/>
        <v>160</v>
      </c>
      <c r="W78" s="197"/>
      <c r="X78" s="197"/>
      <c r="Y78" s="198">
        <f t="shared" ref="Y78" si="1">SUM(Y61:Y75)/8</f>
        <v>464</v>
      </c>
      <c r="Z78" s="197"/>
      <c r="AA78" s="197"/>
      <c r="AB78" s="197"/>
      <c r="AC78" s="198">
        <f t="shared" ref="AC78" si="2">SUM(AC61:AC75)/8</f>
        <v>464</v>
      </c>
      <c r="AD78" s="197"/>
      <c r="AE78" s="197"/>
      <c r="AF78" s="197"/>
      <c r="AG78" s="438" t="s">
        <v>1737</v>
      </c>
    </row>
    <row r="79" spans="1:33" s="439" customFormat="1" ht="13.15" customHeight="1" x14ac:dyDescent="0.25">
      <c r="A79" s="325" t="s">
        <v>1854</v>
      </c>
      <c r="B79" s="197"/>
      <c r="C79" s="197"/>
      <c r="D79" s="197"/>
      <c r="E79" s="197">
        <v>0</v>
      </c>
      <c r="F79" s="197">
        <v>0</v>
      </c>
      <c r="G79" s="197">
        <v>0</v>
      </c>
      <c r="H79" s="197">
        <v>0</v>
      </c>
      <c r="I79" s="197">
        <v>0</v>
      </c>
      <c r="J79" s="197">
        <v>0</v>
      </c>
      <c r="K79" s="197"/>
      <c r="L79" s="197"/>
      <c r="M79" s="197">
        <v>0</v>
      </c>
      <c r="N79" s="197">
        <v>0</v>
      </c>
      <c r="O79" s="197">
        <v>0</v>
      </c>
      <c r="P79" s="197">
        <v>0</v>
      </c>
      <c r="Q79" s="197">
        <v>1</v>
      </c>
      <c r="R79" s="197">
        <v>1</v>
      </c>
      <c r="S79" s="198">
        <v>1</v>
      </c>
      <c r="T79" s="197">
        <v>0</v>
      </c>
      <c r="U79" s="197">
        <v>0</v>
      </c>
      <c r="V79" s="197">
        <v>0</v>
      </c>
      <c r="W79" s="197"/>
      <c r="X79" s="197"/>
      <c r="Y79" s="198">
        <v>1</v>
      </c>
      <c r="Z79" s="197"/>
      <c r="AA79" s="197"/>
      <c r="AB79" s="197"/>
      <c r="AC79" s="198">
        <v>1</v>
      </c>
      <c r="AD79" s="197"/>
      <c r="AE79" s="197"/>
      <c r="AF79" s="197"/>
      <c r="AG79" s="438" t="s">
        <v>1855</v>
      </c>
    </row>
    <row r="80" spans="1:33" s="439" customFormat="1" ht="13.15" customHeight="1" x14ac:dyDescent="0.25">
      <c r="A80" s="325" t="s">
        <v>2520</v>
      </c>
      <c r="B80" s="199"/>
      <c r="C80" s="199"/>
      <c r="D80" s="199"/>
      <c r="E80" s="199"/>
      <c r="F80" s="199"/>
      <c r="G80" s="199"/>
      <c r="H80" s="199"/>
      <c r="I80" s="199"/>
      <c r="J80" s="199"/>
      <c r="K80" s="199"/>
      <c r="L80" s="199"/>
      <c r="M80" s="199"/>
      <c r="N80" s="199"/>
      <c r="O80" s="199"/>
      <c r="P80" s="199"/>
      <c r="Q80" s="197">
        <v>0</v>
      </c>
      <c r="R80" s="198">
        <f>SUM(R68)</f>
        <v>384</v>
      </c>
      <c r="S80" s="198">
        <f>SUM(S61:S76)</f>
        <v>3712</v>
      </c>
      <c r="T80" s="197"/>
      <c r="U80" s="197"/>
      <c r="V80" s="197"/>
      <c r="W80" s="197"/>
      <c r="X80" s="197"/>
      <c r="Y80" s="198">
        <f>SUM(Y61:Y76)</f>
        <v>3712</v>
      </c>
      <c r="Z80" s="197"/>
      <c r="AA80" s="197"/>
      <c r="AB80" s="197"/>
      <c r="AC80" s="198">
        <f>SUM(AC61:AC76)</f>
        <v>3712</v>
      </c>
      <c r="AD80" s="197"/>
      <c r="AE80" s="197"/>
      <c r="AF80" s="197"/>
      <c r="AG80" s="438" t="s">
        <v>2515</v>
      </c>
    </row>
    <row r="81" spans="1:33" s="439" customFormat="1" ht="13.15" customHeight="1" x14ac:dyDescent="0.25">
      <c r="A81" s="325" t="s">
        <v>2521</v>
      </c>
      <c r="B81" s="199"/>
      <c r="C81" s="199"/>
      <c r="D81" s="199"/>
      <c r="E81" s="199"/>
      <c r="F81" s="199"/>
      <c r="G81" s="199"/>
      <c r="H81" s="199"/>
      <c r="I81" s="199"/>
      <c r="J81" s="199"/>
      <c r="K81" s="199"/>
      <c r="L81" s="199"/>
      <c r="M81" s="199"/>
      <c r="N81" s="199"/>
      <c r="O81" s="199"/>
      <c r="P81" s="199"/>
      <c r="Q81" s="198">
        <f>SUM(Q68)</f>
        <v>384</v>
      </c>
      <c r="R81" s="198">
        <v>0</v>
      </c>
      <c r="S81" s="198">
        <v>0</v>
      </c>
      <c r="T81" s="197"/>
      <c r="U81" s="197"/>
      <c r="V81" s="197"/>
      <c r="W81" s="197"/>
      <c r="X81" s="197"/>
      <c r="Y81" s="198">
        <v>0</v>
      </c>
      <c r="Z81" s="197"/>
      <c r="AA81" s="197"/>
      <c r="AB81" s="197"/>
      <c r="AC81" s="198">
        <v>0</v>
      </c>
      <c r="AD81" s="197"/>
      <c r="AE81" s="197"/>
      <c r="AF81" s="197"/>
      <c r="AG81" s="438" t="s">
        <v>2516</v>
      </c>
    </row>
    <row r="82" spans="1:33" s="439" customFormat="1" ht="13.15" customHeight="1" x14ac:dyDescent="0.25">
      <c r="A82" s="325" t="s">
        <v>2669</v>
      </c>
      <c r="B82" s="199"/>
      <c r="C82" s="199"/>
      <c r="D82" s="199"/>
      <c r="E82" s="199"/>
      <c r="F82" s="199"/>
      <c r="G82" s="199"/>
      <c r="H82" s="199"/>
      <c r="I82" s="199"/>
      <c r="J82" s="199"/>
      <c r="K82" s="199"/>
      <c r="L82" s="199"/>
      <c r="M82" s="199"/>
      <c r="N82" s="199"/>
      <c r="O82" s="199"/>
      <c r="P82" s="199"/>
      <c r="Q82" s="199"/>
      <c r="R82" s="199"/>
      <c r="S82" s="199"/>
      <c r="T82" s="199"/>
      <c r="U82" s="199"/>
      <c r="V82" s="199"/>
      <c r="W82" s="197">
        <v>1</v>
      </c>
      <c r="X82" s="197">
        <v>1</v>
      </c>
      <c r="Y82" s="197">
        <v>1</v>
      </c>
      <c r="Z82" s="197"/>
      <c r="AA82" s="197"/>
      <c r="AB82" s="197">
        <v>1</v>
      </c>
      <c r="AC82" s="197">
        <v>1</v>
      </c>
      <c r="AD82" s="197"/>
      <c r="AE82" s="197"/>
      <c r="AF82" s="197"/>
      <c r="AG82" s="438"/>
    </row>
    <row r="83" spans="1:33" ht="13.15" customHeight="1" x14ac:dyDescent="0.25">
      <c r="A83" s="18" t="s">
        <v>2522</v>
      </c>
      <c r="B83" s="18"/>
      <c r="C83" s="18"/>
      <c r="D83" s="18"/>
      <c r="E83" s="18"/>
      <c r="F83" s="18"/>
      <c r="G83" s="18"/>
      <c r="H83" s="18"/>
      <c r="I83" s="18"/>
      <c r="J83" s="18"/>
      <c r="K83" s="18"/>
      <c r="L83" s="18"/>
      <c r="M83" s="18"/>
      <c r="N83" s="18"/>
      <c r="O83" s="18"/>
      <c r="P83" s="18"/>
      <c r="Q83" s="18"/>
      <c r="R83" s="18"/>
      <c r="S83" s="18"/>
      <c r="T83" s="18"/>
      <c r="U83" s="18"/>
      <c r="V83" s="18"/>
      <c r="W83" s="18"/>
      <c r="X83" s="18"/>
      <c r="Y83" s="18"/>
      <c r="Z83" s="18"/>
      <c r="AA83" s="18"/>
      <c r="AB83" s="18"/>
      <c r="AC83" s="18"/>
      <c r="AD83" s="18"/>
      <c r="AE83" s="18"/>
      <c r="AF83" s="18"/>
      <c r="AG83" s="18"/>
    </row>
    <row r="84" spans="1:33" ht="13.5" customHeight="1" x14ac:dyDescent="0.25">
      <c r="A84" s="41" t="s">
        <v>16</v>
      </c>
      <c r="B84" s="16">
        <v>768</v>
      </c>
      <c r="C84" s="16">
        <v>768</v>
      </c>
      <c r="D84" s="16">
        <v>768</v>
      </c>
      <c r="E84" s="16">
        <v>768</v>
      </c>
      <c r="F84" s="16">
        <v>768</v>
      </c>
      <c r="G84" s="16">
        <v>768</v>
      </c>
      <c r="H84" s="16">
        <v>768</v>
      </c>
      <c r="I84" s="16">
        <v>768</v>
      </c>
      <c r="J84" s="16">
        <v>768</v>
      </c>
      <c r="K84" s="16">
        <v>768</v>
      </c>
      <c r="L84" s="16">
        <v>768</v>
      </c>
      <c r="M84" s="16">
        <v>768</v>
      </c>
      <c r="N84" s="16">
        <v>768</v>
      </c>
      <c r="O84" s="16">
        <v>768</v>
      </c>
      <c r="P84" s="16">
        <v>768</v>
      </c>
      <c r="Q84" s="16">
        <v>768</v>
      </c>
      <c r="R84" s="16">
        <v>768</v>
      </c>
      <c r="S84" s="7">
        <v>768</v>
      </c>
      <c r="T84" s="16">
        <v>768</v>
      </c>
      <c r="U84" s="16">
        <v>768</v>
      </c>
      <c r="V84" s="16">
        <v>0</v>
      </c>
      <c r="W84" s="16"/>
      <c r="X84" s="16"/>
      <c r="Y84" s="7">
        <v>768</v>
      </c>
      <c r="Z84" s="16"/>
      <c r="AA84" s="16"/>
      <c r="AB84" s="16"/>
      <c r="AC84" s="7">
        <v>768</v>
      </c>
      <c r="AD84" s="16"/>
      <c r="AE84" s="16"/>
      <c r="AF84" s="16"/>
      <c r="AG84" s="138" t="s">
        <v>835</v>
      </c>
    </row>
    <row r="85" spans="1:33" ht="13.5" customHeight="1" x14ac:dyDescent="0.25">
      <c r="A85" s="41" t="s">
        <v>1689</v>
      </c>
      <c r="B85" s="290">
        <v>0</v>
      </c>
      <c r="C85" s="290">
        <v>0</v>
      </c>
      <c r="D85" s="290">
        <v>0</v>
      </c>
      <c r="E85" s="290">
        <v>0</v>
      </c>
      <c r="F85" s="482">
        <v>0</v>
      </c>
      <c r="G85" s="482">
        <v>0</v>
      </c>
      <c r="H85" s="482">
        <v>0</v>
      </c>
      <c r="I85" s="317">
        <v>768</v>
      </c>
      <c r="J85" s="317">
        <v>768</v>
      </c>
      <c r="K85" s="482">
        <v>0</v>
      </c>
      <c r="L85" s="482">
        <v>0</v>
      </c>
      <c r="M85" s="317">
        <v>768</v>
      </c>
      <c r="N85" s="482">
        <v>0</v>
      </c>
      <c r="O85" s="290">
        <v>0</v>
      </c>
      <c r="P85" s="290">
        <v>0</v>
      </c>
      <c r="Q85" s="16">
        <v>768</v>
      </c>
      <c r="R85" s="16">
        <v>768</v>
      </c>
      <c r="S85" s="16">
        <v>0</v>
      </c>
      <c r="T85" s="16">
        <v>0</v>
      </c>
      <c r="U85" s="16">
        <v>0</v>
      </c>
      <c r="V85" s="16">
        <v>0</v>
      </c>
      <c r="W85" s="16"/>
      <c r="X85" s="16"/>
      <c r="Y85" s="16">
        <v>0</v>
      </c>
      <c r="Z85" s="16"/>
      <c r="AA85" s="16"/>
      <c r="AB85" s="16"/>
      <c r="AC85" s="16">
        <v>0</v>
      </c>
      <c r="AD85" s="16"/>
      <c r="AE85" s="16"/>
      <c r="AF85" s="16"/>
      <c r="AG85" s="138" t="s">
        <v>1690</v>
      </c>
    </row>
    <row r="86" spans="1:33" ht="13.5" customHeight="1" x14ac:dyDescent="0.25">
      <c r="A86" s="41" t="s">
        <v>1653</v>
      </c>
      <c r="B86" s="290">
        <v>0</v>
      </c>
      <c r="C86" s="290">
        <v>0</v>
      </c>
      <c r="D86" s="290">
        <v>0</v>
      </c>
      <c r="E86" s="290">
        <v>0</v>
      </c>
      <c r="F86" s="290">
        <v>0</v>
      </c>
      <c r="G86" s="290">
        <v>0</v>
      </c>
      <c r="H86" s="290">
        <v>0</v>
      </c>
      <c r="I86" s="290">
        <v>0</v>
      </c>
      <c r="J86" s="290">
        <v>0</v>
      </c>
      <c r="K86" s="290">
        <v>0</v>
      </c>
      <c r="L86" s="290">
        <v>0</v>
      </c>
      <c r="M86" s="290">
        <v>0</v>
      </c>
      <c r="N86" s="290">
        <v>0</v>
      </c>
      <c r="O86" s="290">
        <v>0</v>
      </c>
      <c r="P86" s="290">
        <v>0</v>
      </c>
      <c r="Q86" s="16">
        <v>0</v>
      </c>
      <c r="R86" s="16">
        <v>0</v>
      </c>
      <c r="S86" s="16">
        <v>0</v>
      </c>
      <c r="T86" s="16">
        <v>0</v>
      </c>
      <c r="U86" s="16">
        <v>0</v>
      </c>
      <c r="V86" s="16">
        <v>0</v>
      </c>
      <c r="W86" s="16"/>
      <c r="X86" s="16"/>
      <c r="Y86" s="16">
        <v>0</v>
      </c>
      <c r="Z86" s="16"/>
      <c r="AA86" s="16"/>
      <c r="AB86" s="16"/>
      <c r="AC86" s="16">
        <v>0</v>
      </c>
      <c r="AD86" s="16"/>
      <c r="AE86" s="16"/>
      <c r="AF86" s="16"/>
      <c r="AG86" s="138" t="s">
        <v>1654</v>
      </c>
    </row>
    <row r="87" spans="1:33" ht="13.5" customHeight="1" x14ac:dyDescent="0.25">
      <c r="A87" s="41" t="s">
        <v>1691</v>
      </c>
      <c r="B87" s="290">
        <v>0</v>
      </c>
      <c r="C87" s="290">
        <v>0</v>
      </c>
      <c r="D87" s="290">
        <v>0</v>
      </c>
      <c r="E87" s="290">
        <v>0</v>
      </c>
      <c r="F87" s="290">
        <v>0</v>
      </c>
      <c r="G87" s="290">
        <v>0</v>
      </c>
      <c r="H87" s="290">
        <v>0</v>
      </c>
      <c r="I87" s="290">
        <v>0</v>
      </c>
      <c r="J87" s="290">
        <v>0</v>
      </c>
      <c r="K87" s="290">
        <v>0</v>
      </c>
      <c r="L87" s="290">
        <v>0</v>
      </c>
      <c r="M87" s="290">
        <v>0</v>
      </c>
      <c r="N87" s="290">
        <v>0</v>
      </c>
      <c r="O87" s="290">
        <v>0</v>
      </c>
      <c r="P87" s="290">
        <v>0</v>
      </c>
      <c r="Q87" s="16">
        <v>0</v>
      </c>
      <c r="R87" s="16">
        <v>0</v>
      </c>
      <c r="S87" s="16">
        <v>0</v>
      </c>
      <c r="T87" s="16">
        <v>0</v>
      </c>
      <c r="U87" s="16">
        <v>0</v>
      </c>
      <c r="V87" s="16">
        <v>0</v>
      </c>
      <c r="W87" s="16"/>
      <c r="X87" s="16"/>
      <c r="Y87" s="16">
        <v>0</v>
      </c>
      <c r="Z87" s="16"/>
      <c r="AA87" s="16"/>
      <c r="AB87" s="16"/>
      <c r="AC87" s="16">
        <v>0</v>
      </c>
      <c r="AD87" s="16"/>
      <c r="AE87" s="16"/>
      <c r="AF87" s="16"/>
      <c r="AG87" s="138" t="s">
        <v>1692</v>
      </c>
    </row>
    <row r="88" spans="1:33" ht="13.5" customHeight="1" x14ac:dyDescent="0.25">
      <c r="A88" s="436" t="s">
        <v>2504</v>
      </c>
      <c r="B88" s="290">
        <v>0</v>
      </c>
      <c r="C88" s="290">
        <v>0</v>
      </c>
      <c r="D88" s="290">
        <v>0</v>
      </c>
      <c r="E88" s="290">
        <v>0</v>
      </c>
      <c r="F88" s="290">
        <v>0</v>
      </c>
      <c r="G88" s="290">
        <v>0</v>
      </c>
      <c r="H88" s="290">
        <v>0</v>
      </c>
      <c r="I88" s="290">
        <v>0</v>
      </c>
      <c r="J88" s="290">
        <v>0</v>
      </c>
      <c r="K88" s="290">
        <v>0</v>
      </c>
      <c r="L88" s="290">
        <v>0</v>
      </c>
      <c r="M88" s="290">
        <v>0</v>
      </c>
      <c r="N88" s="290">
        <v>0</v>
      </c>
      <c r="O88" s="290">
        <v>0</v>
      </c>
      <c r="P88" s="290">
        <v>0</v>
      </c>
      <c r="Q88" s="16">
        <v>768</v>
      </c>
      <c r="R88" s="16">
        <v>768</v>
      </c>
      <c r="S88" s="197">
        <v>768</v>
      </c>
      <c r="T88" s="16">
        <v>0</v>
      </c>
      <c r="U88" s="16">
        <v>0</v>
      </c>
      <c r="V88" s="16">
        <v>0</v>
      </c>
      <c r="W88" s="16"/>
      <c r="X88" s="16"/>
      <c r="Y88" s="197">
        <v>768</v>
      </c>
      <c r="Z88" s="16"/>
      <c r="AA88" s="16"/>
      <c r="AB88" s="16"/>
      <c r="AC88" s="197">
        <v>768</v>
      </c>
      <c r="AD88" s="16"/>
      <c r="AE88" s="16"/>
      <c r="AF88" s="16"/>
      <c r="AG88" s="138" t="s">
        <v>2510</v>
      </c>
    </row>
    <row r="89" spans="1:33" ht="13.5" customHeight="1" x14ac:dyDescent="0.25">
      <c r="A89" s="436" t="s">
        <v>2505</v>
      </c>
      <c r="B89" s="290">
        <v>0</v>
      </c>
      <c r="C89" s="290">
        <v>0</v>
      </c>
      <c r="D89" s="290">
        <v>0</v>
      </c>
      <c r="E89" s="290">
        <v>0</v>
      </c>
      <c r="F89" s="290">
        <v>0</v>
      </c>
      <c r="G89" s="290">
        <v>0</v>
      </c>
      <c r="H89" s="290">
        <v>0</v>
      </c>
      <c r="I89" s="290">
        <v>0</v>
      </c>
      <c r="J89" s="290">
        <v>0</v>
      </c>
      <c r="K89" s="290">
        <v>0</v>
      </c>
      <c r="L89" s="290">
        <v>0</v>
      </c>
      <c r="M89" s="290">
        <v>0</v>
      </c>
      <c r="N89" s="290">
        <v>0</v>
      </c>
      <c r="O89" s="290">
        <v>0</v>
      </c>
      <c r="P89" s="290">
        <v>0</v>
      </c>
      <c r="Q89" s="16">
        <v>320</v>
      </c>
      <c r="R89" s="16">
        <v>320</v>
      </c>
      <c r="S89" s="197">
        <v>320</v>
      </c>
      <c r="T89" s="16">
        <v>0</v>
      </c>
      <c r="U89" s="16">
        <v>0</v>
      </c>
      <c r="V89" s="16">
        <v>0</v>
      </c>
      <c r="W89" s="16"/>
      <c r="X89" s="16"/>
      <c r="Y89" s="197">
        <v>320</v>
      </c>
      <c r="Z89" s="16"/>
      <c r="AA89" s="16"/>
      <c r="AB89" s="16"/>
      <c r="AC89" s="197">
        <v>320</v>
      </c>
      <c r="AD89" s="16"/>
      <c r="AE89" s="16"/>
      <c r="AF89" s="16"/>
      <c r="AG89" s="138" t="s">
        <v>2511</v>
      </c>
    </row>
    <row r="90" spans="1:33" s="439" customFormat="1" ht="13.15" customHeight="1" x14ac:dyDescent="0.25">
      <c r="A90" s="436" t="s">
        <v>399</v>
      </c>
      <c r="B90" s="197">
        <v>32</v>
      </c>
      <c r="C90" s="197">
        <v>32</v>
      </c>
      <c r="D90" s="197">
        <v>32</v>
      </c>
      <c r="E90" s="197">
        <v>0</v>
      </c>
      <c r="F90" s="197">
        <v>160</v>
      </c>
      <c r="G90" s="197">
        <v>192</v>
      </c>
      <c r="H90" s="197">
        <v>192</v>
      </c>
      <c r="I90" s="197">
        <v>160</v>
      </c>
      <c r="J90" s="197">
        <v>160</v>
      </c>
      <c r="K90" s="197">
        <v>160</v>
      </c>
      <c r="L90" s="197">
        <v>160</v>
      </c>
      <c r="M90" s="197">
        <v>0</v>
      </c>
      <c r="N90" s="197">
        <v>160</v>
      </c>
      <c r="O90" s="197">
        <v>192</v>
      </c>
      <c r="P90" s="197">
        <v>160</v>
      </c>
      <c r="Q90" s="197">
        <v>0</v>
      </c>
      <c r="R90" s="197">
        <v>160</v>
      </c>
      <c r="S90" s="198">
        <v>160</v>
      </c>
      <c r="T90" s="197">
        <v>160</v>
      </c>
      <c r="U90" s="197">
        <v>192</v>
      </c>
      <c r="V90" s="197">
        <v>160</v>
      </c>
      <c r="W90" s="197"/>
      <c r="X90" s="197"/>
      <c r="Y90" s="198">
        <v>160</v>
      </c>
      <c r="Z90" s="197"/>
      <c r="AA90" s="197"/>
      <c r="AB90" s="197"/>
      <c r="AC90" s="198">
        <v>160</v>
      </c>
      <c r="AD90" s="197"/>
      <c r="AE90" s="197"/>
      <c r="AF90" s="197"/>
      <c r="AG90" s="197" t="s">
        <v>836</v>
      </c>
    </row>
    <row r="91" spans="1:33" ht="13.15" customHeight="1" x14ac:dyDescent="0.25">
      <c r="A91" s="41" t="s">
        <v>1882</v>
      </c>
      <c r="B91" s="195">
        <v>0</v>
      </c>
      <c r="C91" s="195">
        <v>0</v>
      </c>
      <c r="D91" s="195">
        <v>0</v>
      </c>
      <c r="E91" s="16">
        <v>4</v>
      </c>
      <c r="F91" s="16">
        <v>0</v>
      </c>
      <c r="G91" s="16">
        <v>0</v>
      </c>
      <c r="H91" s="16">
        <v>0</v>
      </c>
      <c r="I91" s="16">
        <v>0</v>
      </c>
      <c r="J91" s="16">
        <v>0</v>
      </c>
      <c r="K91" s="16">
        <v>0</v>
      </c>
      <c r="L91" s="16">
        <v>0</v>
      </c>
      <c r="M91" s="16">
        <v>4</v>
      </c>
      <c r="N91" s="16">
        <v>0</v>
      </c>
      <c r="O91" s="16">
        <v>0</v>
      </c>
      <c r="P91" s="16">
        <v>0</v>
      </c>
      <c r="Q91" s="197">
        <v>4</v>
      </c>
      <c r="R91" s="16">
        <v>0</v>
      </c>
      <c r="S91" s="7">
        <v>0</v>
      </c>
      <c r="T91" s="16">
        <v>0</v>
      </c>
      <c r="U91" s="16">
        <v>0</v>
      </c>
      <c r="V91" s="16">
        <v>0</v>
      </c>
      <c r="W91" s="16"/>
      <c r="X91" s="16"/>
      <c r="Y91" s="7">
        <v>0</v>
      </c>
      <c r="Z91" s="16"/>
      <c r="AA91" s="16"/>
      <c r="AB91" s="16"/>
      <c r="AC91" s="7">
        <v>0</v>
      </c>
      <c r="AD91" s="16"/>
      <c r="AE91" s="16"/>
      <c r="AF91" s="16"/>
      <c r="AG91" s="138" t="s">
        <v>1883</v>
      </c>
    </row>
    <row r="92" spans="1:33" ht="13.15" customHeight="1" x14ac:dyDescent="0.25">
      <c r="A92" s="41" t="s">
        <v>1884</v>
      </c>
      <c r="B92" s="195">
        <v>0</v>
      </c>
      <c r="C92" s="195">
        <v>0</v>
      </c>
      <c r="D92" s="195">
        <v>0</v>
      </c>
      <c r="E92" s="16">
        <v>56</v>
      </c>
      <c r="F92" s="16">
        <v>0</v>
      </c>
      <c r="G92" s="16">
        <v>0</v>
      </c>
      <c r="H92" s="16">
        <v>0</v>
      </c>
      <c r="I92" s="16">
        <v>0</v>
      </c>
      <c r="J92" s="16">
        <v>0</v>
      </c>
      <c r="K92" s="16">
        <v>0</v>
      </c>
      <c r="L92" s="16">
        <v>0</v>
      </c>
      <c r="M92" s="16">
        <v>56</v>
      </c>
      <c r="N92" s="16">
        <v>0</v>
      </c>
      <c r="O92" s="16">
        <v>0</v>
      </c>
      <c r="P92" s="16">
        <v>0</v>
      </c>
      <c r="Q92" s="197">
        <v>56</v>
      </c>
      <c r="R92" s="16">
        <v>0</v>
      </c>
      <c r="S92" s="7">
        <v>0</v>
      </c>
      <c r="T92" s="16">
        <v>0</v>
      </c>
      <c r="U92" s="16">
        <v>0</v>
      </c>
      <c r="V92" s="16">
        <v>0</v>
      </c>
      <c r="W92" s="16"/>
      <c r="X92" s="16"/>
      <c r="Y92" s="7">
        <v>0</v>
      </c>
      <c r="Z92" s="16"/>
      <c r="AA92" s="16"/>
      <c r="AB92" s="16"/>
      <c r="AC92" s="7">
        <v>0</v>
      </c>
      <c r="AD92" s="16"/>
      <c r="AE92" s="16"/>
      <c r="AF92" s="16"/>
      <c r="AG92" s="138" t="s">
        <v>1885</v>
      </c>
    </row>
    <row r="93" spans="1:33" ht="13.15" customHeight="1" x14ac:dyDescent="0.25">
      <c r="A93" s="41" t="s">
        <v>1886</v>
      </c>
      <c r="B93" s="195">
        <v>0</v>
      </c>
      <c r="C93" s="195">
        <v>0</v>
      </c>
      <c r="D93" s="195">
        <v>0</v>
      </c>
      <c r="E93" s="16">
        <v>4</v>
      </c>
      <c r="F93" s="16">
        <v>0</v>
      </c>
      <c r="G93" s="16">
        <v>0</v>
      </c>
      <c r="H93" s="16">
        <v>0</v>
      </c>
      <c r="I93" s="16">
        <v>0</v>
      </c>
      <c r="J93" s="16">
        <v>0</v>
      </c>
      <c r="K93" s="16">
        <v>0</v>
      </c>
      <c r="L93" s="16">
        <v>0</v>
      </c>
      <c r="M93" s="16">
        <v>4</v>
      </c>
      <c r="N93" s="16">
        <v>0</v>
      </c>
      <c r="O93" s="16">
        <v>0</v>
      </c>
      <c r="P93" s="16">
        <v>0</v>
      </c>
      <c r="Q93" s="197">
        <v>4</v>
      </c>
      <c r="R93" s="16">
        <v>0</v>
      </c>
      <c r="S93" s="7">
        <v>0</v>
      </c>
      <c r="T93" s="16">
        <v>0</v>
      </c>
      <c r="U93" s="16">
        <v>0</v>
      </c>
      <c r="V93" s="16">
        <v>0</v>
      </c>
      <c r="W93" s="16"/>
      <c r="X93" s="16"/>
      <c r="Y93" s="7">
        <v>0</v>
      </c>
      <c r="Z93" s="16"/>
      <c r="AA93" s="16"/>
      <c r="AB93" s="16"/>
      <c r="AC93" s="7">
        <v>0</v>
      </c>
      <c r="AD93" s="16"/>
      <c r="AE93" s="16"/>
      <c r="AF93" s="16"/>
      <c r="AG93" s="138" t="s">
        <v>1887</v>
      </c>
    </row>
    <row r="94" spans="1:33" ht="13.15" customHeight="1" x14ac:dyDescent="0.25">
      <c r="A94" s="41" t="s">
        <v>1888</v>
      </c>
      <c r="B94" s="195">
        <v>0</v>
      </c>
      <c r="C94" s="195">
        <v>0</v>
      </c>
      <c r="D94" s="195">
        <v>0</v>
      </c>
      <c r="E94" s="16">
        <v>4</v>
      </c>
      <c r="F94" s="16">
        <v>0</v>
      </c>
      <c r="G94" s="16">
        <v>0</v>
      </c>
      <c r="H94" s="16">
        <v>0</v>
      </c>
      <c r="I94" s="16">
        <v>0</v>
      </c>
      <c r="J94" s="16">
        <v>0</v>
      </c>
      <c r="K94" s="16">
        <v>0</v>
      </c>
      <c r="L94" s="16">
        <v>0</v>
      </c>
      <c r="M94" s="16">
        <v>4</v>
      </c>
      <c r="N94" s="16">
        <v>0</v>
      </c>
      <c r="O94" s="16">
        <v>0</v>
      </c>
      <c r="P94" s="16">
        <v>0</v>
      </c>
      <c r="Q94" s="197">
        <v>4</v>
      </c>
      <c r="R94" s="16">
        <v>0</v>
      </c>
      <c r="S94" s="7">
        <v>0</v>
      </c>
      <c r="T94" s="16">
        <v>0</v>
      </c>
      <c r="U94" s="16">
        <v>0</v>
      </c>
      <c r="V94" s="16">
        <v>0</v>
      </c>
      <c r="W94" s="16"/>
      <c r="X94" s="16"/>
      <c r="Y94" s="7">
        <v>0</v>
      </c>
      <c r="Z94" s="16"/>
      <c r="AA94" s="16"/>
      <c r="AB94" s="16"/>
      <c r="AC94" s="7">
        <v>0</v>
      </c>
      <c r="AD94" s="16"/>
      <c r="AE94" s="16"/>
      <c r="AF94" s="16"/>
      <c r="AG94" s="138" t="s">
        <v>1889</v>
      </c>
    </row>
    <row r="95" spans="1:33" ht="13.15" customHeight="1" x14ac:dyDescent="0.25">
      <c r="A95" s="41" t="s">
        <v>1890</v>
      </c>
      <c r="B95" s="195">
        <v>0</v>
      </c>
      <c r="C95" s="195">
        <v>0</v>
      </c>
      <c r="D95" s="195">
        <v>0</v>
      </c>
      <c r="E95" s="16">
        <v>4</v>
      </c>
      <c r="F95" s="16">
        <v>0</v>
      </c>
      <c r="G95" s="16">
        <v>0</v>
      </c>
      <c r="H95" s="16">
        <v>0</v>
      </c>
      <c r="I95" s="16">
        <v>0</v>
      </c>
      <c r="J95" s="16">
        <v>0</v>
      </c>
      <c r="K95" s="16">
        <v>0</v>
      </c>
      <c r="L95" s="16">
        <v>0</v>
      </c>
      <c r="M95" s="16">
        <v>4</v>
      </c>
      <c r="N95" s="16">
        <v>0</v>
      </c>
      <c r="O95" s="16">
        <v>0</v>
      </c>
      <c r="P95" s="16">
        <v>0</v>
      </c>
      <c r="Q95" s="197">
        <v>4</v>
      </c>
      <c r="R95" s="16">
        <v>0</v>
      </c>
      <c r="S95" s="7">
        <v>0</v>
      </c>
      <c r="T95" s="16">
        <v>0</v>
      </c>
      <c r="U95" s="16">
        <v>0</v>
      </c>
      <c r="V95" s="16">
        <v>0</v>
      </c>
      <c r="W95" s="16"/>
      <c r="X95" s="16"/>
      <c r="Y95" s="7">
        <v>0</v>
      </c>
      <c r="Z95" s="16"/>
      <c r="AA95" s="16"/>
      <c r="AB95" s="16"/>
      <c r="AC95" s="7">
        <v>0</v>
      </c>
      <c r="AD95" s="16"/>
      <c r="AE95" s="16"/>
      <c r="AF95" s="16"/>
      <c r="AG95" s="138" t="s">
        <v>1891</v>
      </c>
    </row>
    <row r="96" spans="1:33" ht="13.15" customHeight="1" x14ac:dyDescent="0.25">
      <c r="A96" s="41" t="s">
        <v>1892</v>
      </c>
      <c r="B96" s="195">
        <v>0</v>
      </c>
      <c r="C96" s="195">
        <v>0</v>
      </c>
      <c r="D96" s="195">
        <v>0</v>
      </c>
      <c r="E96" s="16">
        <v>4</v>
      </c>
      <c r="F96" s="16">
        <v>0</v>
      </c>
      <c r="G96" s="16">
        <v>0</v>
      </c>
      <c r="H96" s="16">
        <v>0</v>
      </c>
      <c r="I96" s="16">
        <v>0</v>
      </c>
      <c r="J96" s="16">
        <v>0</v>
      </c>
      <c r="K96" s="16">
        <v>0</v>
      </c>
      <c r="L96" s="16">
        <v>0</v>
      </c>
      <c r="M96" s="16">
        <v>4</v>
      </c>
      <c r="N96" s="16">
        <v>0</v>
      </c>
      <c r="O96" s="16">
        <v>0</v>
      </c>
      <c r="P96" s="16">
        <v>0</v>
      </c>
      <c r="Q96" s="197">
        <v>4</v>
      </c>
      <c r="R96" s="16">
        <v>0</v>
      </c>
      <c r="S96" s="7">
        <v>0</v>
      </c>
      <c r="T96" s="16">
        <v>0</v>
      </c>
      <c r="U96" s="16">
        <v>0</v>
      </c>
      <c r="V96" s="16">
        <v>0</v>
      </c>
      <c r="W96" s="16"/>
      <c r="X96" s="16"/>
      <c r="Y96" s="7">
        <v>0</v>
      </c>
      <c r="Z96" s="16"/>
      <c r="AA96" s="16"/>
      <c r="AB96" s="16"/>
      <c r="AC96" s="7">
        <v>0</v>
      </c>
      <c r="AD96" s="16"/>
      <c r="AE96" s="16"/>
      <c r="AF96" s="16"/>
      <c r="AG96" s="138" t="s">
        <v>1893</v>
      </c>
    </row>
    <row r="97" spans="1:33" ht="13.15" customHeight="1" x14ac:dyDescent="0.25">
      <c r="A97" s="41" t="s">
        <v>1894</v>
      </c>
      <c r="B97" s="195">
        <v>0</v>
      </c>
      <c r="C97" s="195">
        <v>0</v>
      </c>
      <c r="D97" s="195">
        <v>0</v>
      </c>
      <c r="E97" s="16">
        <v>8</v>
      </c>
      <c r="F97" s="16">
        <v>0</v>
      </c>
      <c r="G97" s="16">
        <v>0</v>
      </c>
      <c r="H97" s="16">
        <v>0</v>
      </c>
      <c r="I97" s="16">
        <v>0</v>
      </c>
      <c r="J97" s="16">
        <v>0</v>
      </c>
      <c r="K97" s="16">
        <v>0</v>
      </c>
      <c r="L97" s="16">
        <v>0</v>
      </c>
      <c r="M97" s="16">
        <v>8</v>
      </c>
      <c r="N97" s="16">
        <v>0</v>
      </c>
      <c r="O97" s="16">
        <v>0</v>
      </c>
      <c r="P97" s="16">
        <v>0</v>
      </c>
      <c r="Q97" s="197">
        <v>8</v>
      </c>
      <c r="R97" s="16">
        <v>0</v>
      </c>
      <c r="S97" s="7">
        <v>0</v>
      </c>
      <c r="T97" s="16">
        <v>0</v>
      </c>
      <c r="U97" s="16">
        <v>0</v>
      </c>
      <c r="V97" s="16">
        <v>0</v>
      </c>
      <c r="W97" s="16"/>
      <c r="X97" s="16"/>
      <c r="Y97" s="7">
        <v>0</v>
      </c>
      <c r="Z97" s="16"/>
      <c r="AA97" s="16"/>
      <c r="AB97" s="16"/>
      <c r="AC97" s="7">
        <v>0</v>
      </c>
      <c r="AD97" s="16"/>
      <c r="AE97" s="16"/>
      <c r="AF97" s="16"/>
      <c r="AG97" s="138" t="s">
        <v>1895</v>
      </c>
    </row>
    <row r="98" spans="1:33" ht="13.15" customHeight="1" x14ac:dyDescent="0.25">
      <c r="A98" s="41" t="s">
        <v>1896</v>
      </c>
      <c r="B98" s="195">
        <v>0</v>
      </c>
      <c r="C98" s="195">
        <v>0</v>
      </c>
      <c r="D98" s="195">
        <v>0</v>
      </c>
      <c r="E98" s="16">
        <v>2</v>
      </c>
      <c r="F98" s="16">
        <v>0</v>
      </c>
      <c r="G98" s="16">
        <v>0</v>
      </c>
      <c r="H98" s="16">
        <v>0</v>
      </c>
      <c r="I98" s="16">
        <v>0</v>
      </c>
      <c r="J98" s="16">
        <v>0</v>
      </c>
      <c r="K98" s="16">
        <v>0</v>
      </c>
      <c r="L98" s="16">
        <v>0</v>
      </c>
      <c r="M98" s="16">
        <v>2</v>
      </c>
      <c r="N98" s="16">
        <v>0</v>
      </c>
      <c r="O98" s="16">
        <v>0</v>
      </c>
      <c r="P98" s="16">
        <v>0</v>
      </c>
      <c r="Q98" s="197">
        <v>2</v>
      </c>
      <c r="R98" s="16">
        <v>0</v>
      </c>
      <c r="S98" s="7">
        <v>0</v>
      </c>
      <c r="T98" s="16">
        <v>0</v>
      </c>
      <c r="U98" s="16">
        <v>0</v>
      </c>
      <c r="V98" s="16">
        <v>0</v>
      </c>
      <c r="W98" s="16"/>
      <c r="X98" s="16"/>
      <c r="Y98" s="7">
        <v>0</v>
      </c>
      <c r="Z98" s="16"/>
      <c r="AA98" s="16"/>
      <c r="AB98" s="16"/>
      <c r="AC98" s="7">
        <v>0</v>
      </c>
      <c r="AD98" s="16"/>
      <c r="AE98" s="16"/>
      <c r="AF98" s="16"/>
      <c r="AG98" s="138" t="s">
        <v>1897</v>
      </c>
    </row>
    <row r="99" spans="1:33" ht="13.15" customHeight="1" x14ac:dyDescent="0.25">
      <c r="A99" s="436" t="s">
        <v>1898</v>
      </c>
      <c r="B99" s="195">
        <v>0</v>
      </c>
      <c r="C99" s="195">
        <v>0</v>
      </c>
      <c r="D99" s="195">
        <v>0</v>
      </c>
      <c r="E99" s="16">
        <v>1</v>
      </c>
      <c r="F99" s="16">
        <v>0</v>
      </c>
      <c r="G99" s="16">
        <v>0</v>
      </c>
      <c r="H99" s="16">
        <v>0</v>
      </c>
      <c r="I99" s="16">
        <v>0</v>
      </c>
      <c r="J99" s="16">
        <v>0</v>
      </c>
      <c r="K99" s="16">
        <v>0</v>
      </c>
      <c r="L99" s="16">
        <v>0</v>
      </c>
      <c r="M99" s="371" t="s">
        <v>2690</v>
      </c>
      <c r="N99" s="371">
        <v>0</v>
      </c>
      <c r="O99" s="371">
        <v>0</v>
      </c>
      <c r="P99" s="371">
        <v>0</v>
      </c>
      <c r="Q99" s="371" t="s">
        <v>2690</v>
      </c>
      <c r="R99" s="16">
        <v>0</v>
      </c>
      <c r="S99" s="7">
        <v>0</v>
      </c>
      <c r="T99" s="16">
        <v>0</v>
      </c>
      <c r="U99" s="16">
        <v>0</v>
      </c>
      <c r="V99" s="16">
        <v>0</v>
      </c>
      <c r="W99" s="16"/>
      <c r="X99" s="16"/>
      <c r="Y99" s="7">
        <v>0</v>
      </c>
      <c r="Z99" s="16"/>
      <c r="AA99" s="16"/>
      <c r="AB99" s="16"/>
      <c r="AC99" s="7">
        <v>0</v>
      </c>
      <c r="AD99" s="16"/>
      <c r="AE99" s="16"/>
      <c r="AF99" s="16"/>
      <c r="AG99" s="138" t="s">
        <v>1899</v>
      </c>
    </row>
    <row r="100" spans="1:33" ht="13.15" customHeight="1" x14ac:dyDescent="0.25">
      <c r="A100" s="436" t="s">
        <v>1900</v>
      </c>
      <c r="B100" s="195">
        <v>0</v>
      </c>
      <c r="C100" s="195">
        <v>0</v>
      </c>
      <c r="D100" s="195">
        <v>0</v>
      </c>
      <c r="E100" s="16">
        <v>1</v>
      </c>
      <c r="F100" s="16">
        <v>0</v>
      </c>
      <c r="G100" s="16">
        <v>0</v>
      </c>
      <c r="H100" s="16">
        <v>0</v>
      </c>
      <c r="I100" s="16">
        <v>0</v>
      </c>
      <c r="J100" s="16">
        <v>0</v>
      </c>
      <c r="K100" s="16">
        <v>0</v>
      </c>
      <c r="L100" s="16">
        <v>0</v>
      </c>
      <c r="M100" s="371" t="s">
        <v>2690</v>
      </c>
      <c r="N100" s="371">
        <v>0</v>
      </c>
      <c r="O100" s="371">
        <v>0</v>
      </c>
      <c r="P100" s="371">
        <v>0</v>
      </c>
      <c r="Q100" s="371" t="s">
        <v>2690</v>
      </c>
      <c r="R100" s="16">
        <v>0</v>
      </c>
      <c r="S100" s="7">
        <v>0</v>
      </c>
      <c r="T100" s="16">
        <v>0</v>
      </c>
      <c r="U100" s="16">
        <v>0</v>
      </c>
      <c r="V100" s="16">
        <v>0</v>
      </c>
      <c r="W100" s="16"/>
      <c r="X100" s="16"/>
      <c r="Y100" s="7">
        <v>0</v>
      </c>
      <c r="Z100" s="16"/>
      <c r="AA100" s="16"/>
      <c r="AB100" s="16"/>
      <c r="AC100" s="7">
        <v>0</v>
      </c>
      <c r="AD100" s="16"/>
      <c r="AE100" s="16"/>
      <c r="AF100" s="16"/>
      <c r="AG100" s="138" t="s">
        <v>1901</v>
      </c>
    </row>
    <row r="101" spans="1:33" s="439" customFormat="1" ht="13.15" customHeight="1" x14ac:dyDescent="0.25">
      <c r="A101" s="436" t="s">
        <v>2343</v>
      </c>
      <c r="B101" s="199"/>
      <c r="C101" s="199"/>
      <c r="D101" s="199"/>
      <c r="E101" s="16">
        <v>0</v>
      </c>
      <c r="F101" s="16">
        <v>0</v>
      </c>
      <c r="G101" s="16">
        <v>0</v>
      </c>
      <c r="H101" s="16">
        <v>0</v>
      </c>
      <c r="I101" s="16">
        <v>0</v>
      </c>
      <c r="J101" s="16">
        <v>0</v>
      </c>
      <c r="K101" s="16">
        <v>0</v>
      </c>
      <c r="L101" s="16">
        <v>0</v>
      </c>
      <c r="M101" s="16">
        <v>1</v>
      </c>
      <c r="N101" s="16">
        <v>0</v>
      </c>
      <c r="O101" s="16">
        <v>0</v>
      </c>
      <c r="P101" s="16">
        <v>0</v>
      </c>
      <c r="Q101" s="16">
        <v>1</v>
      </c>
      <c r="R101" s="16">
        <v>0</v>
      </c>
      <c r="S101" s="16">
        <v>0</v>
      </c>
      <c r="T101" s="16">
        <v>0</v>
      </c>
      <c r="U101" s="16">
        <v>0</v>
      </c>
      <c r="V101" s="16">
        <v>0</v>
      </c>
      <c r="W101" s="16"/>
      <c r="X101" s="16"/>
      <c r="Y101" s="16">
        <v>0</v>
      </c>
      <c r="Z101" s="16"/>
      <c r="AA101" s="16"/>
      <c r="AB101" s="16"/>
      <c r="AC101" s="16">
        <v>0</v>
      </c>
      <c r="AD101" s="16"/>
      <c r="AE101" s="16"/>
      <c r="AF101" s="16"/>
      <c r="AG101" s="16" t="s">
        <v>2350</v>
      </c>
    </row>
    <row r="102" spans="1:33" s="439" customFormat="1" ht="13.15" customHeight="1" x14ac:dyDescent="0.25">
      <c r="A102" s="436" t="s">
        <v>2347</v>
      </c>
      <c r="B102" s="199"/>
      <c r="C102" s="199"/>
      <c r="D102" s="199"/>
      <c r="E102" s="16">
        <v>0</v>
      </c>
      <c r="F102" s="16">
        <v>0</v>
      </c>
      <c r="G102" s="16">
        <v>0</v>
      </c>
      <c r="H102" s="16">
        <v>0</v>
      </c>
      <c r="I102" s="16">
        <v>0</v>
      </c>
      <c r="J102" s="16">
        <v>0</v>
      </c>
      <c r="K102" s="16">
        <v>0</v>
      </c>
      <c r="L102" s="16">
        <v>0</v>
      </c>
      <c r="M102" s="16">
        <v>1</v>
      </c>
      <c r="N102" s="16">
        <v>0</v>
      </c>
      <c r="O102" s="16">
        <v>0</v>
      </c>
      <c r="P102" s="16">
        <v>0</v>
      </c>
      <c r="Q102" s="16">
        <v>1</v>
      </c>
      <c r="R102" s="16">
        <v>0</v>
      </c>
      <c r="S102" s="16">
        <v>0</v>
      </c>
      <c r="T102" s="16">
        <v>0</v>
      </c>
      <c r="U102" s="16">
        <v>0</v>
      </c>
      <c r="V102" s="16">
        <v>0</v>
      </c>
      <c r="W102" s="16"/>
      <c r="X102" s="16"/>
      <c r="Y102" s="16">
        <v>0</v>
      </c>
      <c r="Z102" s="16"/>
      <c r="AA102" s="16"/>
      <c r="AB102" s="16"/>
      <c r="AC102" s="16">
        <v>0</v>
      </c>
      <c r="AD102" s="16"/>
      <c r="AE102" s="16"/>
      <c r="AF102" s="16"/>
      <c r="AG102" s="16" t="s">
        <v>2351</v>
      </c>
    </row>
    <row r="103" spans="1:33" s="439" customFormat="1" ht="13.15" customHeight="1" x14ac:dyDescent="0.25">
      <c r="A103" s="436" t="s">
        <v>1902</v>
      </c>
      <c r="B103" s="199">
        <v>0</v>
      </c>
      <c r="C103" s="199">
        <v>0</v>
      </c>
      <c r="D103" s="199">
        <v>0</v>
      </c>
      <c r="E103" s="198">
        <v>72</v>
      </c>
      <c r="F103" s="197">
        <v>0</v>
      </c>
      <c r="G103" s="197">
        <v>0</v>
      </c>
      <c r="H103" s="197">
        <v>0</v>
      </c>
      <c r="I103" s="197">
        <v>0</v>
      </c>
      <c r="J103" s="197">
        <v>0</v>
      </c>
      <c r="K103" s="197">
        <v>0</v>
      </c>
      <c r="L103" s="197">
        <v>0</v>
      </c>
      <c r="M103" s="198">
        <v>72</v>
      </c>
      <c r="N103" s="197">
        <v>0</v>
      </c>
      <c r="O103" s="197">
        <v>0</v>
      </c>
      <c r="P103" s="197">
        <v>0</v>
      </c>
      <c r="Q103" s="198">
        <v>72</v>
      </c>
      <c r="R103" s="197">
        <v>0</v>
      </c>
      <c r="S103" s="198">
        <v>0</v>
      </c>
      <c r="T103" s="197">
        <v>0</v>
      </c>
      <c r="U103" s="197">
        <v>0</v>
      </c>
      <c r="V103" s="197">
        <v>0</v>
      </c>
      <c r="W103" s="197"/>
      <c r="X103" s="197"/>
      <c r="Y103" s="198">
        <v>0</v>
      </c>
      <c r="Z103" s="197"/>
      <c r="AA103" s="197"/>
      <c r="AB103" s="197"/>
      <c r="AC103" s="198">
        <v>0</v>
      </c>
      <c r="AD103" s="197"/>
      <c r="AE103" s="197"/>
      <c r="AF103" s="197"/>
      <c r="AG103" s="438" t="s">
        <v>1903</v>
      </c>
    </row>
    <row r="104" spans="1:33" s="439" customFormat="1" ht="13.5" customHeight="1" x14ac:dyDescent="0.25">
      <c r="A104" s="436" t="s">
        <v>22</v>
      </c>
      <c r="B104" s="197">
        <v>32</v>
      </c>
      <c r="C104" s="197">
        <v>32</v>
      </c>
      <c r="D104" s="197">
        <v>32</v>
      </c>
      <c r="E104" s="197">
        <v>32</v>
      </c>
      <c r="F104" s="197">
        <v>32</v>
      </c>
      <c r="G104" s="197">
        <v>32</v>
      </c>
      <c r="H104" s="197">
        <v>32</v>
      </c>
      <c r="I104" s="197">
        <v>32</v>
      </c>
      <c r="J104" s="197">
        <v>32</v>
      </c>
      <c r="K104" s="197">
        <v>32</v>
      </c>
      <c r="L104" s="197">
        <v>32</v>
      </c>
      <c r="M104" s="197">
        <v>32</v>
      </c>
      <c r="N104" s="197">
        <v>32</v>
      </c>
      <c r="O104" s="197">
        <v>32</v>
      </c>
      <c r="P104" s="197">
        <v>32</v>
      </c>
      <c r="Q104" s="197">
        <v>32</v>
      </c>
      <c r="R104" s="197">
        <v>32</v>
      </c>
      <c r="S104" s="198">
        <v>32</v>
      </c>
      <c r="T104" s="197">
        <v>32</v>
      </c>
      <c r="U104" s="197">
        <v>32</v>
      </c>
      <c r="V104" s="197">
        <v>32</v>
      </c>
      <c r="W104" s="197"/>
      <c r="X104" s="197"/>
      <c r="Y104" s="198">
        <v>32</v>
      </c>
      <c r="Z104" s="197"/>
      <c r="AA104" s="197"/>
      <c r="AB104" s="197"/>
      <c r="AC104" s="198">
        <v>32</v>
      </c>
      <c r="AD104" s="197"/>
      <c r="AE104" s="197"/>
      <c r="AF104" s="197"/>
      <c r="AG104" s="197" t="s">
        <v>838</v>
      </c>
    </row>
    <row r="105" spans="1:33" s="439" customFormat="1" ht="13.15" customHeight="1" x14ac:dyDescent="0.25">
      <c r="A105" s="436" t="s">
        <v>884</v>
      </c>
      <c r="B105" s="197">
        <v>0</v>
      </c>
      <c r="C105" s="197">
        <v>0</v>
      </c>
      <c r="D105" s="197">
        <v>0</v>
      </c>
      <c r="E105" s="197">
        <v>320</v>
      </c>
      <c r="F105" s="197">
        <v>320</v>
      </c>
      <c r="G105" s="197">
        <v>0</v>
      </c>
      <c r="H105" s="197">
        <v>0</v>
      </c>
      <c r="I105" s="197">
        <v>320</v>
      </c>
      <c r="J105" s="197">
        <v>320</v>
      </c>
      <c r="K105" s="197">
        <v>320</v>
      </c>
      <c r="L105" s="197">
        <v>320</v>
      </c>
      <c r="M105" s="197">
        <v>320</v>
      </c>
      <c r="N105" s="197">
        <v>320</v>
      </c>
      <c r="O105" s="197">
        <v>0</v>
      </c>
      <c r="P105" s="197">
        <v>320</v>
      </c>
      <c r="Q105" s="197">
        <v>320</v>
      </c>
      <c r="R105" s="197">
        <v>320</v>
      </c>
      <c r="S105" s="198">
        <v>320</v>
      </c>
      <c r="T105" s="197">
        <v>320</v>
      </c>
      <c r="U105" s="197">
        <v>320</v>
      </c>
      <c r="V105" s="197">
        <v>0</v>
      </c>
      <c r="W105" s="197"/>
      <c r="X105" s="197"/>
      <c r="Y105" s="198">
        <v>320</v>
      </c>
      <c r="Z105" s="197"/>
      <c r="AA105" s="197"/>
      <c r="AB105" s="197"/>
      <c r="AC105" s="198">
        <v>320</v>
      </c>
      <c r="AD105" s="197"/>
      <c r="AE105" s="197"/>
      <c r="AF105" s="197"/>
      <c r="AG105" s="438" t="s">
        <v>883</v>
      </c>
    </row>
    <row r="106" spans="1:33" s="439" customFormat="1" ht="13.15" customHeight="1" x14ac:dyDescent="0.25">
      <c r="A106" s="436" t="s">
        <v>2411</v>
      </c>
      <c r="B106" s="197"/>
      <c r="C106" s="197"/>
      <c r="D106" s="197"/>
      <c r="E106" s="197">
        <v>0</v>
      </c>
      <c r="F106" s="197">
        <v>0</v>
      </c>
      <c r="G106" s="197">
        <v>0</v>
      </c>
      <c r="H106" s="197">
        <v>0</v>
      </c>
      <c r="I106" s="197">
        <v>0</v>
      </c>
      <c r="J106" s="197">
        <v>0</v>
      </c>
      <c r="K106" s="197">
        <v>0</v>
      </c>
      <c r="L106" s="197">
        <v>0</v>
      </c>
      <c r="M106" s="197">
        <v>0</v>
      </c>
      <c r="N106" s="197">
        <v>0</v>
      </c>
      <c r="O106" s="197">
        <v>0</v>
      </c>
      <c r="P106" s="197">
        <v>0</v>
      </c>
      <c r="Q106" s="197">
        <v>0</v>
      </c>
      <c r="R106" s="197">
        <v>0</v>
      </c>
      <c r="S106" s="198">
        <v>0</v>
      </c>
      <c r="T106" s="198">
        <v>0</v>
      </c>
      <c r="U106" s="198">
        <v>0</v>
      </c>
      <c r="V106" s="198">
        <v>0</v>
      </c>
      <c r="W106" s="197"/>
      <c r="X106" s="197"/>
      <c r="Y106" s="198">
        <v>0</v>
      </c>
      <c r="Z106" s="197"/>
      <c r="AA106" s="197"/>
      <c r="AB106" s="197"/>
      <c r="AC106" s="198">
        <v>0</v>
      </c>
      <c r="AD106" s="197"/>
      <c r="AE106" s="197"/>
      <c r="AF106" s="197"/>
      <c r="AG106" s="438"/>
    </row>
    <row r="107" spans="1:33" s="439" customFormat="1" ht="13.15" customHeight="1" x14ac:dyDescent="0.25">
      <c r="A107" s="325" t="s">
        <v>2102</v>
      </c>
      <c r="B107" s="437">
        <v>0</v>
      </c>
      <c r="C107" s="437">
        <v>0</v>
      </c>
      <c r="D107" s="437">
        <v>0</v>
      </c>
      <c r="E107" s="437">
        <v>0</v>
      </c>
      <c r="F107" s="437">
        <v>0</v>
      </c>
      <c r="G107" s="437">
        <v>0</v>
      </c>
      <c r="H107" s="437">
        <v>0</v>
      </c>
      <c r="I107" s="437">
        <v>0</v>
      </c>
      <c r="J107" s="437">
        <v>0</v>
      </c>
      <c r="K107" s="437">
        <v>0</v>
      </c>
      <c r="L107" s="437">
        <v>0</v>
      </c>
      <c r="M107" s="437">
        <v>0</v>
      </c>
      <c r="N107" s="437">
        <v>0</v>
      </c>
      <c r="O107" s="437">
        <v>0</v>
      </c>
      <c r="P107" s="437">
        <v>0</v>
      </c>
      <c r="Q107" s="197">
        <v>0</v>
      </c>
      <c r="R107" s="197">
        <v>0</v>
      </c>
      <c r="S107" s="198">
        <v>512</v>
      </c>
      <c r="T107" s="197">
        <v>0</v>
      </c>
      <c r="U107" s="197">
        <v>0</v>
      </c>
      <c r="V107" s="197">
        <v>0</v>
      </c>
      <c r="W107" s="197"/>
      <c r="X107" s="197"/>
      <c r="Y107" s="198">
        <v>512</v>
      </c>
      <c r="Z107" s="197"/>
      <c r="AA107" s="197"/>
      <c r="AB107" s="197"/>
      <c r="AC107" s="198">
        <v>512</v>
      </c>
      <c r="AD107" s="197"/>
      <c r="AE107" s="197"/>
      <c r="AF107" s="197"/>
      <c r="AG107" s="438" t="s">
        <v>2391</v>
      </c>
    </row>
    <row r="108" spans="1:33" ht="13.15" customHeight="1" x14ac:dyDescent="0.25">
      <c r="A108" s="443" t="s">
        <v>1732</v>
      </c>
      <c r="B108" s="79"/>
      <c r="C108" s="79"/>
      <c r="D108" s="79"/>
      <c r="E108" s="79">
        <f t="shared" ref="E108" si="3">(SUM(E84:E107)-SUM(E84,E104))/8</f>
        <v>60</v>
      </c>
      <c r="F108" s="79">
        <f t="shared" ref="F108" si="4">(SUM(F84:F107)-SUM(F84,F104))/8</f>
        <v>60</v>
      </c>
      <c r="G108" s="79">
        <f t="shared" ref="G108" si="5">(SUM(G84:G107)-SUM(G84,G104))/8</f>
        <v>24</v>
      </c>
      <c r="H108" s="79">
        <f t="shared" ref="H108" si="6">(SUM(H84:H107)-SUM(H84,H104))/8</f>
        <v>24</v>
      </c>
      <c r="I108" s="79">
        <f t="shared" ref="I108" si="7">(SUM(I84:I107)-SUM(I84,I104))/8</f>
        <v>156</v>
      </c>
      <c r="J108" s="79">
        <f t="shared" ref="J108" si="8">(SUM(J84:J107)-SUM(J84,J104))/8</f>
        <v>156</v>
      </c>
      <c r="K108" s="79">
        <f t="shared" ref="K108" si="9">(SUM(K84:K107)-SUM(K84,K104))/8</f>
        <v>60</v>
      </c>
      <c r="L108" s="79">
        <f t="shared" ref="L108" si="10">(SUM(L84:L107)-SUM(L84,L104))/8</f>
        <v>60</v>
      </c>
      <c r="M108" s="79">
        <f t="shared" ref="M108" si="11">(SUM(M84:M107)-SUM(M84,M104))/8</f>
        <v>156</v>
      </c>
      <c r="N108" s="79">
        <f t="shared" ref="N108" si="12">(SUM(N84:N107)-SUM(N84,N104))/8</f>
        <v>60</v>
      </c>
      <c r="O108" s="79">
        <f t="shared" ref="O108" si="13">(SUM(O84:O107)-SUM(O84,O104))/8</f>
        <v>24</v>
      </c>
      <c r="P108" s="79">
        <f t="shared" ref="P108" si="14">(SUM(P84:P107)-SUM(P84,P104))/8</f>
        <v>60</v>
      </c>
      <c r="Q108" s="79">
        <f t="shared" ref="Q108" si="15">(SUM(Q84:Q107)-SUM(Q84,Q104))/8</f>
        <v>292</v>
      </c>
      <c r="R108" s="79">
        <f t="shared" ref="R108" si="16">(SUM(R84:R107)-SUM(R84,R104))/8</f>
        <v>292</v>
      </c>
      <c r="S108" s="440">
        <f>(SUM(S84:S107)-SUM(S84,S104))/8</f>
        <v>260</v>
      </c>
      <c r="T108" s="79">
        <f t="shared" ref="T108:V108" si="17">(SUM(T84:T107)-SUM(T84,T104))/8</f>
        <v>60</v>
      </c>
      <c r="U108" s="79">
        <f t="shared" si="17"/>
        <v>64</v>
      </c>
      <c r="V108" s="79">
        <f t="shared" si="17"/>
        <v>20</v>
      </c>
      <c r="W108" s="79"/>
      <c r="X108" s="79"/>
      <c r="Y108" s="440">
        <f>(SUM(Y84:Y107)-SUM(Y84,Y104))/8</f>
        <v>260</v>
      </c>
      <c r="Z108" s="79"/>
      <c r="AA108" s="79"/>
      <c r="AB108" s="79"/>
      <c r="AC108" s="440">
        <f>(SUM(AC84:AC107)-SUM(AC84,AC104))/8</f>
        <v>260</v>
      </c>
      <c r="AD108" s="79"/>
      <c r="AE108" s="79"/>
      <c r="AF108" s="79"/>
      <c r="AG108" s="441" t="s">
        <v>1738</v>
      </c>
    </row>
    <row r="109" spans="1:33" s="16" customFormat="1" ht="13.15" customHeight="1" x14ac:dyDescent="0.25">
      <c r="A109" s="312" t="s">
        <v>1486</v>
      </c>
      <c r="B109" s="7">
        <v>0</v>
      </c>
      <c r="C109" s="7">
        <v>0</v>
      </c>
      <c r="D109" s="7">
        <v>0</v>
      </c>
      <c r="E109" s="7">
        <v>0</v>
      </c>
      <c r="F109" s="7">
        <v>0</v>
      </c>
      <c r="G109" s="7">
        <v>1</v>
      </c>
      <c r="H109" s="7">
        <v>1</v>
      </c>
      <c r="I109" s="7">
        <v>0</v>
      </c>
      <c r="J109" s="7">
        <v>0</v>
      </c>
      <c r="K109" s="7">
        <v>0</v>
      </c>
      <c r="L109" s="7">
        <v>0</v>
      </c>
      <c r="M109" s="7">
        <v>0</v>
      </c>
      <c r="N109" s="7">
        <v>0</v>
      </c>
      <c r="O109" s="7">
        <v>1</v>
      </c>
      <c r="P109" s="7">
        <v>0</v>
      </c>
      <c r="Q109" s="16">
        <v>0</v>
      </c>
      <c r="R109" s="16">
        <v>0</v>
      </c>
      <c r="S109" s="7">
        <v>0</v>
      </c>
      <c r="T109" s="7">
        <v>0</v>
      </c>
      <c r="U109" s="7">
        <v>0</v>
      </c>
      <c r="V109" s="7">
        <v>0</v>
      </c>
      <c r="Y109" s="7">
        <v>0</v>
      </c>
      <c r="AC109" s="7">
        <v>0</v>
      </c>
      <c r="AG109" s="129" t="s">
        <v>1542</v>
      </c>
    </row>
    <row r="110" spans="1:33" s="16" customFormat="1" ht="13.15" customHeight="1" x14ac:dyDescent="0.25">
      <c r="A110" s="312" t="s">
        <v>2519</v>
      </c>
      <c r="B110" s="413"/>
      <c r="C110" s="413"/>
      <c r="D110" s="413"/>
      <c r="E110" s="413"/>
      <c r="F110" s="413"/>
      <c r="G110" s="413"/>
      <c r="H110" s="413"/>
      <c r="I110" s="413"/>
      <c r="J110" s="413"/>
      <c r="K110" s="413"/>
      <c r="L110" s="413"/>
      <c r="M110" s="413"/>
      <c r="N110" s="413"/>
      <c r="O110" s="413"/>
      <c r="P110" s="413"/>
      <c r="Q110" s="16">
        <v>0</v>
      </c>
      <c r="R110" s="16">
        <v>0</v>
      </c>
      <c r="S110" s="16">
        <v>0</v>
      </c>
      <c r="T110" s="7"/>
      <c r="U110" s="7"/>
      <c r="V110" s="7"/>
      <c r="Y110" s="16">
        <v>0</v>
      </c>
      <c r="AC110" s="16">
        <v>0</v>
      </c>
      <c r="AG110" s="138" t="s">
        <v>2514</v>
      </c>
    </row>
    <row r="112" spans="1:33" ht="13.5" customHeight="1" x14ac:dyDescent="0.25">
      <c r="A112" s="442" t="s">
        <v>1445</v>
      </c>
      <c r="B112" s="442"/>
      <c r="C112" s="442"/>
      <c r="D112" s="442"/>
      <c r="E112" s="442"/>
      <c r="F112" s="442"/>
      <c r="G112" s="442"/>
      <c r="H112" s="442"/>
      <c r="I112" s="442"/>
      <c r="J112" s="442"/>
      <c r="K112" s="442"/>
      <c r="L112" s="442"/>
      <c r="M112" s="442"/>
      <c r="N112" s="442"/>
      <c r="O112" s="442"/>
      <c r="P112" s="442"/>
      <c r="Q112" s="442"/>
      <c r="R112" s="442"/>
      <c r="S112" s="442"/>
      <c r="T112" s="442"/>
      <c r="U112" s="442"/>
      <c r="V112" s="442"/>
      <c r="W112" s="442"/>
      <c r="X112" s="442"/>
      <c r="Y112" s="442"/>
      <c r="Z112" s="442"/>
      <c r="AA112" s="442"/>
      <c r="AB112" s="442"/>
      <c r="AC112" s="442"/>
      <c r="AD112" s="442"/>
      <c r="AE112" s="442"/>
      <c r="AF112" s="442"/>
      <c r="AG112" s="442"/>
    </row>
    <row r="113" spans="1:33" ht="13.5" customHeight="1" x14ac:dyDescent="0.25">
      <c r="A113" s="252" t="s">
        <v>2688</v>
      </c>
      <c r="B113" s="63"/>
      <c r="C113" s="63"/>
      <c r="D113" s="479"/>
      <c r="E113" s="479"/>
      <c r="F113" s="479"/>
      <c r="G113" s="479"/>
      <c r="H113" s="479">
        <v>0</v>
      </c>
      <c r="I113" s="479">
        <v>2</v>
      </c>
      <c r="J113" s="479">
        <v>4</v>
      </c>
      <c r="K113" s="479">
        <v>4</v>
      </c>
      <c r="L113" s="479">
        <v>3</v>
      </c>
      <c r="M113" s="479">
        <v>4</v>
      </c>
      <c r="N113" s="479">
        <v>1</v>
      </c>
      <c r="O113" s="479">
        <v>0</v>
      </c>
      <c r="P113" s="479">
        <v>0</v>
      </c>
      <c r="Q113" s="479">
        <v>2</v>
      </c>
      <c r="R113" s="479">
        <v>4</v>
      </c>
      <c r="S113" s="479">
        <v>14</v>
      </c>
      <c r="T113" s="479">
        <v>1</v>
      </c>
      <c r="U113" s="479">
        <v>0</v>
      </c>
      <c r="V113" s="63">
        <v>0</v>
      </c>
      <c r="W113" s="63"/>
      <c r="X113" s="63"/>
      <c r="Y113" s="63"/>
      <c r="Z113" s="63"/>
      <c r="AA113" s="63"/>
      <c r="AB113" s="63"/>
      <c r="AC113" s="63"/>
      <c r="AD113" s="63"/>
      <c r="AE113" s="63"/>
      <c r="AF113" s="63"/>
      <c r="AG113" s="478" t="s">
        <v>2689</v>
      </c>
    </row>
    <row r="114" spans="1:33" ht="13.5" customHeight="1" x14ac:dyDescent="0.25">
      <c r="A114" s="7" t="s">
        <v>2061</v>
      </c>
      <c r="B114" s="7"/>
      <c r="C114" s="7"/>
      <c r="D114" s="7"/>
      <c r="E114" s="7"/>
      <c r="F114" s="7"/>
      <c r="G114" s="7"/>
      <c r="H114" s="7" t="s">
        <v>1176</v>
      </c>
      <c r="I114" s="7" t="s">
        <v>1379</v>
      </c>
      <c r="J114" s="7" t="s">
        <v>1523</v>
      </c>
      <c r="K114" s="7" t="s">
        <v>1379</v>
      </c>
      <c r="L114" s="7" t="s">
        <v>1523</v>
      </c>
      <c r="M114" s="7" t="s">
        <v>1379</v>
      </c>
      <c r="N114" s="7" t="s">
        <v>1485</v>
      </c>
      <c r="O114" s="7" t="s">
        <v>1176</v>
      </c>
      <c r="P114" s="16" t="s">
        <v>48</v>
      </c>
      <c r="Q114" s="197" t="s">
        <v>1523</v>
      </c>
      <c r="R114" s="197" t="s">
        <v>1379</v>
      </c>
      <c r="S114" s="198" t="s">
        <v>1379</v>
      </c>
      <c r="T114" s="16" t="s">
        <v>1485</v>
      </c>
      <c r="U114" s="16" t="s">
        <v>48</v>
      </c>
      <c r="V114" s="16" t="s">
        <v>48</v>
      </c>
      <c r="W114" s="16"/>
      <c r="X114" s="16"/>
      <c r="Y114" s="198" t="s">
        <v>1379</v>
      </c>
      <c r="Z114" s="16"/>
      <c r="AA114" s="16"/>
      <c r="AB114" s="16"/>
      <c r="AC114" s="198" t="s">
        <v>1379</v>
      </c>
      <c r="AD114" s="16"/>
      <c r="AE114" s="16"/>
      <c r="AF114" s="16"/>
      <c r="AG114" s="138" t="s">
        <v>1447</v>
      </c>
    </row>
    <row r="116" spans="1:33" s="316" customFormat="1" ht="13.5" customHeight="1" x14ac:dyDescent="0.25">
      <c r="A116" s="329" t="s">
        <v>1735</v>
      </c>
      <c r="B116" s="329"/>
      <c r="C116" s="329"/>
      <c r="D116" s="329"/>
      <c r="E116" s="329">
        <f t="shared" ref="E116:R116" si="18">(E108+100+E78+E51)*8</f>
        <v>2336</v>
      </c>
      <c r="F116" s="329">
        <f t="shared" si="18"/>
        <v>2336</v>
      </c>
      <c r="G116" s="329">
        <f t="shared" si="18"/>
        <v>1920</v>
      </c>
      <c r="H116" s="329">
        <f t="shared" si="18"/>
        <v>1920</v>
      </c>
      <c r="I116" s="329">
        <f t="shared" si="18"/>
        <v>3328</v>
      </c>
      <c r="J116" s="329">
        <f t="shared" si="18"/>
        <v>3328</v>
      </c>
      <c r="K116" s="329">
        <f t="shared" si="18"/>
        <v>2336</v>
      </c>
      <c r="L116" s="329">
        <f t="shared" si="18"/>
        <v>2336</v>
      </c>
      <c r="M116" s="329">
        <f t="shared" si="18"/>
        <v>3328</v>
      </c>
      <c r="N116" s="329">
        <f t="shared" si="18"/>
        <v>2336</v>
      </c>
      <c r="O116" s="329">
        <f t="shared" si="18"/>
        <v>1920</v>
      </c>
      <c r="P116" s="329">
        <f t="shared" si="18"/>
        <v>2784</v>
      </c>
      <c r="Q116" s="329">
        <f t="shared" si="18"/>
        <v>5056</v>
      </c>
      <c r="R116" s="329">
        <f t="shared" si="18"/>
        <v>5056</v>
      </c>
      <c r="S116" s="329"/>
      <c r="T116" s="329">
        <f>(T108+100+T78+T51)*8</f>
        <v>2560</v>
      </c>
      <c r="U116" s="329">
        <f>(U108+100+U78+U51)*8</f>
        <v>2816</v>
      </c>
      <c r="V116" s="329">
        <f>(V108+100+V78+V51)*8</f>
        <v>2240</v>
      </c>
      <c r="W116" s="329"/>
      <c r="X116" s="329"/>
      <c r="Y116" s="329"/>
      <c r="Z116" s="329"/>
      <c r="AA116" s="329"/>
      <c r="AB116" s="329"/>
      <c r="AC116" s="329"/>
      <c r="AD116" s="329"/>
      <c r="AE116" s="329"/>
      <c r="AF116" s="329"/>
      <c r="AG116" s="330" t="s">
        <v>1734</v>
      </c>
    </row>
    <row r="118" spans="1:33" x14ac:dyDescent="0.25">
      <c r="A118" s="376" t="s">
        <v>2056</v>
      </c>
    </row>
    <row r="119" spans="1:33" ht="13.15" customHeight="1" x14ac:dyDescent="0.25">
      <c r="A119" s="250" t="s">
        <v>2057</v>
      </c>
      <c r="B119" s="63"/>
      <c r="C119" s="63"/>
      <c r="D119" s="63"/>
      <c r="E119" s="63" t="s">
        <v>1379</v>
      </c>
      <c r="F119" s="63" t="s">
        <v>1523</v>
      </c>
      <c r="G119" s="63" t="s">
        <v>1176</v>
      </c>
      <c r="H119" s="63" t="s">
        <v>1176</v>
      </c>
      <c r="I119" s="63" t="s">
        <v>1379</v>
      </c>
      <c r="J119" s="63" t="s">
        <v>1523</v>
      </c>
      <c r="K119" s="63" t="s">
        <v>1379</v>
      </c>
      <c r="L119" s="63" t="s">
        <v>1379</v>
      </c>
      <c r="M119" s="63" t="s">
        <v>1379</v>
      </c>
      <c r="N119" s="63" t="s">
        <v>1485</v>
      </c>
      <c r="O119" s="63" t="s">
        <v>1176</v>
      </c>
      <c r="P119" s="63" t="s">
        <v>1176</v>
      </c>
      <c r="Q119" s="63" t="s">
        <v>1523</v>
      </c>
      <c r="R119" s="63" t="s">
        <v>1379</v>
      </c>
      <c r="S119" s="63" t="s">
        <v>1379</v>
      </c>
      <c r="T119" s="63" t="s">
        <v>1485</v>
      </c>
      <c r="U119" s="63" t="s">
        <v>1176</v>
      </c>
      <c r="V119" s="63" t="s">
        <v>1485</v>
      </c>
      <c r="W119" s="63"/>
      <c r="X119" s="63"/>
      <c r="Y119" s="63"/>
      <c r="Z119" s="63"/>
      <c r="AA119" s="63"/>
      <c r="AB119" s="63"/>
      <c r="AC119" s="63"/>
      <c r="AD119" s="63"/>
      <c r="AE119" s="63"/>
    </row>
    <row r="120" spans="1:33" ht="13.5" customHeight="1" x14ac:dyDescent="0.25">
      <c r="A120" s="312" t="s">
        <v>2058</v>
      </c>
      <c r="B120" s="16"/>
      <c r="C120" s="16"/>
      <c r="D120" s="16"/>
      <c r="E120" s="16" t="s">
        <v>1250</v>
      </c>
      <c r="F120" s="16" t="s">
        <v>1250</v>
      </c>
      <c r="G120" s="16" t="s">
        <v>1250</v>
      </c>
      <c r="H120" s="16" t="s">
        <v>1250</v>
      </c>
      <c r="I120" s="16" t="s">
        <v>1250</v>
      </c>
      <c r="J120" s="16" t="s">
        <v>1250</v>
      </c>
      <c r="K120" s="16" t="s">
        <v>1250</v>
      </c>
      <c r="L120" s="16" t="s">
        <v>1250</v>
      </c>
      <c r="M120" s="16" t="s">
        <v>1250</v>
      </c>
      <c r="N120" s="16" t="s">
        <v>1250</v>
      </c>
      <c r="O120" s="16" t="s">
        <v>1250</v>
      </c>
      <c r="P120" s="16" t="s">
        <v>1250</v>
      </c>
      <c r="Q120" s="16" t="s">
        <v>1250</v>
      </c>
      <c r="R120" s="16" t="s">
        <v>1250</v>
      </c>
      <c r="S120" s="16" t="s">
        <v>1379</v>
      </c>
      <c r="T120" s="16" t="s">
        <v>1250</v>
      </c>
      <c r="U120" s="16" t="s">
        <v>1250</v>
      </c>
      <c r="V120" s="16" t="s">
        <v>1250</v>
      </c>
      <c r="W120" s="16"/>
      <c r="X120" s="16"/>
      <c r="Y120" s="16" t="s">
        <v>1379</v>
      </c>
      <c r="Z120" s="16"/>
      <c r="AA120" s="16"/>
      <c r="AB120" s="16"/>
      <c r="AC120" s="16" t="s">
        <v>1379</v>
      </c>
      <c r="AD120" s="16"/>
      <c r="AE120" s="16"/>
    </row>
    <row r="121" spans="1:33" ht="12.75" customHeight="1" x14ac:dyDescent="0.25">
      <c r="A121" s="312" t="s">
        <v>2059</v>
      </c>
      <c r="B121" s="16"/>
      <c r="C121" s="16"/>
      <c r="D121" s="16"/>
      <c r="E121" s="16" t="s">
        <v>1250</v>
      </c>
      <c r="F121" s="16" t="s">
        <v>1250</v>
      </c>
      <c r="G121" s="16" t="s">
        <v>1250</v>
      </c>
      <c r="H121" s="16" t="s">
        <v>1250</v>
      </c>
      <c r="I121" s="16" t="s">
        <v>1250</v>
      </c>
      <c r="J121" s="16" t="s">
        <v>1250</v>
      </c>
      <c r="K121" s="16" t="s">
        <v>1250</v>
      </c>
      <c r="L121" s="16" t="s">
        <v>1250</v>
      </c>
      <c r="M121" s="16" t="s">
        <v>1250</v>
      </c>
      <c r="N121" s="16" t="s">
        <v>1250</v>
      </c>
      <c r="O121" s="16" t="s">
        <v>1250</v>
      </c>
      <c r="P121" s="16" t="s">
        <v>1250</v>
      </c>
      <c r="Q121" s="16" t="s">
        <v>1250</v>
      </c>
      <c r="R121" s="16" t="s">
        <v>1250</v>
      </c>
      <c r="S121" s="16" t="s">
        <v>1250</v>
      </c>
      <c r="T121" s="16" t="s">
        <v>1250</v>
      </c>
      <c r="U121" s="16" t="s">
        <v>1250</v>
      </c>
      <c r="V121" s="16" t="s">
        <v>1250</v>
      </c>
      <c r="W121" s="16"/>
      <c r="X121" s="16"/>
      <c r="Y121" s="16" t="s">
        <v>1250</v>
      </c>
      <c r="Z121" s="16"/>
      <c r="AA121" s="16"/>
      <c r="AB121" s="16"/>
      <c r="AC121" s="16" t="s">
        <v>1250</v>
      </c>
      <c r="AD121" s="16"/>
      <c r="AE121" s="16"/>
    </row>
    <row r="122" spans="1:33" ht="13.5" customHeight="1" x14ac:dyDescent="0.25">
      <c r="A122" s="312" t="s">
        <v>2060</v>
      </c>
      <c r="B122" s="16"/>
      <c r="C122" s="16"/>
      <c r="D122" s="16"/>
      <c r="E122" s="16" t="s">
        <v>1250</v>
      </c>
      <c r="F122" s="16" t="s">
        <v>1250</v>
      </c>
      <c r="G122" s="16" t="s">
        <v>1250</v>
      </c>
      <c r="H122" s="16" t="s">
        <v>1250</v>
      </c>
      <c r="I122" s="16" t="s">
        <v>1250</v>
      </c>
      <c r="J122" s="16" t="s">
        <v>1250</v>
      </c>
      <c r="K122" s="16" t="s">
        <v>1250</v>
      </c>
      <c r="L122" s="16" t="s">
        <v>1250</v>
      </c>
      <c r="M122" s="16" t="s">
        <v>1250</v>
      </c>
      <c r="N122" s="16" t="s">
        <v>1250</v>
      </c>
      <c r="O122" s="16" t="s">
        <v>1250</v>
      </c>
      <c r="P122" s="16" t="s">
        <v>1250</v>
      </c>
      <c r="Q122" s="16" t="s">
        <v>1250</v>
      </c>
      <c r="R122" s="16" t="s">
        <v>1250</v>
      </c>
      <c r="S122" s="16" t="s">
        <v>1379</v>
      </c>
      <c r="T122" s="16" t="s">
        <v>1250</v>
      </c>
      <c r="U122" s="16" t="s">
        <v>1250</v>
      </c>
      <c r="V122" s="16" t="s">
        <v>1250</v>
      </c>
      <c r="W122" s="16"/>
      <c r="X122" s="16"/>
      <c r="Y122" s="16" t="s">
        <v>1379</v>
      </c>
      <c r="Z122" s="16"/>
      <c r="AA122" s="16"/>
      <c r="AB122" s="16"/>
      <c r="AC122" s="16" t="s">
        <v>1379</v>
      </c>
      <c r="AD122" s="16"/>
      <c r="AE122" s="16"/>
    </row>
    <row r="123" spans="1:33" ht="13.5" customHeight="1" x14ac:dyDescent="0.25">
      <c r="A123" s="471" t="s">
        <v>2368</v>
      </c>
      <c r="B123" s="16"/>
      <c r="C123" s="16"/>
      <c r="D123" s="16"/>
      <c r="E123" s="16" t="s">
        <v>1250</v>
      </c>
      <c r="F123" s="16" t="s">
        <v>1250</v>
      </c>
      <c r="G123" s="16" t="s">
        <v>1250</v>
      </c>
      <c r="H123" s="16" t="s">
        <v>1250</v>
      </c>
      <c r="I123" s="16" t="s">
        <v>1250</v>
      </c>
      <c r="J123" s="16" t="s">
        <v>1250</v>
      </c>
      <c r="K123" s="16" t="s">
        <v>1250</v>
      </c>
      <c r="L123" s="16" t="s">
        <v>1250</v>
      </c>
      <c r="M123" s="16" t="s">
        <v>1250</v>
      </c>
      <c r="N123" s="16" t="s">
        <v>1250</v>
      </c>
      <c r="O123" s="16" t="s">
        <v>1250</v>
      </c>
      <c r="P123" s="197" t="s">
        <v>1250</v>
      </c>
      <c r="Q123" s="197" t="s">
        <v>1523</v>
      </c>
      <c r="R123" s="197" t="s">
        <v>1379</v>
      </c>
      <c r="S123" s="197" t="s">
        <v>1379</v>
      </c>
      <c r="T123" s="16" t="s">
        <v>1250</v>
      </c>
      <c r="U123" s="16" t="s">
        <v>1250</v>
      </c>
      <c r="V123" s="16" t="s">
        <v>1250</v>
      </c>
      <c r="W123" s="16"/>
      <c r="X123" s="16"/>
      <c r="Y123" s="197" t="s">
        <v>1379</v>
      </c>
      <c r="Z123" s="16"/>
      <c r="AA123" s="16"/>
      <c r="AB123" s="16"/>
      <c r="AC123" s="197" t="s">
        <v>1379</v>
      </c>
      <c r="AD123" s="16"/>
      <c r="AE123" s="16"/>
    </row>
    <row r="125" spans="1:33" ht="15.75" x14ac:dyDescent="0.25">
      <c r="A125" s="251" t="s">
        <v>1741</v>
      </c>
    </row>
    <row r="126" spans="1:33" ht="15" customHeight="1" x14ac:dyDescent="0.25">
      <c r="A126" s="483" t="s">
        <v>1751</v>
      </c>
      <c r="B126" s="7"/>
      <c r="C126" s="7"/>
      <c r="D126" s="7"/>
      <c r="E126" s="327">
        <v>1</v>
      </c>
      <c r="F126" s="327">
        <v>1</v>
      </c>
      <c r="G126" s="327">
        <v>1</v>
      </c>
      <c r="H126" s="327">
        <v>1</v>
      </c>
      <c r="I126" s="327">
        <v>1</v>
      </c>
      <c r="J126" s="327">
        <v>1</v>
      </c>
      <c r="K126" s="327">
        <v>1</v>
      </c>
      <c r="L126" s="327">
        <v>1</v>
      </c>
      <c r="M126" s="327">
        <v>1</v>
      </c>
      <c r="N126" s="327">
        <v>1</v>
      </c>
      <c r="O126" s="327">
        <v>1</v>
      </c>
      <c r="P126" s="327">
        <v>1</v>
      </c>
      <c r="Q126" s="327">
        <v>1</v>
      </c>
      <c r="R126" s="327">
        <v>1</v>
      </c>
      <c r="S126" s="327">
        <v>1</v>
      </c>
      <c r="T126" s="327">
        <v>1</v>
      </c>
      <c r="U126" s="327">
        <v>1</v>
      </c>
      <c r="V126" s="327">
        <v>1</v>
      </c>
      <c r="W126" s="327">
        <v>1</v>
      </c>
      <c r="X126" s="327">
        <v>1</v>
      </c>
      <c r="Y126" s="327">
        <v>1</v>
      </c>
      <c r="Z126" s="327">
        <v>1</v>
      </c>
      <c r="AA126" s="327">
        <v>1</v>
      </c>
      <c r="AB126" s="327">
        <v>1</v>
      </c>
      <c r="AC126" s="327">
        <v>1</v>
      </c>
      <c r="AD126" s="63"/>
      <c r="AE126" s="63"/>
      <c r="AF126" s="63"/>
      <c r="AG126" s="478" t="s">
        <v>2686</v>
      </c>
    </row>
    <row r="127" spans="1:33" ht="15" customHeight="1" x14ac:dyDescent="0.25">
      <c r="A127" s="7" t="s">
        <v>1752</v>
      </c>
      <c r="B127" s="16"/>
      <c r="C127" s="16"/>
      <c r="D127" s="16"/>
      <c r="E127" s="7">
        <v>0</v>
      </c>
      <c r="F127" s="7">
        <v>0</v>
      </c>
      <c r="G127" s="7">
        <v>0</v>
      </c>
      <c r="H127" s="7">
        <v>0</v>
      </c>
      <c r="I127" s="327">
        <v>1</v>
      </c>
      <c r="J127" s="327">
        <v>1</v>
      </c>
      <c r="K127" s="327">
        <v>1</v>
      </c>
      <c r="L127" s="327">
        <v>1</v>
      </c>
      <c r="M127" s="327">
        <v>1</v>
      </c>
      <c r="N127" s="327">
        <v>1</v>
      </c>
      <c r="O127" s="327">
        <v>1</v>
      </c>
      <c r="P127" s="327">
        <v>1</v>
      </c>
      <c r="Q127" s="327">
        <v>1</v>
      </c>
      <c r="R127" s="327">
        <v>1</v>
      </c>
      <c r="S127" s="327">
        <v>1</v>
      </c>
      <c r="T127" s="327">
        <v>1</v>
      </c>
      <c r="U127" s="327">
        <v>1</v>
      </c>
      <c r="V127" s="327">
        <v>1</v>
      </c>
      <c r="W127" s="327">
        <v>1</v>
      </c>
      <c r="X127" s="327">
        <v>1</v>
      </c>
      <c r="Y127" s="327">
        <v>1</v>
      </c>
      <c r="Z127" s="327">
        <v>1</v>
      </c>
      <c r="AA127" s="327">
        <v>1</v>
      </c>
      <c r="AB127" s="327">
        <v>1</v>
      </c>
      <c r="AC127" s="327">
        <v>1</v>
      </c>
      <c r="AD127" s="16"/>
      <c r="AE127" s="16"/>
      <c r="AF127" s="16"/>
      <c r="AG127" s="138" t="s">
        <v>1746</v>
      </c>
    </row>
    <row r="128" spans="1:33" ht="15" customHeight="1" x14ac:dyDescent="0.25">
      <c r="A128" s="252" t="s">
        <v>1753</v>
      </c>
      <c r="B128" s="16"/>
      <c r="C128" s="16"/>
      <c r="D128" s="16"/>
      <c r="E128" s="16">
        <v>0</v>
      </c>
      <c r="F128" s="16">
        <v>0</v>
      </c>
      <c r="G128" s="16">
        <v>0</v>
      </c>
      <c r="H128" s="16">
        <v>0</v>
      </c>
      <c r="I128" s="327">
        <v>1</v>
      </c>
      <c r="J128" s="327">
        <v>1</v>
      </c>
      <c r="K128" s="327">
        <v>1</v>
      </c>
      <c r="L128" s="327">
        <v>1</v>
      </c>
      <c r="M128" s="327">
        <v>1</v>
      </c>
      <c r="N128" s="16">
        <v>0</v>
      </c>
      <c r="O128" s="16">
        <v>0</v>
      </c>
      <c r="P128" s="327">
        <v>1</v>
      </c>
      <c r="Q128" s="327">
        <v>1</v>
      </c>
      <c r="R128" s="327">
        <v>1</v>
      </c>
      <c r="S128" s="327">
        <v>1</v>
      </c>
      <c r="T128" s="327">
        <v>1</v>
      </c>
      <c r="U128" s="327">
        <v>1</v>
      </c>
      <c r="V128" s="327">
        <v>1</v>
      </c>
      <c r="W128" s="327">
        <v>1</v>
      </c>
      <c r="X128" s="327">
        <v>1</v>
      </c>
      <c r="Y128" s="327">
        <v>1</v>
      </c>
      <c r="Z128" s="327">
        <v>1</v>
      </c>
      <c r="AA128" s="327">
        <v>1</v>
      </c>
      <c r="AB128" s="327">
        <v>1</v>
      </c>
      <c r="AC128" s="327">
        <v>1</v>
      </c>
      <c r="AD128" s="16"/>
      <c r="AE128" s="16"/>
      <c r="AF128" s="16"/>
      <c r="AG128" s="138" t="s">
        <v>2687</v>
      </c>
    </row>
    <row r="129" spans="1:33" ht="15" customHeight="1" x14ac:dyDescent="0.25">
      <c r="A129" s="7" t="s">
        <v>1754</v>
      </c>
      <c r="B129" s="16"/>
      <c r="C129" s="16"/>
      <c r="D129" s="16"/>
      <c r="E129" s="7">
        <v>0</v>
      </c>
      <c r="F129" s="7">
        <v>0</v>
      </c>
      <c r="G129" s="7">
        <v>0</v>
      </c>
      <c r="H129" s="7">
        <v>0</v>
      </c>
      <c r="I129" s="7">
        <v>0</v>
      </c>
      <c r="J129" s="7">
        <v>0</v>
      </c>
      <c r="K129" s="7">
        <v>0</v>
      </c>
      <c r="L129" s="7">
        <v>0</v>
      </c>
      <c r="M129" s="7">
        <v>0</v>
      </c>
      <c r="N129" s="7">
        <v>0</v>
      </c>
      <c r="O129" s="7">
        <v>0</v>
      </c>
      <c r="P129" s="327">
        <v>1</v>
      </c>
      <c r="Q129" s="327">
        <v>1</v>
      </c>
      <c r="R129" s="327">
        <v>1</v>
      </c>
      <c r="S129" s="327">
        <v>1</v>
      </c>
      <c r="T129" s="327">
        <v>1</v>
      </c>
      <c r="U129" s="327">
        <v>1</v>
      </c>
      <c r="V129" s="327">
        <v>1</v>
      </c>
      <c r="W129" s="327">
        <v>1</v>
      </c>
      <c r="X129" s="327">
        <v>1</v>
      </c>
      <c r="Y129" s="327">
        <v>1</v>
      </c>
      <c r="Z129" s="327">
        <v>1</v>
      </c>
      <c r="AA129" s="327">
        <v>1</v>
      </c>
      <c r="AB129" s="327">
        <v>1</v>
      </c>
      <c r="AC129" s="327">
        <v>1</v>
      </c>
      <c r="AD129" s="16"/>
      <c r="AE129" s="16"/>
      <c r="AF129" s="16"/>
      <c r="AG129" s="138" t="s">
        <v>1755</v>
      </c>
    </row>
    <row r="130" spans="1:33" ht="15" customHeight="1" x14ac:dyDescent="0.25">
      <c r="A130" s="371" t="s">
        <v>2090</v>
      </c>
      <c r="B130" s="16"/>
      <c r="C130" s="16"/>
      <c r="D130" s="16"/>
      <c r="E130" s="7">
        <v>0</v>
      </c>
      <c r="F130" s="7">
        <v>0</v>
      </c>
      <c r="G130" s="7">
        <v>0</v>
      </c>
      <c r="H130" s="7">
        <v>0</v>
      </c>
      <c r="I130" s="7">
        <v>0</v>
      </c>
      <c r="J130" s="7">
        <v>0</v>
      </c>
      <c r="K130" s="7">
        <v>0</v>
      </c>
      <c r="L130" s="7">
        <v>0</v>
      </c>
      <c r="M130" s="7">
        <v>0</v>
      </c>
      <c r="N130" s="7">
        <v>0</v>
      </c>
      <c r="O130" s="7">
        <v>0</v>
      </c>
      <c r="P130" s="7">
        <v>0</v>
      </c>
      <c r="Q130" s="327">
        <v>1</v>
      </c>
      <c r="R130" s="327">
        <v>1</v>
      </c>
      <c r="S130" s="327">
        <v>1</v>
      </c>
      <c r="T130" s="327">
        <v>1</v>
      </c>
      <c r="U130" s="327">
        <v>1</v>
      </c>
      <c r="V130" s="327">
        <v>1</v>
      </c>
      <c r="W130" s="327">
        <v>1</v>
      </c>
      <c r="X130" s="327">
        <v>1</v>
      </c>
      <c r="Y130" s="327">
        <v>1</v>
      </c>
      <c r="Z130" s="327">
        <v>1</v>
      </c>
      <c r="AA130" s="327">
        <v>1</v>
      </c>
      <c r="AB130" s="327">
        <v>1</v>
      </c>
      <c r="AC130" s="327">
        <v>1</v>
      </c>
      <c r="AD130" s="16"/>
      <c r="AE130" s="16"/>
      <c r="AF130" s="16"/>
      <c r="AG130" s="138" t="s">
        <v>2091</v>
      </c>
    </row>
    <row r="131" spans="1:33" customFormat="1" ht="15" customHeight="1" x14ac:dyDescent="0.25">
      <c r="A131" s="374" t="s">
        <v>1757</v>
      </c>
      <c r="E131" s="327">
        <v>0</v>
      </c>
      <c r="F131" s="327">
        <v>0</v>
      </c>
      <c r="G131" s="327">
        <v>0</v>
      </c>
      <c r="H131" s="374">
        <v>1</v>
      </c>
      <c r="I131" s="374">
        <v>1</v>
      </c>
      <c r="J131" s="374">
        <v>1</v>
      </c>
      <c r="K131" s="374">
        <v>1</v>
      </c>
      <c r="L131" s="374">
        <v>1</v>
      </c>
      <c r="M131" s="374">
        <v>1</v>
      </c>
      <c r="N131" s="374">
        <v>1</v>
      </c>
      <c r="O131" s="374">
        <v>1</v>
      </c>
      <c r="P131" s="374">
        <v>1</v>
      </c>
      <c r="Q131" s="374">
        <v>1</v>
      </c>
      <c r="R131" s="374">
        <v>1</v>
      </c>
      <c r="S131" s="374">
        <v>1</v>
      </c>
      <c r="T131" s="374">
        <v>1</v>
      </c>
      <c r="U131" s="374">
        <v>1</v>
      </c>
      <c r="V131" s="374">
        <v>1</v>
      </c>
      <c r="W131" s="7">
        <v>1</v>
      </c>
      <c r="X131" s="7">
        <v>1</v>
      </c>
      <c r="Y131" s="7">
        <v>1</v>
      </c>
      <c r="Z131" s="7">
        <v>1</v>
      </c>
      <c r="AA131" s="7">
        <v>1</v>
      </c>
      <c r="AB131" s="7">
        <v>1</v>
      </c>
      <c r="AC131" s="7">
        <v>1</v>
      </c>
      <c r="AG131" s="138" t="s">
        <v>2035</v>
      </c>
    </row>
    <row r="132" spans="1:33" ht="15" customHeight="1" x14ac:dyDescent="0.25">
      <c r="A132" s="16" t="s">
        <v>1749</v>
      </c>
      <c r="B132" s="16"/>
      <c r="C132" s="16"/>
      <c r="D132" s="16"/>
      <c r="E132" s="327">
        <v>0</v>
      </c>
      <c r="F132" s="327">
        <v>0</v>
      </c>
      <c r="G132" s="327">
        <v>0</v>
      </c>
      <c r="H132" s="327">
        <v>0</v>
      </c>
      <c r="I132" s="327">
        <v>0</v>
      </c>
      <c r="J132" s="327">
        <v>0</v>
      </c>
      <c r="K132" s="327">
        <v>0</v>
      </c>
      <c r="L132" s="327">
        <v>0</v>
      </c>
      <c r="M132" s="327">
        <v>0</v>
      </c>
      <c r="N132" s="7">
        <v>1</v>
      </c>
      <c r="O132" s="7">
        <v>1</v>
      </c>
      <c r="P132" s="7">
        <v>1</v>
      </c>
      <c r="Q132" s="7">
        <v>1</v>
      </c>
      <c r="R132" s="7">
        <v>1</v>
      </c>
      <c r="S132" s="7">
        <v>1</v>
      </c>
      <c r="T132" s="7">
        <v>1</v>
      </c>
      <c r="U132" s="7">
        <v>1</v>
      </c>
      <c r="V132" s="7">
        <v>1</v>
      </c>
      <c r="W132" s="7">
        <v>1</v>
      </c>
      <c r="X132" s="7">
        <v>1</v>
      </c>
      <c r="Y132" s="7">
        <v>1</v>
      </c>
      <c r="Z132" s="7">
        <v>1</v>
      </c>
      <c r="AA132" s="7">
        <v>1</v>
      </c>
      <c r="AB132" s="7">
        <v>1</v>
      </c>
      <c r="AC132" s="7">
        <v>1</v>
      </c>
      <c r="AD132" s="16"/>
      <c r="AE132" s="16"/>
      <c r="AF132" s="16"/>
      <c r="AG132" s="138" t="s">
        <v>1756</v>
      </c>
    </row>
    <row r="133" spans="1:33" ht="15" customHeight="1" x14ac:dyDescent="0.25">
      <c r="A133" s="16" t="s">
        <v>1750</v>
      </c>
      <c r="B133" s="16"/>
      <c r="C133" s="16"/>
      <c r="D133" s="16"/>
      <c r="E133" s="327">
        <v>0</v>
      </c>
      <c r="F133" s="327">
        <v>0</v>
      </c>
      <c r="G133" s="327">
        <v>0</v>
      </c>
      <c r="H133" s="327">
        <v>0</v>
      </c>
      <c r="I133" s="327">
        <v>0</v>
      </c>
      <c r="J133" s="327">
        <v>0</v>
      </c>
      <c r="K133" s="327">
        <v>0</v>
      </c>
      <c r="L133" s="327">
        <v>0</v>
      </c>
      <c r="M133" s="327">
        <v>0</v>
      </c>
      <c r="N133" s="327">
        <v>0</v>
      </c>
      <c r="O133" s="327">
        <v>0</v>
      </c>
      <c r="P133" s="7">
        <v>1</v>
      </c>
      <c r="Q133" s="7">
        <v>1</v>
      </c>
      <c r="R133" s="7">
        <v>1</v>
      </c>
      <c r="S133" s="7">
        <v>1</v>
      </c>
      <c r="T133" s="7">
        <v>1</v>
      </c>
      <c r="U133" s="7">
        <v>1</v>
      </c>
      <c r="V133" s="7">
        <v>1</v>
      </c>
      <c r="W133" s="7">
        <v>1</v>
      </c>
      <c r="X133" s="7">
        <v>1</v>
      </c>
      <c r="Y133" s="7">
        <v>1</v>
      </c>
      <c r="Z133" s="7">
        <v>1</v>
      </c>
      <c r="AA133" s="7">
        <v>1</v>
      </c>
      <c r="AB133" s="7">
        <v>1</v>
      </c>
      <c r="AC133" s="7">
        <v>1</v>
      </c>
      <c r="AD133" s="16"/>
      <c r="AE133" s="16"/>
      <c r="AF133" s="16"/>
      <c r="AG133" s="138" t="s">
        <v>1755</v>
      </c>
    </row>
    <row r="134" spans="1:33" ht="15" customHeight="1" x14ac:dyDescent="0.25">
      <c r="A134" s="197" t="s">
        <v>2088</v>
      </c>
      <c r="B134" s="16"/>
      <c r="C134" s="16"/>
      <c r="D134" s="16"/>
      <c r="E134" s="327">
        <v>0</v>
      </c>
      <c r="F134" s="327">
        <v>0</v>
      </c>
      <c r="G134" s="327">
        <v>0</v>
      </c>
      <c r="H134" s="327">
        <v>0</v>
      </c>
      <c r="I134" s="327">
        <v>0</v>
      </c>
      <c r="J134" s="327">
        <v>0</v>
      </c>
      <c r="K134" s="327">
        <v>0</v>
      </c>
      <c r="L134" s="327">
        <v>0</v>
      </c>
      <c r="M134" s="327">
        <v>0</v>
      </c>
      <c r="N134" s="327">
        <v>0</v>
      </c>
      <c r="O134" s="327">
        <v>0</v>
      </c>
      <c r="P134" s="327">
        <v>0</v>
      </c>
      <c r="Q134" s="7">
        <v>1</v>
      </c>
      <c r="R134" s="7">
        <v>1</v>
      </c>
      <c r="S134" s="7">
        <v>1</v>
      </c>
      <c r="T134" s="7">
        <v>1</v>
      </c>
      <c r="U134" s="7">
        <v>1</v>
      </c>
      <c r="V134" s="7">
        <v>1</v>
      </c>
      <c r="W134" s="7">
        <v>1</v>
      </c>
      <c r="X134" s="7">
        <v>1</v>
      </c>
      <c r="Y134" s="7">
        <v>1</v>
      </c>
      <c r="Z134" s="7">
        <v>1</v>
      </c>
      <c r="AA134" s="7">
        <v>1</v>
      </c>
      <c r="AB134" s="7">
        <v>1</v>
      </c>
      <c r="AC134" s="7">
        <v>1</v>
      </c>
      <c r="AD134" s="16"/>
      <c r="AE134" s="16"/>
      <c r="AF134" s="16"/>
      <c r="AG134" s="138" t="s">
        <v>2089</v>
      </c>
    </row>
    <row r="135" spans="1:33" ht="15" customHeight="1" x14ac:dyDescent="0.25">
      <c r="A135" s="252" t="s">
        <v>2696</v>
      </c>
      <c r="B135" s="16"/>
      <c r="C135" s="16"/>
      <c r="D135" s="16"/>
      <c r="E135" s="327">
        <v>0</v>
      </c>
      <c r="F135" s="327">
        <v>0</v>
      </c>
      <c r="G135" s="327">
        <v>0</v>
      </c>
      <c r="H135" s="327">
        <v>0</v>
      </c>
      <c r="I135" s="327">
        <v>0</v>
      </c>
      <c r="J135" s="327">
        <v>0</v>
      </c>
      <c r="K135" s="327">
        <v>0</v>
      </c>
      <c r="L135" s="327">
        <v>0</v>
      </c>
      <c r="M135" s="327">
        <v>0</v>
      </c>
      <c r="N135" s="327">
        <v>0</v>
      </c>
      <c r="O135" s="327">
        <v>0</v>
      </c>
      <c r="P135" s="327">
        <v>0</v>
      </c>
      <c r="Q135" s="327">
        <v>0</v>
      </c>
      <c r="R135" s="327">
        <v>0</v>
      </c>
      <c r="S135" s="327">
        <v>0</v>
      </c>
      <c r="T135" s="327">
        <v>0</v>
      </c>
      <c r="U135" s="327">
        <v>0</v>
      </c>
      <c r="V135" s="327">
        <v>0</v>
      </c>
      <c r="W135" s="7">
        <v>1</v>
      </c>
      <c r="X135" s="7">
        <v>1</v>
      </c>
      <c r="Y135" s="7">
        <v>1</v>
      </c>
      <c r="Z135" s="7">
        <v>1</v>
      </c>
      <c r="AA135" s="7">
        <v>1</v>
      </c>
      <c r="AB135" s="7">
        <v>1</v>
      </c>
      <c r="AC135" s="7">
        <v>1</v>
      </c>
      <c r="AD135" s="16"/>
      <c r="AE135" s="16"/>
      <c r="AF135" s="16"/>
      <c r="AG135" s="478" t="s">
        <v>2697</v>
      </c>
    </row>
    <row r="136" spans="1:33" ht="15" customHeight="1" x14ac:dyDescent="0.25"/>
    <row r="137" spans="1:33" ht="15" customHeight="1" x14ac:dyDescent="0.25">
      <c r="A137" s="251" t="s">
        <v>1177</v>
      </c>
    </row>
    <row r="138" spans="1:33" ht="15" customHeight="1" x14ac:dyDescent="0.25">
      <c r="A138" s="471" t="s">
        <v>70</v>
      </c>
      <c r="B138" s="317">
        <v>1</v>
      </c>
      <c r="C138" s="317">
        <v>1</v>
      </c>
      <c r="D138" s="317">
        <v>1</v>
      </c>
      <c r="E138" s="317">
        <v>0</v>
      </c>
      <c r="F138" s="317">
        <v>1</v>
      </c>
      <c r="G138" s="317">
        <v>0</v>
      </c>
      <c r="H138" s="317">
        <v>0</v>
      </c>
      <c r="I138" s="317">
        <v>0</v>
      </c>
      <c r="J138" s="317">
        <v>1</v>
      </c>
      <c r="K138" s="317">
        <v>0</v>
      </c>
      <c r="L138" s="317">
        <v>1</v>
      </c>
      <c r="M138" s="317">
        <v>0</v>
      </c>
      <c r="N138" s="317">
        <v>0</v>
      </c>
      <c r="O138" s="371">
        <v>0</v>
      </c>
      <c r="P138" s="371">
        <v>0</v>
      </c>
      <c r="Q138" s="371">
        <v>1</v>
      </c>
      <c r="R138" s="371">
        <v>1</v>
      </c>
      <c r="S138" s="371">
        <v>1</v>
      </c>
      <c r="T138" s="371">
        <v>0</v>
      </c>
      <c r="U138" s="371">
        <v>0</v>
      </c>
      <c r="V138" s="371">
        <v>0</v>
      </c>
      <c r="W138" s="371"/>
      <c r="X138" s="371"/>
      <c r="Y138" s="371">
        <v>1</v>
      </c>
      <c r="Z138" s="371"/>
      <c r="AA138" s="371"/>
      <c r="AB138" s="16"/>
      <c r="AC138" s="57">
        <v>1</v>
      </c>
      <c r="AD138" s="16"/>
      <c r="AE138" s="16"/>
      <c r="AF138" s="16"/>
      <c r="AG138" s="138" t="s">
        <v>817</v>
      </c>
    </row>
    <row r="139" spans="1:33" ht="15" customHeight="1" x14ac:dyDescent="0.25">
      <c r="A139" s="252" t="s">
        <v>2691</v>
      </c>
      <c r="B139" s="317">
        <v>1</v>
      </c>
      <c r="C139" s="317">
        <v>1</v>
      </c>
      <c r="D139" s="317">
        <v>1</v>
      </c>
      <c r="E139" s="317">
        <v>0</v>
      </c>
      <c r="F139" s="317">
        <v>0</v>
      </c>
      <c r="G139" s="317">
        <v>0</v>
      </c>
      <c r="H139" s="317">
        <v>0</v>
      </c>
      <c r="I139" s="317">
        <v>0</v>
      </c>
      <c r="J139" s="317">
        <v>0</v>
      </c>
      <c r="K139" s="317">
        <v>0</v>
      </c>
      <c r="L139" s="317">
        <v>1</v>
      </c>
      <c r="M139" s="317">
        <v>0</v>
      </c>
      <c r="N139" s="317">
        <v>0</v>
      </c>
      <c r="O139" s="371">
        <v>0</v>
      </c>
      <c r="P139" s="485">
        <v>0</v>
      </c>
      <c r="Q139" s="371">
        <v>1</v>
      </c>
      <c r="R139" s="371">
        <v>1</v>
      </c>
      <c r="S139" s="371">
        <v>0</v>
      </c>
      <c r="T139" s="486">
        <v>0</v>
      </c>
      <c r="U139" s="317">
        <v>0</v>
      </c>
      <c r="V139" s="317">
        <v>0</v>
      </c>
      <c r="W139" s="371"/>
      <c r="X139" s="371"/>
      <c r="Y139" s="371">
        <v>0</v>
      </c>
      <c r="Z139" s="371"/>
      <c r="AA139" s="371"/>
      <c r="AB139" s="16"/>
      <c r="AC139" s="197">
        <v>0</v>
      </c>
      <c r="AD139" s="16"/>
      <c r="AE139" s="16"/>
      <c r="AF139" s="16"/>
      <c r="AG139" s="138" t="s">
        <v>1179</v>
      </c>
    </row>
    <row r="140" spans="1:33" ht="15" customHeight="1" x14ac:dyDescent="0.25">
      <c r="A140" s="252" t="s">
        <v>2692</v>
      </c>
      <c r="B140" s="371">
        <v>1</v>
      </c>
      <c r="C140" s="371">
        <v>1</v>
      </c>
      <c r="D140" s="371">
        <v>1</v>
      </c>
      <c r="E140" s="371">
        <v>0</v>
      </c>
      <c r="F140" s="371">
        <v>1</v>
      </c>
      <c r="G140" s="371">
        <v>1</v>
      </c>
      <c r="H140" s="371">
        <v>1</v>
      </c>
      <c r="I140" s="371">
        <v>1</v>
      </c>
      <c r="J140" s="371">
        <v>1</v>
      </c>
      <c r="K140" s="371">
        <v>0</v>
      </c>
      <c r="L140" s="371">
        <v>0</v>
      </c>
      <c r="M140" s="371">
        <v>0</v>
      </c>
      <c r="N140" s="371">
        <v>1</v>
      </c>
      <c r="O140" s="371">
        <v>1</v>
      </c>
      <c r="P140" s="371">
        <v>1</v>
      </c>
      <c r="Q140" s="371">
        <v>1</v>
      </c>
      <c r="R140" s="371">
        <v>0</v>
      </c>
      <c r="S140" s="371">
        <v>0</v>
      </c>
      <c r="T140" s="371">
        <v>1</v>
      </c>
      <c r="U140" s="371">
        <v>1</v>
      </c>
      <c r="V140" s="371">
        <v>1</v>
      </c>
      <c r="W140" s="371"/>
      <c r="X140" s="371"/>
      <c r="Y140" s="371">
        <v>0</v>
      </c>
      <c r="Z140" s="371"/>
      <c r="AA140" s="371"/>
      <c r="AB140" s="16"/>
      <c r="AC140" s="16">
        <v>0</v>
      </c>
      <c r="AD140" s="16"/>
      <c r="AE140" s="16"/>
      <c r="AF140" s="16"/>
      <c r="AG140" s="138" t="s">
        <v>2648</v>
      </c>
    </row>
    <row r="141" spans="1:33" ht="15" customHeight="1" x14ac:dyDescent="0.25">
      <c r="A141" s="471" t="s">
        <v>394</v>
      </c>
      <c r="B141" s="371">
        <v>13</v>
      </c>
      <c r="C141" s="371">
        <v>15</v>
      </c>
      <c r="D141" s="371">
        <v>15</v>
      </c>
      <c r="E141" s="371">
        <v>13</v>
      </c>
      <c r="F141" s="371">
        <v>4</v>
      </c>
      <c r="G141" s="371">
        <v>5</v>
      </c>
      <c r="H141" s="371">
        <v>5</v>
      </c>
      <c r="I141" s="371">
        <v>15</v>
      </c>
      <c r="J141" s="371">
        <v>5</v>
      </c>
      <c r="K141" s="371">
        <v>7</v>
      </c>
      <c r="L141" s="371">
        <v>5</v>
      </c>
      <c r="M141" s="371">
        <v>7</v>
      </c>
      <c r="N141" s="371">
        <v>12</v>
      </c>
      <c r="O141" s="371">
        <v>5</v>
      </c>
      <c r="P141" s="485">
        <v>5</v>
      </c>
      <c r="Q141" s="371">
        <v>13</v>
      </c>
      <c r="R141" s="371">
        <v>7</v>
      </c>
      <c r="S141" s="371">
        <v>5</v>
      </c>
      <c r="T141" s="487">
        <v>12</v>
      </c>
      <c r="U141" s="371">
        <v>4</v>
      </c>
      <c r="V141" s="317">
        <v>5</v>
      </c>
      <c r="W141" s="371"/>
      <c r="X141" s="371"/>
      <c r="Y141" s="371">
        <v>5</v>
      </c>
      <c r="Z141" s="371"/>
      <c r="AA141" s="371"/>
      <c r="AB141" s="16"/>
      <c r="AC141" s="197">
        <v>5</v>
      </c>
      <c r="AD141" s="16"/>
      <c r="AE141" s="16"/>
      <c r="AF141" s="16"/>
      <c r="AG141" s="138" t="s">
        <v>2354</v>
      </c>
    </row>
    <row r="142" spans="1:33" ht="13.5" customHeight="1" x14ac:dyDescent="0.25">
      <c r="A142" s="252" t="s">
        <v>241</v>
      </c>
      <c r="B142" s="63">
        <v>0</v>
      </c>
      <c r="C142" s="63">
        <v>1</v>
      </c>
      <c r="D142" s="63">
        <v>1</v>
      </c>
      <c r="E142" s="63">
        <v>0</v>
      </c>
      <c r="F142" s="63">
        <v>0</v>
      </c>
      <c r="G142" s="63">
        <v>0</v>
      </c>
      <c r="H142" s="63">
        <v>0</v>
      </c>
      <c r="I142" s="252">
        <v>1</v>
      </c>
      <c r="J142" s="63">
        <v>0</v>
      </c>
      <c r="K142" s="63">
        <v>1</v>
      </c>
      <c r="L142" s="63">
        <v>0</v>
      </c>
      <c r="M142" s="63">
        <v>1</v>
      </c>
      <c r="N142" s="63">
        <v>0</v>
      </c>
      <c r="O142" s="63">
        <v>0</v>
      </c>
      <c r="P142" s="63">
        <v>0</v>
      </c>
      <c r="Q142" s="63">
        <v>1</v>
      </c>
      <c r="R142" s="63">
        <v>0</v>
      </c>
      <c r="S142" s="63">
        <v>0</v>
      </c>
      <c r="T142" s="63">
        <v>0</v>
      </c>
      <c r="U142" s="63">
        <v>0</v>
      </c>
      <c r="V142" s="63">
        <v>0</v>
      </c>
      <c r="W142" s="63"/>
      <c r="X142" s="63"/>
      <c r="Y142" s="63"/>
      <c r="Z142" s="63"/>
      <c r="AA142" s="63"/>
      <c r="AB142" s="63"/>
      <c r="AC142" s="63"/>
      <c r="AD142" s="63"/>
      <c r="AE142" s="63"/>
      <c r="AF142" s="63"/>
      <c r="AG142" s="63" t="s">
        <v>849</v>
      </c>
    </row>
    <row r="143" spans="1:33" ht="15" customHeight="1" x14ac:dyDescent="0.25">
      <c r="A143" s="471" t="s">
        <v>1151</v>
      </c>
      <c r="B143" s="371">
        <v>0</v>
      </c>
      <c r="C143" s="371">
        <v>0</v>
      </c>
      <c r="D143" s="371">
        <v>0</v>
      </c>
      <c r="E143" s="371">
        <v>1</v>
      </c>
      <c r="F143" s="371">
        <v>0</v>
      </c>
      <c r="G143" s="371">
        <v>0</v>
      </c>
      <c r="H143" s="371">
        <v>0</v>
      </c>
      <c r="I143" s="371">
        <v>1</v>
      </c>
      <c r="J143" s="371">
        <v>0</v>
      </c>
      <c r="K143" s="317">
        <v>0</v>
      </c>
      <c r="L143" s="317">
        <v>0</v>
      </c>
      <c r="M143" s="317">
        <v>0</v>
      </c>
      <c r="N143" s="317">
        <v>0</v>
      </c>
      <c r="O143" s="317">
        <v>0</v>
      </c>
      <c r="P143" s="490">
        <v>0</v>
      </c>
      <c r="Q143" s="317">
        <v>0</v>
      </c>
      <c r="R143" s="371">
        <v>0</v>
      </c>
      <c r="S143" s="371">
        <v>0</v>
      </c>
      <c r="T143" s="487">
        <v>0</v>
      </c>
      <c r="U143" s="371">
        <v>0</v>
      </c>
      <c r="V143" s="371">
        <v>0</v>
      </c>
      <c r="W143" s="371"/>
      <c r="X143" s="371"/>
      <c r="Y143" s="371">
        <v>0</v>
      </c>
      <c r="Z143" s="371"/>
      <c r="AA143" s="371"/>
      <c r="AB143" s="16"/>
      <c r="AC143" s="197">
        <v>0</v>
      </c>
      <c r="AD143" s="16"/>
      <c r="AE143" s="16"/>
      <c r="AF143" s="16"/>
      <c r="AG143" s="138" t="s">
        <v>1152</v>
      </c>
    </row>
    <row r="144" spans="1:33" ht="15" customHeight="1" x14ac:dyDescent="0.25">
      <c r="A144" s="471" t="s">
        <v>536</v>
      </c>
      <c r="B144" s="371">
        <v>0</v>
      </c>
      <c r="C144" s="371">
        <v>0</v>
      </c>
      <c r="D144" s="371">
        <v>0</v>
      </c>
      <c r="E144" s="371">
        <v>0</v>
      </c>
      <c r="F144" s="371">
        <v>0</v>
      </c>
      <c r="G144" s="371">
        <v>1</v>
      </c>
      <c r="H144" s="371">
        <v>1</v>
      </c>
      <c r="I144" s="371">
        <v>0</v>
      </c>
      <c r="J144" s="371">
        <v>0</v>
      </c>
      <c r="K144" s="317">
        <v>0</v>
      </c>
      <c r="L144" s="317">
        <v>0</v>
      </c>
      <c r="M144" s="317">
        <v>0</v>
      </c>
      <c r="N144" s="317">
        <v>0</v>
      </c>
      <c r="O144" s="317">
        <v>1</v>
      </c>
      <c r="P144" s="490">
        <v>1</v>
      </c>
      <c r="Q144" s="317">
        <v>0</v>
      </c>
      <c r="R144" s="371">
        <v>0</v>
      </c>
      <c r="S144" s="371">
        <v>0</v>
      </c>
      <c r="T144" s="487">
        <v>0</v>
      </c>
      <c r="U144" s="371">
        <v>1</v>
      </c>
      <c r="V144" s="371">
        <v>0</v>
      </c>
      <c r="W144" s="371"/>
      <c r="X144" s="371"/>
      <c r="Y144" s="371">
        <v>0</v>
      </c>
      <c r="Z144" s="371"/>
      <c r="AA144" s="371"/>
      <c r="AB144" s="16"/>
      <c r="AC144" s="197">
        <v>0</v>
      </c>
      <c r="AD144" s="16"/>
      <c r="AE144" s="16"/>
      <c r="AF144" s="16"/>
      <c r="AG144" s="138" t="s">
        <v>820</v>
      </c>
    </row>
    <row r="145" spans="1:33" ht="15" customHeight="1" x14ac:dyDescent="0.25">
      <c r="A145" s="471" t="s">
        <v>827</v>
      </c>
      <c r="B145" s="371">
        <v>0</v>
      </c>
      <c r="C145" s="371">
        <v>0</v>
      </c>
      <c r="D145" s="371">
        <v>0</v>
      </c>
      <c r="E145" s="371">
        <v>0</v>
      </c>
      <c r="F145" s="371">
        <v>0</v>
      </c>
      <c r="G145" s="371">
        <v>0</v>
      </c>
      <c r="H145" s="371">
        <v>0</v>
      </c>
      <c r="I145" s="371">
        <v>0</v>
      </c>
      <c r="J145" s="371">
        <v>0</v>
      </c>
      <c r="K145" s="317">
        <v>0</v>
      </c>
      <c r="L145" s="317">
        <v>0</v>
      </c>
      <c r="M145" s="317">
        <v>0</v>
      </c>
      <c r="N145" s="317">
        <v>0</v>
      </c>
      <c r="O145" s="317">
        <v>0</v>
      </c>
      <c r="P145" s="490">
        <v>0</v>
      </c>
      <c r="Q145" s="317">
        <v>0</v>
      </c>
      <c r="R145" s="371">
        <v>0</v>
      </c>
      <c r="S145" s="371">
        <v>0</v>
      </c>
      <c r="T145" s="486">
        <v>0</v>
      </c>
      <c r="U145" s="317">
        <v>0</v>
      </c>
      <c r="V145" s="317">
        <v>0</v>
      </c>
      <c r="W145" s="371"/>
      <c r="X145" s="371"/>
      <c r="Y145" s="371">
        <v>0</v>
      </c>
      <c r="Z145" s="371"/>
      <c r="AA145" s="371"/>
      <c r="AB145" s="16"/>
      <c r="AC145" s="197">
        <v>0</v>
      </c>
      <c r="AD145" s="16"/>
      <c r="AE145" s="16"/>
      <c r="AF145" s="16"/>
      <c r="AG145" s="138" t="s">
        <v>826</v>
      </c>
    </row>
    <row r="146" spans="1:33" ht="15" customHeight="1" x14ac:dyDescent="0.25">
      <c r="A146" s="471" t="s">
        <v>1544</v>
      </c>
      <c r="B146" s="482">
        <v>0</v>
      </c>
      <c r="C146" s="482">
        <v>0</v>
      </c>
      <c r="D146" s="482">
        <v>0</v>
      </c>
      <c r="E146" s="482">
        <v>0</v>
      </c>
      <c r="F146" s="482">
        <v>0</v>
      </c>
      <c r="G146" s="482">
        <v>0</v>
      </c>
      <c r="H146" s="482">
        <v>0</v>
      </c>
      <c r="I146" s="482">
        <v>0</v>
      </c>
      <c r="J146" s="482">
        <v>0</v>
      </c>
      <c r="K146" s="482">
        <v>0</v>
      </c>
      <c r="L146" s="482">
        <v>0</v>
      </c>
      <c r="M146" s="482">
        <v>0</v>
      </c>
      <c r="N146" s="482">
        <v>0</v>
      </c>
      <c r="O146" s="482">
        <v>0</v>
      </c>
      <c r="P146" s="485">
        <v>1</v>
      </c>
      <c r="Q146" s="371">
        <v>1</v>
      </c>
      <c r="R146" s="371">
        <v>1</v>
      </c>
      <c r="S146" s="371">
        <v>1</v>
      </c>
      <c r="T146" s="486">
        <v>1</v>
      </c>
      <c r="U146" s="317">
        <v>1</v>
      </c>
      <c r="V146" s="317">
        <v>1</v>
      </c>
      <c r="W146" s="371"/>
      <c r="X146" s="371"/>
      <c r="Y146" s="371">
        <v>1</v>
      </c>
      <c r="Z146" s="371"/>
      <c r="AA146" s="371"/>
      <c r="AB146" s="16"/>
      <c r="AC146" s="197">
        <v>1</v>
      </c>
      <c r="AD146" s="16"/>
      <c r="AE146" s="16"/>
      <c r="AF146" s="16"/>
      <c r="AG146" s="138" t="s">
        <v>1641</v>
      </c>
    </row>
    <row r="147" spans="1:33" ht="15" customHeight="1" x14ac:dyDescent="0.25">
      <c r="A147" s="471" t="s">
        <v>2445</v>
      </c>
      <c r="B147" s="482"/>
      <c r="C147" s="482"/>
      <c r="D147" s="482"/>
      <c r="E147" s="482">
        <v>0</v>
      </c>
      <c r="F147" s="482">
        <v>0</v>
      </c>
      <c r="G147" s="482">
        <v>0</v>
      </c>
      <c r="H147" s="482">
        <v>0</v>
      </c>
      <c r="I147" s="482">
        <v>0</v>
      </c>
      <c r="J147" s="482">
        <v>0</v>
      </c>
      <c r="K147" s="482">
        <v>0</v>
      </c>
      <c r="L147" s="482">
        <v>0</v>
      </c>
      <c r="M147" s="482">
        <v>0</v>
      </c>
      <c r="N147" s="482">
        <v>0</v>
      </c>
      <c r="O147" s="482">
        <v>0</v>
      </c>
      <c r="P147" s="485">
        <v>0</v>
      </c>
      <c r="Q147" s="371">
        <v>1</v>
      </c>
      <c r="R147" s="371">
        <v>1</v>
      </c>
      <c r="S147" s="371">
        <v>1</v>
      </c>
      <c r="T147" s="486">
        <v>1</v>
      </c>
      <c r="U147" s="317">
        <v>1</v>
      </c>
      <c r="V147" s="317">
        <v>0</v>
      </c>
      <c r="W147" s="371"/>
      <c r="X147" s="371"/>
      <c r="Y147" s="371">
        <v>1</v>
      </c>
      <c r="Z147" s="371"/>
      <c r="AA147" s="371"/>
      <c r="AB147" s="16"/>
      <c r="AC147" s="197">
        <v>1</v>
      </c>
      <c r="AD147" s="16"/>
      <c r="AE147" s="16"/>
      <c r="AF147" s="16"/>
      <c r="AG147" s="138" t="s">
        <v>2446</v>
      </c>
    </row>
    <row r="148" spans="1:33" ht="15" customHeight="1" x14ac:dyDescent="0.25">
      <c r="A148" s="471" t="s">
        <v>214</v>
      </c>
      <c r="B148" s="371">
        <v>0</v>
      </c>
      <c r="C148" s="371">
        <v>0</v>
      </c>
      <c r="D148" s="371">
        <v>0</v>
      </c>
      <c r="E148" s="371">
        <v>0</v>
      </c>
      <c r="F148" s="371">
        <v>0</v>
      </c>
      <c r="G148" s="371">
        <v>0</v>
      </c>
      <c r="H148" s="371">
        <v>0</v>
      </c>
      <c r="I148" s="371">
        <v>0</v>
      </c>
      <c r="J148" s="371">
        <v>0</v>
      </c>
      <c r="K148" s="371">
        <v>0</v>
      </c>
      <c r="L148" s="371">
        <v>0</v>
      </c>
      <c r="M148" s="371">
        <v>0</v>
      </c>
      <c r="N148" s="371">
        <v>0</v>
      </c>
      <c r="O148" s="371">
        <v>0</v>
      </c>
      <c r="P148" s="485">
        <v>0</v>
      </c>
      <c r="Q148" s="371">
        <v>0</v>
      </c>
      <c r="R148" s="371">
        <v>0</v>
      </c>
      <c r="S148" s="371">
        <v>0</v>
      </c>
      <c r="T148" s="487">
        <v>0</v>
      </c>
      <c r="U148" s="371">
        <v>0</v>
      </c>
      <c r="V148" s="371">
        <v>0</v>
      </c>
      <c r="W148" s="371"/>
      <c r="X148" s="371"/>
      <c r="Y148" s="371">
        <v>0</v>
      </c>
      <c r="Z148" s="371"/>
      <c r="AA148" s="371"/>
      <c r="AB148" s="16"/>
      <c r="AC148" s="197">
        <v>0</v>
      </c>
      <c r="AD148" s="16"/>
      <c r="AE148" s="16"/>
      <c r="AF148" s="16"/>
      <c r="AG148" s="138" t="s">
        <v>821</v>
      </c>
    </row>
    <row r="149" spans="1:33" ht="15" customHeight="1" x14ac:dyDescent="0.25">
      <c r="A149" s="471" t="s">
        <v>1448</v>
      </c>
      <c r="B149" s="489">
        <v>0</v>
      </c>
      <c r="C149" s="489">
        <v>0</v>
      </c>
      <c r="D149" s="489">
        <v>0</v>
      </c>
      <c r="E149" s="489">
        <v>0</v>
      </c>
      <c r="F149" s="489">
        <v>0</v>
      </c>
      <c r="G149" s="489">
        <v>0</v>
      </c>
      <c r="H149" s="317">
        <v>0</v>
      </c>
      <c r="I149" s="317">
        <v>0</v>
      </c>
      <c r="J149" s="317">
        <v>0</v>
      </c>
      <c r="K149" s="317">
        <v>0</v>
      </c>
      <c r="L149" s="317">
        <v>0</v>
      </c>
      <c r="M149" s="317">
        <v>0</v>
      </c>
      <c r="N149" s="317">
        <v>0</v>
      </c>
      <c r="O149" s="317">
        <v>0</v>
      </c>
      <c r="P149" s="490">
        <v>0</v>
      </c>
      <c r="Q149" s="371">
        <v>0</v>
      </c>
      <c r="R149" s="371">
        <v>0</v>
      </c>
      <c r="S149" s="371">
        <v>0</v>
      </c>
      <c r="T149" s="486">
        <v>0</v>
      </c>
      <c r="U149" s="317">
        <v>0</v>
      </c>
      <c r="V149" s="317">
        <v>0</v>
      </c>
      <c r="W149" s="371"/>
      <c r="X149" s="371"/>
      <c r="Y149" s="371">
        <v>0</v>
      </c>
      <c r="Z149" s="371"/>
      <c r="AA149" s="371"/>
      <c r="AB149" s="16"/>
      <c r="AC149" s="197">
        <v>0</v>
      </c>
      <c r="AD149" s="16"/>
      <c r="AE149" s="16"/>
      <c r="AF149" s="16"/>
      <c r="AG149" s="138" t="s">
        <v>1449</v>
      </c>
    </row>
    <row r="150" spans="1:33" ht="15" customHeight="1" x14ac:dyDescent="0.25">
      <c r="A150" s="471" t="s">
        <v>1180</v>
      </c>
      <c r="B150" s="371">
        <v>1</v>
      </c>
      <c r="C150" s="371">
        <v>1</v>
      </c>
      <c r="D150" s="371">
        <v>1</v>
      </c>
      <c r="E150" s="371">
        <v>1</v>
      </c>
      <c r="F150" s="371">
        <v>1</v>
      </c>
      <c r="G150" s="371">
        <v>1</v>
      </c>
      <c r="H150" s="371">
        <v>1</v>
      </c>
      <c r="I150" s="371">
        <v>0</v>
      </c>
      <c r="J150" s="371">
        <v>0</v>
      </c>
      <c r="K150" s="371">
        <v>0</v>
      </c>
      <c r="L150" s="371">
        <v>0</v>
      </c>
      <c r="M150" s="371">
        <v>0</v>
      </c>
      <c r="N150" s="317">
        <v>0</v>
      </c>
      <c r="O150" s="317">
        <v>0</v>
      </c>
      <c r="P150" s="490">
        <v>0</v>
      </c>
      <c r="Q150" s="371">
        <v>0</v>
      </c>
      <c r="R150" s="371">
        <v>0</v>
      </c>
      <c r="S150" s="371">
        <v>0</v>
      </c>
      <c r="T150" s="486">
        <v>0</v>
      </c>
      <c r="U150" s="317">
        <v>0</v>
      </c>
      <c r="V150" s="317">
        <v>0</v>
      </c>
      <c r="W150" s="371"/>
      <c r="X150" s="371"/>
      <c r="Y150" s="371">
        <v>0</v>
      </c>
      <c r="Z150" s="371"/>
      <c r="AA150" s="371"/>
      <c r="AB150" s="16"/>
      <c r="AC150" s="197">
        <v>0</v>
      </c>
      <c r="AD150" s="16"/>
      <c r="AE150" s="16"/>
      <c r="AF150" s="16"/>
      <c r="AG150" s="16" t="s">
        <v>1568</v>
      </c>
    </row>
    <row r="151" spans="1:33" ht="15" customHeight="1" x14ac:dyDescent="0.25">
      <c r="A151" s="471" t="s">
        <v>360</v>
      </c>
      <c r="B151" s="371">
        <v>0</v>
      </c>
      <c r="C151" s="371">
        <v>0</v>
      </c>
      <c r="D151" s="371">
        <v>0</v>
      </c>
      <c r="E151" s="371">
        <v>0</v>
      </c>
      <c r="F151" s="371">
        <v>0</v>
      </c>
      <c r="G151" s="371">
        <v>0</v>
      </c>
      <c r="H151" s="371">
        <v>0</v>
      </c>
      <c r="I151" s="371">
        <v>0</v>
      </c>
      <c r="J151" s="371">
        <v>0</v>
      </c>
      <c r="K151" s="371">
        <v>0</v>
      </c>
      <c r="L151" s="371">
        <v>0</v>
      </c>
      <c r="M151" s="371">
        <v>0</v>
      </c>
      <c r="N151" s="317">
        <v>0</v>
      </c>
      <c r="O151" s="317">
        <v>0</v>
      </c>
      <c r="P151" s="490">
        <v>0</v>
      </c>
      <c r="Q151" s="371">
        <v>0</v>
      </c>
      <c r="R151" s="371">
        <v>0</v>
      </c>
      <c r="S151" s="371">
        <v>0</v>
      </c>
      <c r="T151" s="487">
        <v>0</v>
      </c>
      <c r="U151" s="371">
        <v>0</v>
      </c>
      <c r="V151" s="371">
        <v>0</v>
      </c>
      <c r="W151" s="371"/>
      <c r="X151" s="371"/>
      <c r="Y151" s="371">
        <v>0</v>
      </c>
      <c r="Z151" s="371"/>
      <c r="AA151" s="371"/>
      <c r="AB151" s="16"/>
      <c r="AC151" s="197">
        <v>0</v>
      </c>
      <c r="AD151" s="16"/>
      <c r="AE151" s="16"/>
      <c r="AF151" s="16"/>
      <c r="AG151" s="138" t="s">
        <v>822</v>
      </c>
    </row>
    <row r="152" spans="1:33" ht="15" customHeight="1" x14ac:dyDescent="0.25">
      <c r="A152" s="471" t="s">
        <v>1181</v>
      </c>
      <c r="B152" s="371">
        <v>1</v>
      </c>
      <c r="C152" s="371">
        <v>0</v>
      </c>
      <c r="D152" s="371">
        <v>0</v>
      </c>
      <c r="E152" s="371">
        <v>1</v>
      </c>
      <c r="F152" s="371">
        <v>1</v>
      </c>
      <c r="G152" s="371">
        <v>1</v>
      </c>
      <c r="H152" s="371">
        <v>1</v>
      </c>
      <c r="I152" s="371">
        <v>1</v>
      </c>
      <c r="J152" s="371">
        <v>1</v>
      </c>
      <c r="K152" s="371">
        <v>1</v>
      </c>
      <c r="L152" s="371">
        <v>1</v>
      </c>
      <c r="M152" s="371">
        <v>1</v>
      </c>
      <c r="N152" s="317">
        <v>1</v>
      </c>
      <c r="O152" s="317">
        <v>1</v>
      </c>
      <c r="P152" s="490">
        <v>1</v>
      </c>
      <c r="Q152" s="371">
        <v>1</v>
      </c>
      <c r="R152" s="371">
        <v>1</v>
      </c>
      <c r="S152" s="371">
        <v>1</v>
      </c>
      <c r="T152" s="486">
        <v>1</v>
      </c>
      <c r="U152" s="317">
        <v>1</v>
      </c>
      <c r="V152" s="317">
        <v>1</v>
      </c>
      <c r="W152" s="371"/>
      <c r="X152" s="371"/>
      <c r="Y152" s="371">
        <v>1</v>
      </c>
      <c r="Z152" s="371"/>
      <c r="AA152" s="371"/>
      <c r="AB152" s="16"/>
      <c r="AC152" s="197">
        <v>1</v>
      </c>
      <c r="AD152" s="16"/>
      <c r="AE152" s="16"/>
      <c r="AF152" s="16"/>
      <c r="AG152" s="138" t="s">
        <v>815</v>
      </c>
    </row>
    <row r="153" spans="1:33" ht="15" customHeight="1" x14ac:dyDescent="0.25">
      <c r="A153" s="471" t="s">
        <v>1680</v>
      </c>
      <c r="B153" s="371"/>
      <c r="C153" s="371"/>
      <c r="D153" s="371"/>
      <c r="E153" s="482">
        <v>0</v>
      </c>
      <c r="F153" s="482">
        <v>0</v>
      </c>
      <c r="G153" s="482">
        <v>0</v>
      </c>
      <c r="H153" s="482">
        <v>0</v>
      </c>
      <c r="I153" s="482">
        <v>0</v>
      </c>
      <c r="J153" s="482">
        <v>0</v>
      </c>
      <c r="K153" s="482">
        <v>0</v>
      </c>
      <c r="L153" s="482">
        <v>0</v>
      </c>
      <c r="M153" s="482">
        <v>0</v>
      </c>
      <c r="N153" s="482">
        <v>0</v>
      </c>
      <c r="O153" s="482">
        <v>0</v>
      </c>
      <c r="P153" s="490">
        <v>48</v>
      </c>
      <c r="Q153" s="371">
        <v>48</v>
      </c>
      <c r="R153" s="371">
        <v>48</v>
      </c>
      <c r="S153" s="371">
        <v>48</v>
      </c>
      <c r="T153" s="491">
        <v>48</v>
      </c>
      <c r="U153" s="482">
        <v>48</v>
      </c>
      <c r="V153" s="317">
        <v>48</v>
      </c>
      <c r="W153" s="371"/>
      <c r="X153" s="371"/>
      <c r="Y153" s="371">
        <v>48</v>
      </c>
      <c r="Z153" s="371"/>
      <c r="AA153" s="371"/>
      <c r="AB153" s="16"/>
      <c r="AC153" s="197">
        <v>48</v>
      </c>
      <c r="AD153" s="16"/>
      <c r="AE153" s="16"/>
      <c r="AF153" s="16"/>
      <c r="AG153" s="138" t="s">
        <v>1681</v>
      </c>
    </row>
    <row r="154" spans="1:33" ht="15" customHeight="1" x14ac:dyDescent="0.25">
      <c r="A154" s="471" t="s">
        <v>1182</v>
      </c>
      <c r="B154" s="371">
        <v>0</v>
      </c>
      <c r="C154" s="371">
        <v>0</v>
      </c>
      <c r="D154" s="371">
        <v>0</v>
      </c>
      <c r="E154" s="371">
        <v>0</v>
      </c>
      <c r="F154" s="371">
        <v>0</v>
      </c>
      <c r="G154" s="371">
        <v>0</v>
      </c>
      <c r="H154" s="371">
        <v>0</v>
      </c>
      <c r="I154" s="371">
        <v>0</v>
      </c>
      <c r="J154" s="371">
        <v>0</v>
      </c>
      <c r="K154" s="371">
        <v>0</v>
      </c>
      <c r="L154" s="371">
        <v>0</v>
      </c>
      <c r="M154" s="371">
        <v>0</v>
      </c>
      <c r="N154" s="371">
        <v>0</v>
      </c>
      <c r="O154" s="371">
        <v>0</v>
      </c>
      <c r="P154" s="485">
        <v>0</v>
      </c>
      <c r="Q154" s="371">
        <v>0</v>
      </c>
      <c r="R154" s="371">
        <v>0</v>
      </c>
      <c r="S154" s="371">
        <v>0</v>
      </c>
      <c r="T154" s="487">
        <v>0</v>
      </c>
      <c r="U154" s="371">
        <v>0</v>
      </c>
      <c r="V154" s="317">
        <v>0</v>
      </c>
      <c r="W154" s="371"/>
      <c r="X154" s="371"/>
      <c r="Y154" s="371">
        <v>0</v>
      </c>
      <c r="Z154" s="371"/>
      <c r="AA154" s="371"/>
      <c r="AB154" s="16"/>
      <c r="AC154" s="197">
        <v>0</v>
      </c>
      <c r="AD154" s="16"/>
      <c r="AE154" s="16"/>
      <c r="AF154" s="16"/>
      <c r="AG154" s="138" t="s">
        <v>816</v>
      </c>
    </row>
    <row r="155" spans="1:33" ht="15" customHeight="1" x14ac:dyDescent="0.25">
      <c r="A155" s="471" t="s">
        <v>390</v>
      </c>
      <c r="B155" s="371">
        <v>0</v>
      </c>
      <c r="C155" s="371">
        <v>0</v>
      </c>
      <c r="D155" s="371">
        <v>0</v>
      </c>
      <c r="E155" s="371">
        <v>0</v>
      </c>
      <c r="F155" s="371">
        <v>0</v>
      </c>
      <c r="G155" s="371">
        <v>0</v>
      </c>
      <c r="H155" s="371">
        <v>0</v>
      </c>
      <c r="I155" s="371">
        <v>0</v>
      </c>
      <c r="J155" s="371">
        <v>0</v>
      </c>
      <c r="K155" s="371">
        <v>0</v>
      </c>
      <c r="L155" s="371">
        <v>0</v>
      </c>
      <c r="M155" s="371">
        <v>0</v>
      </c>
      <c r="N155" s="371">
        <v>0</v>
      </c>
      <c r="O155" s="371">
        <v>0</v>
      </c>
      <c r="P155" s="485">
        <v>0</v>
      </c>
      <c r="Q155" s="371">
        <v>0</v>
      </c>
      <c r="R155" s="371">
        <v>0</v>
      </c>
      <c r="S155" s="371">
        <v>0</v>
      </c>
      <c r="T155" s="487">
        <v>0</v>
      </c>
      <c r="U155" s="371">
        <v>0</v>
      </c>
      <c r="V155" s="317">
        <v>0</v>
      </c>
      <c r="W155" s="371"/>
      <c r="X155" s="371"/>
      <c r="Y155" s="371">
        <v>0</v>
      </c>
      <c r="Z155" s="371"/>
      <c r="AA155" s="371"/>
      <c r="AB155" s="16"/>
      <c r="AC155" s="197">
        <v>0</v>
      </c>
      <c r="AD155" s="16"/>
      <c r="AE155" s="16"/>
      <c r="AF155" s="16"/>
      <c r="AG155" s="138" t="s">
        <v>823</v>
      </c>
    </row>
    <row r="156" spans="1:33" ht="15" customHeight="1" x14ac:dyDescent="0.25">
      <c r="A156" s="471" t="s">
        <v>205</v>
      </c>
      <c r="B156" s="371">
        <v>0</v>
      </c>
      <c r="C156" s="371">
        <v>0</v>
      </c>
      <c r="D156" s="371">
        <v>0</v>
      </c>
      <c r="E156" s="371">
        <v>0</v>
      </c>
      <c r="F156" s="371">
        <v>0</v>
      </c>
      <c r="G156" s="371">
        <v>0</v>
      </c>
      <c r="H156" s="371">
        <v>0</v>
      </c>
      <c r="I156" s="371">
        <v>0</v>
      </c>
      <c r="J156" s="371">
        <v>0</v>
      </c>
      <c r="K156" s="371">
        <v>0</v>
      </c>
      <c r="L156" s="371">
        <v>0</v>
      </c>
      <c r="M156" s="371">
        <v>0</v>
      </c>
      <c r="N156" s="371">
        <v>0</v>
      </c>
      <c r="O156" s="371">
        <v>0</v>
      </c>
      <c r="P156" s="485">
        <v>0</v>
      </c>
      <c r="Q156" s="371">
        <v>0</v>
      </c>
      <c r="R156" s="371">
        <v>0</v>
      </c>
      <c r="S156" s="371">
        <v>0</v>
      </c>
      <c r="T156" s="487">
        <v>0</v>
      </c>
      <c r="U156" s="371">
        <v>0</v>
      </c>
      <c r="V156" s="317">
        <v>0</v>
      </c>
      <c r="W156" s="371"/>
      <c r="X156" s="371"/>
      <c r="Y156" s="371">
        <v>0</v>
      </c>
      <c r="Z156" s="371"/>
      <c r="AA156" s="371"/>
      <c r="AB156" s="16"/>
      <c r="AC156" s="197">
        <v>0</v>
      </c>
      <c r="AD156" s="16"/>
      <c r="AE156" s="16"/>
      <c r="AF156" s="16"/>
      <c r="AG156" s="138" t="s">
        <v>824</v>
      </c>
    </row>
    <row r="157" spans="1:33" ht="15" customHeight="1" x14ac:dyDescent="0.25">
      <c r="A157" s="471" t="s">
        <v>253</v>
      </c>
      <c r="B157" s="371">
        <v>1</v>
      </c>
      <c r="C157" s="371">
        <v>1</v>
      </c>
      <c r="D157" s="371">
        <v>1</v>
      </c>
      <c r="E157" s="371">
        <v>1</v>
      </c>
      <c r="F157" s="371">
        <v>1</v>
      </c>
      <c r="G157" s="371">
        <v>0</v>
      </c>
      <c r="H157" s="371">
        <v>0</v>
      </c>
      <c r="I157" s="371">
        <v>1</v>
      </c>
      <c r="J157" s="371">
        <v>1</v>
      </c>
      <c r="K157" s="371">
        <v>1</v>
      </c>
      <c r="L157" s="371">
        <v>1</v>
      </c>
      <c r="M157" s="371">
        <v>1</v>
      </c>
      <c r="N157" s="371">
        <v>0</v>
      </c>
      <c r="O157" s="371">
        <v>0</v>
      </c>
      <c r="P157" s="485">
        <v>0</v>
      </c>
      <c r="Q157" s="371">
        <v>1</v>
      </c>
      <c r="R157" s="371">
        <v>1</v>
      </c>
      <c r="S157" s="371">
        <v>1</v>
      </c>
      <c r="T157" s="487">
        <v>0</v>
      </c>
      <c r="U157" s="371">
        <v>0</v>
      </c>
      <c r="V157" s="317">
        <v>0</v>
      </c>
      <c r="W157" s="371"/>
      <c r="X157" s="371"/>
      <c r="Y157" s="371">
        <v>1</v>
      </c>
      <c r="Z157" s="371"/>
      <c r="AA157" s="371"/>
      <c r="AB157" s="16"/>
      <c r="AC157" s="197">
        <v>1</v>
      </c>
      <c r="AD157" s="16"/>
      <c r="AE157" s="16"/>
      <c r="AF157" s="16"/>
      <c r="AG157" s="138" t="s">
        <v>825</v>
      </c>
    </row>
    <row r="158" spans="1:33" ht="45" x14ac:dyDescent="0.25">
      <c r="A158" s="252" t="s">
        <v>2705</v>
      </c>
      <c r="B158" s="252">
        <v>0</v>
      </c>
      <c r="C158" s="252">
        <v>0</v>
      </c>
      <c r="D158" s="252">
        <v>0</v>
      </c>
      <c r="E158" s="252">
        <v>0</v>
      </c>
      <c r="F158" s="252">
        <v>0</v>
      </c>
      <c r="G158" s="252">
        <v>0</v>
      </c>
      <c r="H158" s="252">
        <v>0</v>
      </c>
      <c r="I158" s="252">
        <v>0</v>
      </c>
      <c r="J158" s="252">
        <v>0</v>
      </c>
      <c r="K158" s="252">
        <v>0</v>
      </c>
      <c r="L158" s="252">
        <v>0</v>
      </c>
      <c r="M158" s="252">
        <v>0</v>
      </c>
      <c r="N158" s="252">
        <v>0</v>
      </c>
      <c r="O158" s="252">
        <v>0</v>
      </c>
      <c r="P158" s="252">
        <v>0</v>
      </c>
      <c r="Q158" s="252">
        <v>0</v>
      </c>
      <c r="R158" s="252">
        <v>0</v>
      </c>
      <c r="S158" s="252">
        <v>0</v>
      </c>
      <c r="T158" s="252">
        <v>0</v>
      </c>
      <c r="U158" s="252">
        <v>0</v>
      </c>
      <c r="V158" s="252">
        <v>0</v>
      </c>
      <c r="W158" s="252">
        <v>1</v>
      </c>
      <c r="X158" s="252">
        <v>1</v>
      </c>
      <c r="Y158" s="252">
        <v>1</v>
      </c>
      <c r="Z158" s="252">
        <v>1</v>
      </c>
      <c r="AA158" s="252">
        <v>1</v>
      </c>
      <c r="AB158" s="252">
        <v>1</v>
      </c>
      <c r="AC158" s="252">
        <v>1</v>
      </c>
      <c r="AG158" s="253" t="s">
        <v>2693</v>
      </c>
    </row>
    <row r="159" spans="1:33" ht="15" customHeight="1" x14ac:dyDescent="0.25">
      <c r="A159" s="471" t="s">
        <v>1487</v>
      </c>
      <c r="B159" s="317">
        <v>0</v>
      </c>
      <c r="C159" s="317">
        <v>0</v>
      </c>
      <c r="D159" s="317">
        <v>0</v>
      </c>
      <c r="E159" s="317">
        <v>0</v>
      </c>
      <c r="F159" s="317">
        <v>0</v>
      </c>
      <c r="G159" s="317">
        <v>0</v>
      </c>
      <c r="H159" s="317">
        <v>0</v>
      </c>
      <c r="I159" s="317">
        <v>0</v>
      </c>
      <c r="J159" s="317">
        <v>0</v>
      </c>
      <c r="K159" s="317">
        <v>0</v>
      </c>
      <c r="L159" s="317">
        <v>0</v>
      </c>
      <c r="M159" s="317">
        <v>0</v>
      </c>
      <c r="N159" s="317">
        <v>1</v>
      </c>
      <c r="O159" s="317">
        <v>1</v>
      </c>
      <c r="P159" s="490">
        <v>1</v>
      </c>
      <c r="Q159" s="371">
        <v>1</v>
      </c>
      <c r="R159" s="371">
        <v>1</v>
      </c>
      <c r="S159" s="371">
        <v>1</v>
      </c>
      <c r="T159" s="486">
        <v>1</v>
      </c>
      <c r="U159" s="317">
        <v>1</v>
      </c>
      <c r="V159" s="317">
        <v>0</v>
      </c>
      <c r="W159" s="371"/>
      <c r="X159" s="371"/>
      <c r="Y159" s="371">
        <v>1</v>
      </c>
      <c r="Z159" s="371"/>
      <c r="AA159" s="371"/>
      <c r="AB159" s="16"/>
      <c r="AC159" s="197">
        <v>1</v>
      </c>
      <c r="AD159" s="16"/>
      <c r="AE159" s="16"/>
      <c r="AF159" s="16"/>
      <c r="AG159" s="138" t="s">
        <v>2030</v>
      </c>
    </row>
    <row r="160" spans="1:33" ht="15" customHeight="1" x14ac:dyDescent="0.25">
      <c r="A160" s="471" t="s">
        <v>1488</v>
      </c>
      <c r="B160" s="371">
        <v>0</v>
      </c>
      <c r="C160" s="371">
        <v>1</v>
      </c>
      <c r="D160" s="371">
        <v>0</v>
      </c>
      <c r="E160" s="371">
        <v>0</v>
      </c>
      <c r="F160" s="371">
        <v>0</v>
      </c>
      <c r="G160" s="371">
        <v>0</v>
      </c>
      <c r="H160" s="371">
        <v>0</v>
      </c>
      <c r="I160" s="371">
        <v>1</v>
      </c>
      <c r="J160" s="371">
        <v>0</v>
      </c>
      <c r="K160" s="371">
        <v>0</v>
      </c>
      <c r="L160" s="371">
        <v>0</v>
      </c>
      <c r="M160" s="371">
        <v>0</v>
      </c>
      <c r="N160" s="371">
        <v>0</v>
      </c>
      <c r="O160" s="371">
        <v>0</v>
      </c>
      <c r="P160" s="485">
        <v>0</v>
      </c>
      <c r="Q160" s="371">
        <v>0</v>
      </c>
      <c r="R160" s="371">
        <v>0</v>
      </c>
      <c r="S160" s="371">
        <v>0</v>
      </c>
      <c r="T160" s="487">
        <v>0</v>
      </c>
      <c r="U160" s="371">
        <v>0</v>
      </c>
      <c r="V160" s="371">
        <v>0</v>
      </c>
      <c r="W160" s="371"/>
      <c r="X160" s="371"/>
      <c r="Y160" s="371">
        <v>0</v>
      </c>
      <c r="Z160" s="371"/>
      <c r="AA160" s="371"/>
      <c r="AB160" s="16"/>
      <c r="AC160" s="197">
        <v>0</v>
      </c>
      <c r="AD160" s="16"/>
      <c r="AE160" s="16"/>
      <c r="AF160" s="16"/>
      <c r="AG160" s="310" t="s">
        <v>2032</v>
      </c>
    </row>
    <row r="161" spans="1:33" ht="15" customHeight="1" x14ac:dyDescent="0.25">
      <c r="A161" s="471" t="s">
        <v>1533</v>
      </c>
      <c r="B161" s="317">
        <v>0</v>
      </c>
      <c r="C161" s="317">
        <v>0</v>
      </c>
      <c r="D161" s="317">
        <v>0</v>
      </c>
      <c r="E161" s="317">
        <v>0</v>
      </c>
      <c r="F161" s="317">
        <v>0</v>
      </c>
      <c r="G161" s="317">
        <v>0</v>
      </c>
      <c r="H161" s="317">
        <v>0</v>
      </c>
      <c r="I161" s="317">
        <v>0</v>
      </c>
      <c r="J161" s="317">
        <v>0</v>
      </c>
      <c r="K161" s="317">
        <v>0</v>
      </c>
      <c r="L161" s="317">
        <v>0</v>
      </c>
      <c r="M161" s="317">
        <v>0</v>
      </c>
      <c r="N161" s="317">
        <v>0</v>
      </c>
      <c r="O161" s="317">
        <v>0</v>
      </c>
      <c r="P161" s="490">
        <v>0</v>
      </c>
      <c r="Q161" s="371">
        <v>0</v>
      </c>
      <c r="R161" s="371">
        <v>1</v>
      </c>
      <c r="S161" s="371">
        <v>0</v>
      </c>
      <c r="T161" s="486">
        <v>1</v>
      </c>
      <c r="U161" s="371">
        <v>0</v>
      </c>
      <c r="V161" s="317">
        <v>0</v>
      </c>
      <c r="W161" s="371"/>
      <c r="X161" s="371"/>
      <c r="Y161" s="371">
        <v>0</v>
      </c>
      <c r="Z161" s="371"/>
      <c r="AA161" s="371"/>
      <c r="AB161" s="16"/>
      <c r="AC161" s="197">
        <v>0</v>
      </c>
      <c r="AD161" s="16"/>
      <c r="AE161" s="16"/>
      <c r="AF161" s="16"/>
      <c r="AG161" s="129" t="s">
        <v>1534</v>
      </c>
    </row>
    <row r="162" spans="1:33" ht="15" customHeight="1" x14ac:dyDescent="0.25">
      <c r="A162" s="471" t="s">
        <v>1678</v>
      </c>
      <c r="B162" s="317"/>
      <c r="C162" s="317"/>
      <c r="D162" s="317"/>
      <c r="E162" s="317">
        <v>0</v>
      </c>
      <c r="F162" s="317">
        <v>0</v>
      </c>
      <c r="G162" s="317">
        <v>0</v>
      </c>
      <c r="H162" s="317">
        <v>0</v>
      </c>
      <c r="I162" s="317">
        <v>0</v>
      </c>
      <c r="J162" s="317">
        <v>0</v>
      </c>
      <c r="K162" s="317">
        <v>0</v>
      </c>
      <c r="L162" s="317">
        <v>0</v>
      </c>
      <c r="M162" s="317">
        <v>0</v>
      </c>
      <c r="N162" s="317">
        <v>0</v>
      </c>
      <c r="O162" s="317">
        <v>0</v>
      </c>
      <c r="P162" s="490">
        <v>0</v>
      </c>
      <c r="Q162" s="317">
        <v>0</v>
      </c>
      <c r="R162" s="317">
        <v>0</v>
      </c>
      <c r="S162" s="317">
        <v>0</v>
      </c>
      <c r="T162" s="486">
        <v>0</v>
      </c>
      <c r="U162" s="317">
        <v>0</v>
      </c>
      <c r="V162" s="317">
        <v>0</v>
      </c>
      <c r="W162" s="317"/>
      <c r="X162" s="317"/>
      <c r="Y162" s="317">
        <v>0</v>
      </c>
      <c r="Z162" s="371"/>
      <c r="AA162" s="371"/>
      <c r="AB162" s="16"/>
      <c r="AC162" s="197">
        <v>0</v>
      </c>
      <c r="AD162" s="16"/>
      <c r="AE162" s="16"/>
      <c r="AF162" s="16"/>
      <c r="AG162" s="138" t="s">
        <v>1679</v>
      </c>
    </row>
    <row r="163" spans="1:33" ht="15" customHeight="1" x14ac:dyDescent="0.25">
      <c r="A163" s="471" t="s">
        <v>21</v>
      </c>
      <c r="B163" s="317">
        <v>0</v>
      </c>
      <c r="C163" s="317">
        <v>0</v>
      </c>
      <c r="D163" s="317">
        <v>0</v>
      </c>
      <c r="E163" s="317">
        <v>0</v>
      </c>
      <c r="F163" s="317">
        <v>0</v>
      </c>
      <c r="G163" s="317">
        <v>0</v>
      </c>
      <c r="H163" s="317">
        <v>0</v>
      </c>
      <c r="I163" s="317">
        <v>6400</v>
      </c>
      <c r="J163" s="317">
        <v>0</v>
      </c>
      <c r="K163" s="317">
        <v>0</v>
      </c>
      <c r="L163" s="317">
        <v>0</v>
      </c>
      <c r="M163" s="317">
        <v>0</v>
      </c>
      <c r="N163" s="317">
        <v>0</v>
      </c>
      <c r="O163" s="317">
        <v>0</v>
      </c>
      <c r="P163" s="490">
        <v>0</v>
      </c>
      <c r="Q163" s="371">
        <v>0</v>
      </c>
      <c r="R163" s="371">
        <v>8000</v>
      </c>
      <c r="S163" s="488">
        <v>0</v>
      </c>
      <c r="T163" s="487">
        <v>8000</v>
      </c>
      <c r="U163" s="371">
        <v>0</v>
      </c>
      <c r="V163" s="371">
        <v>0</v>
      </c>
      <c r="W163" s="371"/>
      <c r="X163" s="371"/>
      <c r="Y163" s="488">
        <v>0</v>
      </c>
      <c r="Z163" s="371"/>
      <c r="AA163" s="371"/>
      <c r="AB163" s="16"/>
      <c r="AC163" s="444">
        <v>0</v>
      </c>
      <c r="AD163" s="16"/>
      <c r="AE163" s="16"/>
      <c r="AF163" s="16"/>
      <c r="AG163" s="373" t="s">
        <v>2029</v>
      </c>
    </row>
    <row r="164" spans="1:33" ht="15" customHeight="1" x14ac:dyDescent="0.25">
      <c r="A164" s="471" t="s">
        <v>1535</v>
      </c>
      <c r="B164" s="317">
        <v>0</v>
      </c>
      <c r="C164" s="317">
        <v>0</v>
      </c>
      <c r="D164" s="317">
        <v>0</v>
      </c>
      <c r="E164" s="317">
        <v>0</v>
      </c>
      <c r="F164" s="317">
        <v>0</v>
      </c>
      <c r="G164" s="317">
        <v>0</v>
      </c>
      <c r="H164" s="317">
        <v>0</v>
      </c>
      <c r="I164" s="317">
        <v>0</v>
      </c>
      <c r="J164" s="317">
        <v>0</v>
      </c>
      <c r="K164" s="317">
        <v>0</v>
      </c>
      <c r="L164" s="317">
        <v>0</v>
      </c>
      <c r="M164" s="317">
        <v>0</v>
      </c>
      <c r="N164" s="317">
        <v>0</v>
      </c>
      <c r="O164" s="317">
        <v>0</v>
      </c>
      <c r="P164" s="490">
        <v>0</v>
      </c>
      <c r="Q164" s="371">
        <v>0</v>
      </c>
      <c r="R164" s="371">
        <v>1</v>
      </c>
      <c r="S164" s="371">
        <v>0</v>
      </c>
      <c r="T164" s="486">
        <v>1</v>
      </c>
      <c r="U164" s="317">
        <v>0</v>
      </c>
      <c r="V164" s="317">
        <v>0</v>
      </c>
      <c r="W164" s="371"/>
      <c r="X164" s="371"/>
      <c r="Y164" s="371">
        <v>0</v>
      </c>
      <c r="Z164" s="371"/>
      <c r="AA164" s="371"/>
      <c r="AB164" s="16"/>
      <c r="AC164" s="197">
        <v>0</v>
      </c>
      <c r="AD164" s="16"/>
      <c r="AE164" s="16"/>
      <c r="AF164" s="16"/>
      <c r="AG164" s="373" t="s">
        <v>2031</v>
      </c>
    </row>
    <row r="165" spans="1:33" ht="15" customHeight="1" x14ac:dyDescent="0.25">
      <c r="A165" s="484" t="s">
        <v>2663</v>
      </c>
      <c r="B165" s="490">
        <v>0</v>
      </c>
      <c r="C165" s="490">
        <v>0</v>
      </c>
      <c r="D165" s="490">
        <v>0</v>
      </c>
      <c r="E165" s="490">
        <v>0</v>
      </c>
      <c r="F165" s="490">
        <v>0</v>
      </c>
      <c r="G165" s="490">
        <v>0</v>
      </c>
      <c r="H165" s="490">
        <v>0</v>
      </c>
      <c r="I165" s="490">
        <v>0</v>
      </c>
      <c r="J165" s="490">
        <v>0</v>
      </c>
      <c r="K165" s="490">
        <v>0</v>
      </c>
      <c r="L165" s="490">
        <v>0</v>
      </c>
      <c r="M165" s="490">
        <v>0</v>
      </c>
      <c r="N165" s="490">
        <v>0</v>
      </c>
      <c r="O165" s="490">
        <v>0</v>
      </c>
      <c r="P165" s="490">
        <v>0</v>
      </c>
      <c r="Q165" s="371">
        <v>1</v>
      </c>
      <c r="R165" s="371">
        <v>1</v>
      </c>
      <c r="S165" s="371">
        <v>1</v>
      </c>
      <c r="T165" s="486">
        <v>0</v>
      </c>
      <c r="U165" s="317">
        <v>0</v>
      </c>
      <c r="V165" s="317">
        <v>0</v>
      </c>
      <c r="W165" s="371"/>
      <c r="X165" s="371"/>
      <c r="Y165" s="371">
        <v>1</v>
      </c>
      <c r="Z165" s="371"/>
      <c r="AA165" s="371"/>
      <c r="AB165" s="16"/>
      <c r="AC165" s="197">
        <v>1</v>
      </c>
      <c r="AD165" s="16"/>
      <c r="AE165" s="16"/>
      <c r="AF165" s="16"/>
      <c r="AG165" s="56" t="s">
        <v>2666</v>
      </c>
    </row>
    <row r="166" spans="1:33" ht="15" customHeight="1" x14ac:dyDescent="0.4">
      <c r="A166" s="497" t="s">
        <v>2143</v>
      </c>
      <c r="B166" s="371"/>
      <c r="C166" s="371"/>
      <c r="D166" s="371"/>
      <c r="E166" s="492" t="s">
        <v>2144</v>
      </c>
      <c r="F166" s="492" t="s">
        <v>2144</v>
      </c>
      <c r="G166" s="493" t="s">
        <v>1176</v>
      </c>
      <c r="H166" s="493" t="s">
        <v>1176</v>
      </c>
      <c r="I166" s="494" t="s">
        <v>2161</v>
      </c>
      <c r="J166" s="494" t="s">
        <v>2161</v>
      </c>
      <c r="K166" s="494" t="s">
        <v>2144</v>
      </c>
      <c r="L166" s="494" t="s">
        <v>2144</v>
      </c>
      <c r="M166" s="494" t="s">
        <v>2144</v>
      </c>
      <c r="N166" s="495" t="s">
        <v>2162</v>
      </c>
      <c r="O166" s="493" t="s">
        <v>1176</v>
      </c>
      <c r="P166" s="490" t="s">
        <v>1176</v>
      </c>
      <c r="Q166" s="498" t="s">
        <v>2145</v>
      </c>
      <c r="R166" s="498" t="s">
        <v>2145</v>
      </c>
      <c r="S166" s="496" t="s">
        <v>2163</v>
      </c>
      <c r="T166" s="487"/>
      <c r="U166" s="371"/>
      <c r="V166" s="371"/>
      <c r="W166" s="371"/>
      <c r="X166" s="371"/>
      <c r="Y166" s="496" t="s">
        <v>2163</v>
      </c>
      <c r="Z166" s="371"/>
      <c r="AA166" s="371"/>
      <c r="AB166" s="16"/>
      <c r="AC166" s="405" t="s">
        <v>2163</v>
      </c>
      <c r="AD166" s="16"/>
      <c r="AE166" s="16"/>
      <c r="AF166" s="16"/>
      <c r="AG166" s="403" t="s">
        <v>2146</v>
      </c>
    </row>
    <row r="167" spans="1:33" ht="15" customHeight="1" x14ac:dyDescent="0.4">
      <c r="A167" s="497" t="s">
        <v>2147</v>
      </c>
      <c r="B167" s="371"/>
      <c r="C167" s="371"/>
      <c r="D167" s="371"/>
      <c r="E167" s="492" t="s">
        <v>2144</v>
      </c>
      <c r="F167" s="492" t="s">
        <v>2144</v>
      </c>
      <c r="G167" s="493" t="s">
        <v>1176</v>
      </c>
      <c r="H167" s="493" t="s">
        <v>1176</v>
      </c>
      <c r="I167" s="494" t="s">
        <v>2161</v>
      </c>
      <c r="J167" s="494" t="s">
        <v>2161</v>
      </c>
      <c r="K167" s="494" t="s">
        <v>2144</v>
      </c>
      <c r="L167" s="494" t="s">
        <v>2144</v>
      </c>
      <c r="M167" s="494" t="s">
        <v>2144</v>
      </c>
      <c r="N167" s="495" t="s">
        <v>2162</v>
      </c>
      <c r="O167" s="493" t="s">
        <v>1176</v>
      </c>
      <c r="P167" s="490" t="s">
        <v>1176</v>
      </c>
      <c r="Q167" s="498" t="s">
        <v>2145</v>
      </c>
      <c r="R167" s="498" t="s">
        <v>2145</v>
      </c>
      <c r="S167" s="496" t="s">
        <v>2163</v>
      </c>
      <c r="T167" s="487"/>
      <c r="U167" s="371"/>
      <c r="V167" s="371"/>
      <c r="W167" s="371"/>
      <c r="X167" s="371"/>
      <c r="Y167" s="496" t="s">
        <v>2163</v>
      </c>
      <c r="Z167" s="371"/>
      <c r="AA167" s="371"/>
      <c r="AB167" s="16"/>
      <c r="AC167" s="405" t="s">
        <v>2163</v>
      </c>
      <c r="AD167" s="16"/>
      <c r="AE167" s="16"/>
      <c r="AF167" s="16"/>
      <c r="AG167" s="403" t="s">
        <v>2148</v>
      </c>
    </row>
    <row r="168" spans="1:33" ht="15" customHeight="1" x14ac:dyDescent="0.4">
      <c r="A168" s="497" t="s">
        <v>2149</v>
      </c>
      <c r="B168" s="371"/>
      <c r="C168" s="371"/>
      <c r="D168" s="371"/>
      <c r="E168" s="492" t="s">
        <v>2144</v>
      </c>
      <c r="F168" s="492" t="s">
        <v>2144</v>
      </c>
      <c r="G168" s="493" t="s">
        <v>1176</v>
      </c>
      <c r="H168" s="493" t="s">
        <v>1176</v>
      </c>
      <c r="I168" s="494" t="s">
        <v>2161</v>
      </c>
      <c r="J168" s="494" t="s">
        <v>2161</v>
      </c>
      <c r="K168" s="494" t="s">
        <v>2144</v>
      </c>
      <c r="L168" s="494" t="s">
        <v>2144</v>
      </c>
      <c r="M168" s="494" t="s">
        <v>2144</v>
      </c>
      <c r="N168" s="495" t="s">
        <v>2162</v>
      </c>
      <c r="O168" s="493" t="s">
        <v>1176</v>
      </c>
      <c r="P168" s="490" t="s">
        <v>1176</v>
      </c>
      <c r="Q168" s="498" t="s">
        <v>2145</v>
      </c>
      <c r="R168" s="498" t="s">
        <v>2145</v>
      </c>
      <c r="S168" s="496" t="s">
        <v>2163</v>
      </c>
      <c r="T168" s="487"/>
      <c r="U168" s="371"/>
      <c r="V168" s="371"/>
      <c r="W168" s="371"/>
      <c r="X168" s="371"/>
      <c r="Y168" s="496" t="s">
        <v>2163</v>
      </c>
      <c r="Z168" s="371"/>
      <c r="AA168" s="371"/>
      <c r="AB168" s="16"/>
      <c r="AC168" s="405" t="s">
        <v>2163</v>
      </c>
      <c r="AD168" s="16"/>
      <c r="AE168" s="16"/>
      <c r="AF168" s="16"/>
      <c r="AG168" s="403" t="s">
        <v>2150</v>
      </c>
    </row>
    <row r="169" spans="1:33" ht="15" customHeight="1" x14ac:dyDescent="0.4">
      <c r="A169" s="497" t="s">
        <v>2151</v>
      </c>
      <c r="B169" s="371"/>
      <c r="C169" s="371"/>
      <c r="D169" s="371"/>
      <c r="E169" s="492" t="s">
        <v>2144</v>
      </c>
      <c r="F169" s="492" t="s">
        <v>2144</v>
      </c>
      <c r="G169" s="493" t="s">
        <v>1176</v>
      </c>
      <c r="H169" s="493" t="s">
        <v>1176</v>
      </c>
      <c r="I169" s="494" t="s">
        <v>2161</v>
      </c>
      <c r="J169" s="494" t="s">
        <v>2161</v>
      </c>
      <c r="K169" s="494" t="s">
        <v>2144</v>
      </c>
      <c r="L169" s="494" t="s">
        <v>2144</v>
      </c>
      <c r="M169" s="494" t="s">
        <v>2144</v>
      </c>
      <c r="N169" s="495" t="s">
        <v>2162</v>
      </c>
      <c r="O169" s="493" t="s">
        <v>1176</v>
      </c>
      <c r="P169" s="490" t="s">
        <v>1176</v>
      </c>
      <c r="Q169" s="498" t="s">
        <v>2145</v>
      </c>
      <c r="R169" s="498" t="s">
        <v>2145</v>
      </c>
      <c r="S169" s="496" t="s">
        <v>2163</v>
      </c>
      <c r="T169" s="487"/>
      <c r="U169" s="371"/>
      <c r="V169" s="371"/>
      <c r="W169" s="371"/>
      <c r="X169" s="371"/>
      <c r="Y169" s="496" t="s">
        <v>2163</v>
      </c>
      <c r="Z169" s="371"/>
      <c r="AA169" s="371"/>
      <c r="AB169" s="16"/>
      <c r="AC169" s="405" t="s">
        <v>2163</v>
      </c>
      <c r="AD169" s="16"/>
      <c r="AE169" s="16"/>
      <c r="AF169" s="16"/>
      <c r="AG169" s="403" t="s">
        <v>2152</v>
      </c>
    </row>
    <row r="170" spans="1:33" ht="15" customHeight="1" x14ac:dyDescent="0.4">
      <c r="A170" s="497" t="s">
        <v>2153</v>
      </c>
      <c r="B170" s="371"/>
      <c r="C170" s="371"/>
      <c r="D170" s="371"/>
      <c r="E170" s="492" t="s">
        <v>2144</v>
      </c>
      <c r="F170" s="492" t="s">
        <v>2144</v>
      </c>
      <c r="G170" s="493" t="s">
        <v>1176</v>
      </c>
      <c r="H170" s="493" t="s">
        <v>1176</v>
      </c>
      <c r="I170" s="494" t="s">
        <v>2161</v>
      </c>
      <c r="J170" s="494" t="s">
        <v>2161</v>
      </c>
      <c r="K170" s="494" t="s">
        <v>2144</v>
      </c>
      <c r="L170" s="494" t="s">
        <v>2144</v>
      </c>
      <c r="M170" s="494" t="s">
        <v>2144</v>
      </c>
      <c r="N170" s="495" t="s">
        <v>2162</v>
      </c>
      <c r="O170" s="493" t="s">
        <v>1176</v>
      </c>
      <c r="P170" s="490" t="s">
        <v>1176</v>
      </c>
      <c r="Q170" s="498" t="s">
        <v>2145</v>
      </c>
      <c r="R170" s="498" t="s">
        <v>2145</v>
      </c>
      <c r="S170" s="499" t="s">
        <v>2145</v>
      </c>
      <c r="T170" s="487"/>
      <c r="U170" s="371"/>
      <c r="V170" s="371"/>
      <c r="W170" s="371"/>
      <c r="X170" s="371"/>
      <c r="Y170" s="499" t="s">
        <v>2145</v>
      </c>
      <c r="Z170" s="371"/>
      <c r="AA170" s="371"/>
      <c r="AB170" s="16"/>
      <c r="AC170" s="404" t="s">
        <v>2145</v>
      </c>
      <c r="AD170" s="16"/>
      <c r="AE170" s="16"/>
      <c r="AF170" s="16"/>
      <c r="AG170" s="403" t="s">
        <v>2154</v>
      </c>
    </row>
    <row r="171" spans="1:33" ht="15" customHeight="1" x14ac:dyDescent="0.4">
      <c r="A171" s="497" t="s">
        <v>2155</v>
      </c>
      <c r="B171" s="371"/>
      <c r="C171" s="371"/>
      <c r="D171" s="371"/>
      <c r="E171" s="492" t="s">
        <v>2144</v>
      </c>
      <c r="F171" s="492" t="s">
        <v>2144</v>
      </c>
      <c r="G171" s="493" t="s">
        <v>1176</v>
      </c>
      <c r="H171" s="493" t="s">
        <v>1176</v>
      </c>
      <c r="I171" s="494" t="s">
        <v>2161</v>
      </c>
      <c r="J171" s="494" t="s">
        <v>2161</v>
      </c>
      <c r="K171" s="494" t="s">
        <v>2144</v>
      </c>
      <c r="L171" s="494" t="s">
        <v>2144</v>
      </c>
      <c r="M171" s="494" t="s">
        <v>2144</v>
      </c>
      <c r="N171" s="495" t="s">
        <v>2162</v>
      </c>
      <c r="O171" s="493" t="s">
        <v>1176</v>
      </c>
      <c r="P171" s="490" t="s">
        <v>1176</v>
      </c>
      <c r="Q171" s="498" t="s">
        <v>2145</v>
      </c>
      <c r="R171" s="498" t="s">
        <v>2145</v>
      </c>
      <c r="S171" s="496" t="s">
        <v>2163</v>
      </c>
      <c r="T171" s="487"/>
      <c r="U171" s="371"/>
      <c r="V171" s="371"/>
      <c r="W171" s="371"/>
      <c r="X171" s="371"/>
      <c r="Y171" s="496" t="s">
        <v>2163</v>
      </c>
      <c r="Z171" s="371"/>
      <c r="AA171" s="371"/>
      <c r="AB171" s="16"/>
      <c r="AC171" s="405" t="s">
        <v>2163</v>
      </c>
      <c r="AD171" s="16"/>
      <c r="AE171" s="16"/>
      <c r="AF171" s="16"/>
      <c r="AG171" s="403" t="s">
        <v>2156</v>
      </c>
    </row>
    <row r="172" spans="1:33" ht="15" customHeight="1" x14ac:dyDescent="0.4">
      <c r="A172" s="497" t="s">
        <v>2157</v>
      </c>
      <c r="B172" s="371"/>
      <c r="C172" s="371"/>
      <c r="D172" s="371"/>
      <c r="E172" s="492" t="s">
        <v>2144</v>
      </c>
      <c r="F172" s="492" t="s">
        <v>2144</v>
      </c>
      <c r="G172" s="493" t="s">
        <v>1176</v>
      </c>
      <c r="H172" s="493" t="s">
        <v>1176</v>
      </c>
      <c r="I172" s="494" t="s">
        <v>2161</v>
      </c>
      <c r="J172" s="494" t="s">
        <v>2161</v>
      </c>
      <c r="K172" s="494" t="s">
        <v>2144</v>
      </c>
      <c r="L172" s="494" t="s">
        <v>2144</v>
      </c>
      <c r="M172" s="494" t="s">
        <v>2144</v>
      </c>
      <c r="N172" s="495" t="s">
        <v>2162</v>
      </c>
      <c r="O172" s="493" t="s">
        <v>1176</v>
      </c>
      <c r="P172" s="490" t="s">
        <v>1176</v>
      </c>
      <c r="Q172" s="498" t="s">
        <v>2145</v>
      </c>
      <c r="R172" s="498" t="s">
        <v>2145</v>
      </c>
      <c r="S172" s="496" t="s">
        <v>2163</v>
      </c>
      <c r="T172" s="487"/>
      <c r="U172" s="371"/>
      <c r="V172" s="371"/>
      <c r="W172" s="371"/>
      <c r="X172" s="371"/>
      <c r="Y172" s="496" t="s">
        <v>2163</v>
      </c>
      <c r="Z172" s="371"/>
      <c r="AA172" s="371"/>
      <c r="AB172" s="16"/>
      <c r="AC172" s="405" t="s">
        <v>2163</v>
      </c>
      <c r="AD172" s="16"/>
      <c r="AE172" s="16"/>
      <c r="AF172" s="16"/>
      <c r="AG172" s="403" t="s">
        <v>2158</v>
      </c>
    </row>
    <row r="173" spans="1:33" ht="15" customHeight="1" x14ac:dyDescent="0.4">
      <c r="A173" s="497" t="s">
        <v>2159</v>
      </c>
      <c r="B173" s="371"/>
      <c r="C173" s="371"/>
      <c r="D173" s="371"/>
      <c r="E173" s="492" t="s">
        <v>2144</v>
      </c>
      <c r="F173" s="492" t="s">
        <v>2144</v>
      </c>
      <c r="G173" s="493" t="s">
        <v>1176</v>
      </c>
      <c r="H173" s="493" t="s">
        <v>1176</v>
      </c>
      <c r="I173" s="494" t="s">
        <v>2161</v>
      </c>
      <c r="J173" s="494" t="s">
        <v>2161</v>
      </c>
      <c r="K173" s="494" t="s">
        <v>2144</v>
      </c>
      <c r="L173" s="494" t="s">
        <v>2144</v>
      </c>
      <c r="M173" s="494" t="s">
        <v>2144</v>
      </c>
      <c r="N173" s="495" t="s">
        <v>2162</v>
      </c>
      <c r="O173" s="493" t="s">
        <v>1176</v>
      </c>
      <c r="P173" s="490" t="s">
        <v>1176</v>
      </c>
      <c r="Q173" s="498" t="s">
        <v>2145</v>
      </c>
      <c r="R173" s="498" t="s">
        <v>2145</v>
      </c>
      <c r="S173" s="496" t="s">
        <v>2163</v>
      </c>
      <c r="T173" s="487"/>
      <c r="U173" s="371"/>
      <c r="V173" s="371"/>
      <c r="W173" s="371"/>
      <c r="X173" s="371"/>
      <c r="Y173" s="496" t="s">
        <v>2163</v>
      </c>
      <c r="Z173" s="371"/>
      <c r="AA173" s="371"/>
      <c r="AB173" s="16"/>
      <c r="AC173" s="405" t="s">
        <v>2163</v>
      </c>
      <c r="AD173" s="16"/>
      <c r="AE173" s="16"/>
      <c r="AF173" s="16"/>
      <c r="AG173" s="403" t="s">
        <v>2160</v>
      </c>
    </row>
  </sheetData>
  <autoFilter ref="A5:AH5" xr:uid="{E85CD0FB-0462-40B4-AA37-D16982E431C6}"/>
  <mergeCells count="7">
    <mergeCell ref="W4:Y4"/>
    <mergeCell ref="Z4:AC4"/>
    <mergeCell ref="C4:D4"/>
    <mergeCell ref="E4:G4"/>
    <mergeCell ref="I4:J4"/>
    <mergeCell ref="K4:M4"/>
    <mergeCell ref="Q4:R4"/>
  </mergeCells>
  <phoneticPr fontId="18" type="noConversion"/>
  <conditionalFormatting sqref="A61 A76:A82 A107 A72 A74">
    <cfRule type="cellIs" dxfId="2769" priority="25" operator="equal">
      <formula>0</formula>
    </cfRule>
  </conditionalFormatting>
  <conditionalFormatting sqref="A62">
    <cfRule type="cellIs" dxfId="2768" priority="24" operator="equal">
      <formula>0</formula>
    </cfRule>
  </conditionalFormatting>
  <conditionalFormatting sqref="A63">
    <cfRule type="cellIs" dxfId="2767" priority="23" operator="equal">
      <formula>0</formula>
    </cfRule>
  </conditionalFormatting>
  <conditionalFormatting sqref="A84:A87 A105:A108">
    <cfRule type="cellIs" priority="21" operator="equal">
      <formula>0</formula>
    </cfRule>
  </conditionalFormatting>
  <conditionalFormatting sqref="A64">
    <cfRule type="cellIs" dxfId="2766" priority="17" operator="equal">
      <formula>0</formula>
    </cfRule>
  </conditionalFormatting>
  <conditionalFormatting sqref="A65:A67">
    <cfRule type="cellIs" dxfId="2765" priority="13" operator="equal">
      <formula>0</formula>
    </cfRule>
  </conditionalFormatting>
  <conditionalFormatting sqref="A90:A103">
    <cfRule type="cellIs" dxfId="2764" priority="12" operator="equal">
      <formula>0</formula>
    </cfRule>
  </conditionalFormatting>
  <conditionalFormatting sqref="A71">
    <cfRule type="cellIs" dxfId="2763" priority="10" operator="equal">
      <formula>0</formula>
    </cfRule>
  </conditionalFormatting>
  <conditionalFormatting sqref="A88:A89">
    <cfRule type="cellIs" priority="8" operator="equal">
      <formula>0</formula>
    </cfRule>
  </conditionalFormatting>
  <conditionalFormatting sqref="A70">
    <cfRule type="cellIs" dxfId="2762" priority="6" operator="equal">
      <formula>0</formula>
    </cfRule>
  </conditionalFormatting>
  <conditionalFormatting sqref="A68:A69">
    <cfRule type="cellIs" dxfId="2761" priority="5" operator="equal">
      <formula>0</formula>
    </cfRule>
  </conditionalFormatting>
  <conditionalFormatting sqref="A73:A75">
    <cfRule type="cellIs" dxfId="2760" priority="2" operator="equal">
      <formula>0</formula>
    </cfRule>
  </conditionalFormatting>
  <pageMargins left="0.7" right="0.7" top="0.75" bottom="0.75" header="0.3" footer="0.3"/>
  <pageSetup orientation="portrait" r:id="rId1"/>
  <ignoredErrors>
    <ignoredError sqref="A8:X50 A90:X104 R86:X87 A76:G76 E86:P87 A85:A87 E85:X85 B60:X60 B59:X59 A114:X115 A63:X65 A62:P62 T61:X62 A84:P84 T84:U84 A112:X112 A105:P105 T105:U105 E88:R89 E68:R69 B83:X83 A77:D77 W77:X77 A79:X79 A109:X109 B61:P61 A4:V4 A53:X53 B52:X52 A116:Q116 S116:X116 A106:Q106 S106:X106 A66:P67 S66:X67 E70:X70 E71:X71 T68:X69 T88:X89 A78:D78 W78:X78 E77:V78 A108:D108 W108:X108 B51:X51 A6:X6 A5:V5 AD5:AG5 Z8:AA50 Z90:AA104 Z86:AA87 Z76:AA76 Z85:AA85 Z60:AA60 Z59:AA59 Z114:AA115 Z63:AA65 Z61:AA62 Z84:AA84 Z112:AA112 Z105:AA105 Z83:AA83 Z77:AA77 Z79:AA79 Z109:AA109 Z53:AA58 Z52:AA52 Z116:AA116 Z106:AA106 Z66:AA67 Z70:AA70 Z71:AA71 Z68:AA69 Z88:AA89 Z78:AA78 Z108:AA108 Z51:AA51 Z6:AA6 AD8:AG50 AD90:AG104 AD86:AG87 AD76:AG76 AD85:AG85 AD60:AG60 AD59:AG59 AD114:AG115 AD63:AG65 AD61:AG62 AD84:AG84 AD112:AG112 AD105:AG105 AD83:AG83 AD77:AG77 AD79:AG79 AD109:AG109 AD4:AG4 AD53:AG53 AD52:AG52 AD116:AG116 AD106:AG106 AD66:AG67 AD70:AF70 AD71:AF71 AD68:AF69 AD88:AF89 AD78:AG78 AD108:AG108 AD51:AG51 AD6:AF6 A55:X58 B54:U54 W54:X54 AD55:AG58 AD54:AF54 W84:X84 W105:X105 I76:X76" formulaRange="1"/>
  </ignoredError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A1:AP340"/>
  <sheetViews>
    <sheetView topLeftCell="F1" zoomScale="70" zoomScaleNormal="70" workbookViewId="0">
      <pane ySplit="4" topLeftCell="A220" activePane="bottomLeft" state="frozen"/>
      <selection pane="bottomLeft" activeCell="P228" sqref="P228"/>
    </sheetView>
  </sheetViews>
  <sheetFormatPr defaultColWidth="8.85546875" defaultRowHeight="27" customHeight="1" x14ac:dyDescent="0.25"/>
  <cols>
    <col min="1" max="1" width="3.42578125" style="425" bestFit="1" customWidth="1"/>
    <col min="2" max="2" width="33" style="385" customWidth="1"/>
    <col min="3" max="3" width="14.7109375" style="385" customWidth="1"/>
    <col min="4" max="4" width="46.85546875" style="385" customWidth="1"/>
    <col min="5" max="5" width="14.42578125" style="385" hidden="1" customWidth="1"/>
    <col min="6" max="6" width="27.5703125" style="385" customWidth="1"/>
    <col min="7" max="7" width="15.28515625" style="385" customWidth="1"/>
    <col min="8" max="8" width="14.5703125" style="385" customWidth="1"/>
    <col min="9" max="9" width="11.85546875" style="385" customWidth="1"/>
    <col min="10" max="10" width="13.28515625" style="385" customWidth="1"/>
    <col min="11" max="11" width="11.42578125" style="385" customWidth="1"/>
    <col min="12" max="12" width="11.28515625" style="385" customWidth="1"/>
    <col min="13" max="13" width="10.7109375" style="385" customWidth="1"/>
    <col min="14" max="14" width="11" style="385" customWidth="1"/>
    <col min="15" max="15" width="9.28515625" style="385" customWidth="1"/>
    <col min="16" max="16" width="10.28515625" style="349" customWidth="1"/>
    <col min="17" max="17" width="10.140625" style="349" customWidth="1"/>
    <col min="18" max="18" width="9" style="349" customWidth="1"/>
    <col min="19" max="19" width="6.5703125" style="349" customWidth="1"/>
    <col min="20" max="20" width="7.28515625" style="349" customWidth="1"/>
    <col min="21" max="21" width="8.140625" style="349" customWidth="1"/>
    <col min="22" max="22" width="6" style="349" customWidth="1"/>
    <col min="23" max="23" width="6.7109375" style="385" customWidth="1"/>
    <col min="24" max="24" width="7.7109375" style="349" customWidth="1"/>
    <col min="25" max="25" width="8.85546875" style="349" customWidth="1"/>
    <col min="26" max="26" width="8.5703125" style="349" customWidth="1"/>
    <col min="27" max="27" width="12.140625" style="349" customWidth="1"/>
    <col min="28" max="28" width="14.140625" style="349" customWidth="1"/>
    <col min="29" max="37" width="11" style="349" customWidth="1"/>
    <col min="38" max="38" width="29.42578125" style="349" customWidth="1"/>
    <col min="39" max="39" width="4.42578125" style="349" bestFit="1" customWidth="1"/>
    <col min="40" max="40" width="33.42578125" style="349" bestFit="1" customWidth="1"/>
    <col min="41" max="41" width="32.85546875" style="349" bestFit="1" customWidth="1"/>
    <col min="42" max="42" width="72.140625" style="349" bestFit="1" customWidth="1"/>
    <col min="43" max="16384" width="8.85546875" style="349"/>
  </cols>
  <sheetData>
    <row r="1" spans="1:42" ht="27" customHeight="1" x14ac:dyDescent="0.25">
      <c r="C1" s="461" t="s">
        <v>1168</v>
      </c>
      <c r="J1" s="447" t="s">
        <v>2139</v>
      </c>
      <c r="L1" s="467"/>
    </row>
    <row r="2" spans="1:42" ht="27" customHeight="1" x14ac:dyDescent="0.25">
      <c r="B2" s="456" t="s">
        <v>66</v>
      </c>
      <c r="C2" s="462" t="s">
        <v>1431</v>
      </c>
    </row>
    <row r="4" spans="1:42" s="401" customFormat="1" ht="27" customHeight="1" x14ac:dyDescent="0.25">
      <c r="A4" s="426" t="s">
        <v>1380</v>
      </c>
      <c r="B4" s="382" t="s">
        <v>1729</v>
      </c>
      <c r="C4" s="382" t="s">
        <v>1413</v>
      </c>
      <c r="D4" s="382" t="s">
        <v>1651</v>
      </c>
      <c r="E4" s="382" t="s">
        <v>1743</v>
      </c>
      <c r="F4" s="382" t="s">
        <v>371</v>
      </c>
      <c r="G4" s="382" t="s">
        <v>1742</v>
      </c>
      <c r="H4" s="406" t="s">
        <v>2594</v>
      </c>
      <c r="I4" s="382" t="s">
        <v>386</v>
      </c>
      <c r="J4" s="382" t="s">
        <v>1412</v>
      </c>
      <c r="K4" s="382" t="s">
        <v>602</v>
      </c>
      <c r="L4" s="382" t="s">
        <v>661</v>
      </c>
      <c r="M4" s="382" t="s">
        <v>1933</v>
      </c>
      <c r="N4" s="382" t="s">
        <v>2173</v>
      </c>
      <c r="O4" s="382" t="s">
        <v>1411</v>
      </c>
      <c r="P4" s="382" t="s">
        <v>1410</v>
      </c>
      <c r="Q4" s="382" t="s">
        <v>1409</v>
      </c>
      <c r="R4" s="382" t="s">
        <v>1408</v>
      </c>
      <c r="S4" s="382" t="s">
        <v>1170</v>
      </c>
      <c r="T4" s="382" t="s">
        <v>1171</v>
      </c>
      <c r="U4" s="382" t="s">
        <v>1844</v>
      </c>
      <c r="V4" s="382" t="s">
        <v>1845</v>
      </c>
      <c r="W4" s="382" t="s">
        <v>1172</v>
      </c>
      <c r="X4" s="382" t="s">
        <v>1520</v>
      </c>
      <c r="Y4" s="382" t="s">
        <v>1521</v>
      </c>
      <c r="Z4" s="382" t="s">
        <v>1541</v>
      </c>
      <c r="AA4" s="382" t="s">
        <v>1551</v>
      </c>
      <c r="AB4" s="382" t="s">
        <v>1552</v>
      </c>
      <c r="AC4" s="382" t="s">
        <v>2054</v>
      </c>
      <c r="AD4" s="382" t="s">
        <v>2684</v>
      </c>
      <c r="AE4" s="382" t="s">
        <v>2671</v>
      </c>
      <c r="AF4" s="382" t="s">
        <v>2672</v>
      </c>
      <c r="AG4" s="382" t="s">
        <v>2670</v>
      </c>
      <c r="AH4" s="382" t="s">
        <v>2673</v>
      </c>
      <c r="AI4" s="382" t="s">
        <v>2675</v>
      </c>
      <c r="AJ4" s="382" t="s">
        <v>2676</v>
      </c>
      <c r="AK4" s="382" t="s">
        <v>2677</v>
      </c>
      <c r="AL4" s="382" t="s">
        <v>1407</v>
      </c>
      <c r="AM4" s="382" t="s">
        <v>1759</v>
      </c>
      <c r="AN4" s="382" t="s">
        <v>1406</v>
      </c>
      <c r="AO4" s="382" t="s">
        <v>1405</v>
      </c>
      <c r="AP4" s="382" t="s">
        <v>1404</v>
      </c>
    </row>
    <row r="5" spans="1:42" ht="27" hidden="1" customHeight="1" x14ac:dyDescent="0.25">
      <c r="A5" s="427">
        <v>1</v>
      </c>
      <c r="B5" s="430" t="s">
        <v>48</v>
      </c>
      <c r="C5" s="430" t="s">
        <v>1403</v>
      </c>
      <c r="D5" s="430" t="s">
        <v>547</v>
      </c>
      <c r="E5" s="430" t="s">
        <v>66</v>
      </c>
      <c r="F5" s="430" t="s">
        <v>1401</v>
      </c>
      <c r="G5" s="430" t="s">
        <v>1752</v>
      </c>
      <c r="H5" s="448" t="s">
        <v>2623</v>
      </c>
      <c r="I5" s="446">
        <v>0</v>
      </c>
      <c r="J5" s="430" t="s">
        <v>2057</v>
      </c>
      <c r="K5" s="430">
        <v>1</v>
      </c>
      <c r="L5" s="430">
        <v>1</v>
      </c>
      <c r="M5" s="430" t="s">
        <v>1934</v>
      </c>
      <c r="N5" s="430" t="s">
        <v>2174</v>
      </c>
      <c r="O5" s="430" t="s">
        <v>1402</v>
      </c>
      <c r="P5" s="377" t="s">
        <v>547</v>
      </c>
      <c r="Q5" s="377" t="s">
        <v>547</v>
      </c>
      <c r="R5" s="377" t="s">
        <v>547</v>
      </c>
      <c r="S5" s="377" t="s">
        <v>1254</v>
      </c>
      <c r="T5" s="377" t="s">
        <v>1254</v>
      </c>
      <c r="U5" s="377" t="s">
        <v>1254</v>
      </c>
      <c r="V5" s="377" t="s">
        <v>1254</v>
      </c>
      <c r="W5" s="377" t="s">
        <v>1254</v>
      </c>
      <c r="X5" s="377" t="s">
        <v>1254</v>
      </c>
      <c r="Y5" s="377" t="s">
        <v>1254</v>
      </c>
      <c r="Z5" s="377" t="s">
        <v>1254</v>
      </c>
      <c r="AA5" s="377" t="s">
        <v>1254</v>
      </c>
      <c r="AB5" s="377" t="s">
        <v>1254</v>
      </c>
      <c r="AC5" s="377" t="s">
        <v>1254</v>
      </c>
      <c r="AD5" s="377"/>
      <c r="AE5" s="377"/>
      <c r="AF5" s="377"/>
      <c r="AG5" s="377" t="s">
        <v>1254</v>
      </c>
      <c r="AH5" s="377"/>
      <c r="AI5" s="377"/>
      <c r="AJ5" s="377" t="s">
        <v>1254</v>
      </c>
      <c r="AK5" s="377"/>
      <c r="AL5" s="377" t="s">
        <v>1399</v>
      </c>
      <c r="AM5" s="377" t="s">
        <v>1760</v>
      </c>
      <c r="AN5" s="377"/>
      <c r="AO5" s="377"/>
      <c r="AP5" s="377"/>
    </row>
    <row r="6" spans="1:42" ht="27" hidden="1" customHeight="1" x14ac:dyDescent="0.25">
      <c r="A6" s="427">
        <v>2</v>
      </c>
      <c r="B6" s="430"/>
      <c r="C6" s="430"/>
      <c r="D6" s="430" t="s">
        <v>548</v>
      </c>
      <c r="E6" s="430" t="s">
        <v>66</v>
      </c>
      <c r="F6" s="430" t="s">
        <v>1401</v>
      </c>
      <c r="G6" s="430" t="s">
        <v>1752</v>
      </c>
      <c r="H6" s="448" t="s">
        <v>2623</v>
      </c>
      <c r="I6" s="446">
        <v>0</v>
      </c>
      <c r="J6" s="430" t="s">
        <v>2057</v>
      </c>
      <c r="K6" s="430">
        <v>1</v>
      </c>
      <c r="L6" s="430">
        <v>1</v>
      </c>
      <c r="M6" s="430" t="s">
        <v>2021</v>
      </c>
      <c r="N6" s="430" t="s">
        <v>2175</v>
      </c>
      <c r="O6" s="430" t="s">
        <v>535</v>
      </c>
      <c r="P6" s="377" t="s">
        <v>548</v>
      </c>
      <c r="Q6" s="377" t="s">
        <v>548</v>
      </c>
      <c r="R6" s="377" t="s">
        <v>548</v>
      </c>
      <c r="S6" s="377" t="s">
        <v>1254</v>
      </c>
      <c r="T6" s="377" t="s">
        <v>1254</v>
      </c>
      <c r="U6" s="377" t="s">
        <v>1254</v>
      </c>
      <c r="V6" s="377" t="s">
        <v>1254</v>
      </c>
      <c r="W6" s="377" t="s">
        <v>1254</v>
      </c>
      <c r="X6" s="377" t="s">
        <v>1254</v>
      </c>
      <c r="Y6" s="377" t="s">
        <v>1254</v>
      </c>
      <c r="Z6" s="377" t="s">
        <v>1254</v>
      </c>
      <c r="AA6" s="377" t="s">
        <v>1254</v>
      </c>
      <c r="AB6" s="377" t="s">
        <v>1254</v>
      </c>
      <c r="AC6" s="377" t="s">
        <v>1254</v>
      </c>
      <c r="AD6" s="377"/>
      <c r="AE6" s="377"/>
      <c r="AF6" s="377"/>
      <c r="AG6" s="377" t="s">
        <v>1254</v>
      </c>
      <c r="AH6" s="377"/>
      <c r="AI6" s="377"/>
      <c r="AJ6" s="377" t="s">
        <v>1254</v>
      </c>
      <c r="AK6" s="377"/>
      <c r="AL6" s="377" t="s">
        <v>1399</v>
      </c>
      <c r="AM6" s="377" t="s">
        <v>1760</v>
      </c>
      <c r="AN6" s="377"/>
      <c r="AO6" s="377"/>
      <c r="AP6" s="377"/>
    </row>
    <row r="7" spans="1:42" ht="27" hidden="1" customHeight="1" x14ac:dyDescent="0.25">
      <c r="A7" s="427">
        <v>3</v>
      </c>
      <c r="B7" s="430"/>
      <c r="C7" s="430"/>
      <c r="D7" s="430" t="s">
        <v>2698</v>
      </c>
      <c r="E7" s="430" t="s">
        <v>66</v>
      </c>
      <c r="F7" s="430" t="s">
        <v>1401</v>
      </c>
      <c r="G7" s="430" t="s">
        <v>1752</v>
      </c>
      <c r="H7" s="448" t="s">
        <v>2623</v>
      </c>
      <c r="I7" s="446">
        <v>0</v>
      </c>
      <c r="J7" s="430" t="s">
        <v>2057</v>
      </c>
      <c r="K7" s="430">
        <v>1</v>
      </c>
      <c r="L7" s="430">
        <v>30</v>
      </c>
      <c r="M7" s="430" t="s">
        <v>2021</v>
      </c>
      <c r="N7" s="430" t="s">
        <v>2176</v>
      </c>
      <c r="O7" s="430"/>
      <c r="P7" s="377" t="s">
        <v>1400</v>
      </c>
      <c r="Q7" s="377" t="s">
        <v>1400</v>
      </c>
      <c r="R7" s="377" t="s">
        <v>1400</v>
      </c>
      <c r="S7" s="377" t="s">
        <v>1254</v>
      </c>
      <c r="T7" s="377" t="s">
        <v>1254</v>
      </c>
      <c r="U7" s="377" t="s">
        <v>1254</v>
      </c>
      <c r="V7" s="377" t="s">
        <v>1254</v>
      </c>
      <c r="W7" s="377" t="s">
        <v>1254</v>
      </c>
      <c r="X7" s="377" t="s">
        <v>1254</v>
      </c>
      <c r="Y7" s="377" t="s">
        <v>1254</v>
      </c>
      <c r="Z7" s="377" t="s">
        <v>1254</v>
      </c>
      <c r="AA7" s="377" t="s">
        <v>1254</v>
      </c>
      <c r="AB7" s="377" t="s">
        <v>1254</v>
      </c>
      <c r="AC7" s="377" t="s">
        <v>1254</v>
      </c>
      <c r="AD7" s="377"/>
      <c r="AE7" s="377"/>
      <c r="AF7" s="377"/>
      <c r="AG7" s="377" t="s">
        <v>1254</v>
      </c>
      <c r="AH7" s="377"/>
      <c r="AI7" s="377"/>
      <c r="AJ7" s="377" t="s">
        <v>1254</v>
      </c>
      <c r="AK7" s="377"/>
      <c r="AL7" s="377" t="s">
        <v>1399</v>
      </c>
      <c r="AM7" s="377" t="s">
        <v>1760</v>
      </c>
      <c r="AN7" s="377"/>
      <c r="AO7" s="377"/>
      <c r="AP7" s="377"/>
    </row>
    <row r="8" spans="1:42" ht="27" hidden="1" customHeight="1" x14ac:dyDescent="0.25">
      <c r="A8" s="427">
        <v>4</v>
      </c>
      <c r="B8" s="430"/>
      <c r="C8" s="430"/>
      <c r="D8" s="430" t="s">
        <v>1398</v>
      </c>
      <c r="E8" s="430" t="s">
        <v>66</v>
      </c>
      <c r="F8" s="430" t="s">
        <v>253</v>
      </c>
      <c r="G8" s="430"/>
      <c r="H8" s="448" t="s">
        <v>2623</v>
      </c>
      <c r="I8" s="446">
        <v>0</v>
      </c>
      <c r="J8" s="430" t="s">
        <v>2057</v>
      </c>
      <c r="K8" s="430">
        <v>1</v>
      </c>
      <c r="L8" s="430">
        <v>1</v>
      </c>
      <c r="M8" s="430" t="s">
        <v>2016</v>
      </c>
      <c r="N8" s="430" t="s">
        <v>2177</v>
      </c>
      <c r="O8" s="430" t="s">
        <v>546</v>
      </c>
      <c r="P8" s="377" t="s">
        <v>549</v>
      </c>
      <c r="Q8" s="377" t="s">
        <v>549</v>
      </c>
      <c r="R8" s="377" t="s">
        <v>549</v>
      </c>
      <c r="S8" s="377" t="s">
        <v>1184</v>
      </c>
      <c r="T8" s="377" t="s">
        <v>1184</v>
      </c>
      <c r="U8" s="377" t="s">
        <v>1184</v>
      </c>
      <c r="V8" s="377" t="s">
        <v>1184</v>
      </c>
      <c r="W8" s="377" t="s">
        <v>1184</v>
      </c>
      <c r="X8" s="377" t="s">
        <v>1380</v>
      </c>
      <c r="Y8" s="377" t="s">
        <v>1380</v>
      </c>
      <c r="Z8" s="377" t="s">
        <v>1380</v>
      </c>
      <c r="AA8" s="377" t="s">
        <v>1207</v>
      </c>
      <c r="AB8" s="377" t="s">
        <v>1207</v>
      </c>
      <c r="AC8" s="377" t="s">
        <v>1207</v>
      </c>
      <c r="AD8" s="377"/>
      <c r="AE8" s="377"/>
      <c r="AF8" s="377"/>
      <c r="AG8" s="377" t="s">
        <v>1207</v>
      </c>
      <c r="AH8" s="377"/>
      <c r="AI8" s="377"/>
      <c r="AJ8" s="377" t="s">
        <v>1207</v>
      </c>
      <c r="AK8" s="377"/>
      <c r="AL8" s="377" t="s">
        <v>1397</v>
      </c>
      <c r="AM8" s="377" t="s">
        <v>1760</v>
      </c>
      <c r="AN8" s="377"/>
      <c r="AO8" s="377"/>
      <c r="AP8" s="377"/>
    </row>
    <row r="9" spans="1:42" ht="27" hidden="1" customHeight="1" x14ac:dyDescent="0.25">
      <c r="A9" s="427"/>
      <c r="B9" s="430"/>
      <c r="C9" s="463"/>
      <c r="D9" s="456" t="s">
        <v>2708</v>
      </c>
      <c r="E9" s="456" t="s">
        <v>66</v>
      </c>
      <c r="F9" s="456" t="s">
        <v>2705</v>
      </c>
      <c r="G9" s="456" t="s">
        <v>2696</v>
      </c>
      <c r="H9" s="456" t="s">
        <v>2623</v>
      </c>
      <c r="I9" s="477" t="s">
        <v>1874</v>
      </c>
      <c r="J9" s="456" t="s">
        <v>2057</v>
      </c>
      <c r="K9" s="456">
        <v>1</v>
      </c>
      <c r="L9" s="456">
        <v>1</v>
      </c>
      <c r="M9" s="456" t="s">
        <v>2016</v>
      </c>
      <c r="N9" s="456" t="s">
        <v>2178</v>
      </c>
      <c r="O9" s="513" t="s">
        <v>2706</v>
      </c>
      <c r="P9" s="377"/>
      <c r="Q9" s="377"/>
      <c r="R9" s="377"/>
      <c r="S9" s="377"/>
      <c r="T9" s="377"/>
      <c r="U9" s="377"/>
      <c r="V9" s="377"/>
      <c r="W9" s="377"/>
      <c r="X9" s="377"/>
      <c r="Y9" s="377"/>
      <c r="Z9" s="377"/>
      <c r="AA9" s="377"/>
      <c r="AB9" s="377"/>
      <c r="AC9" s="377"/>
      <c r="AD9" s="377"/>
      <c r="AE9" s="377"/>
      <c r="AF9" s="377"/>
      <c r="AG9" s="377"/>
      <c r="AH9" s="377"/>
      <c r="AI9" s="377"/>
      <c r="AJ9" s="377"/>
      <c r="AK9" s="377"/>
      <c r="AL9" s="377"/>
      <c r="AM9" s="377"/>
      <c r="AN9" s="377"/>
      <c r="AO9" s="377"/>
      <c r="AP9" s="409"/>
    </row>
    <row r="10" spans="1:42" ht="27" hidden="1" customHeight="1" x14ac:dyDescent="0.25">
      <c r="A10" s="427"/>
      <c r="B10" s="430"/>
      <c r="C10" s="463"/>
      <c r="D10" s="456" t="s">
        <v>2709</v>
      </c>
      <c r="E10" s="456" t="s">
        <v>66</v>
      </c>
      <c r="F10" s="456" t="s">
        <v>2705</v>
      </c>
      <c r="G10" s="456" t="s">
        <v>2696</v>
      </c>
      <c r="H10" s="456" t="s">
        <v>2623</v>
      </c>
      <c r="I10" s="477" t="s">
        <v>1874</v>
      </c>
      <c r="J10" s="456" t="s">
        <v>2057</v>
      </c>
      <c r="K10" s="456">
        <v>1</v>
      </c>
      <c r="L10" s="456">
        <v>1</v>
      </c>
      <c r="M10" s="456" t="s">
        <v>2016</v>
      </c>
      <c r="N10" s="456" t="s">
        <v>2707</v>
      </c>
      <c r="O10" s="513" t="s">
        <v>2706</v>
      </c>
      <c r="P10" s="377"/>
      <c r="Q10" s="377"/>
      <c r="R10" s="377"/>
      <c r="S10" s="377"/>
      <c r="T10" s="377"/>
      <c r="U10" s="377"/>
      <c r="V10" s="377"/>
      <c r="W10" s="377"/>
      <c r="X10" s="377"/>
      <c r="Y10" s="377"/>
      <c r="Z10" s="377"/>
      <c r="AA10" s="377"/>
      <c r="AB10" s="377"/>
      <c r="AC10" s="377"/>
      <c r="AD10" s="377"/>
      <c r="AE10" s="377"/>
      <c r="AF10" s="377"/>
      <c r="AG10" s="377"/>
      <c r="AH10" s="377"/>
      <c r="AI10" s="377"/>
      <c r="AJ10" s="377"/>
      <c r="AK10" s="377"/>
      <c r="AL10" s="377"/>
      <c r="AM10" s="377"/>
      <c r="AN10" s="377"/>
      <c r="AO10" s="377"/>
      <c r="AP10" s="409"/>
    </row>
    <row r="11" spans="1:42" ht="27" hidden="1" customHeight="1" x14ac:dyDescent="0.25">
      <c r="A11" s="427">
        <v>5</v>
      </c>
      <c r="B11" s="430"/>
      <c r="C11" s="430"/>
      <c r="D11" s="514" t="s">
        <v>2699</v>
      </c>
      <c r="E11" s="456" t="s">
        <v>66</v>
      </c>
      <c r="F11" s="456" t="s">
        <v>2710</v>
      </c>
      <c r="G11" s="514"/>
      <c r="H11" s="514" t="s">
        <v>2623</v>
      </c>
      <c r="I11" s="515">
        <v>0</v>
      </c>
      <c r="J11" s="514" t="s">
        <v>2057</v>
      </c>
      <c r="K11" s="514">
        <v>1</v>
      </c>
      <c r="L11" s="456" t="s">
        <v>2711</v>
      </c>
      <c r="M11" s="514" t="s">
        <v>2016</v>
      </c>
      <c r="N11" s="456" t="s">
        <v>2712</v>
      </c>
      <c r="O11" s="514"/>
      <c r="P11" s="377" t="s">
        <v>1396</v>
      </c>
      <c r="Q11" s="377" t="s">
        <v>1396</v>
      </c>
      <c r="R11" s="377" t="s">
        <v>1396</v>
      </c>
      <c r="S11" s="377" t="s">
        <v>1184</v>
      </c>
      <c r="T11" s="377" t="s">
        <v>1184</v>
      </c>
      <c r="U11" s="377" t="s">
        <v>1184</v>
      </c>
      <c r="V11" s="377" t="s">
        <v>1184</v>
      </c>
      <c r="W11" s="377" t="s">
        <v>1184</v>
      </c>
      <c r="X11" s="377" t="s">
        <v>1380</v>
      </c>
      <c r="Y11" s="377" t="s">
        <v>1380</v>
      </c>
      <c r="Z11" s="377" t="s">
        <v>1380</v>
      </c>
      <c r="AA11" s="377" t="s">
        <v>1207</v>
      </c>
      <c r="AB11" s="377" t="s">
        <v>1207</v>
      </c>
      <c r="AC11" s="377" t="s">
        <v>1207</v>
      </c>
      <c r="AD11" s="377"/>
      <c r="AE11" s="377"/>
      <c r="AF11" s="377"/>
      <c r="AG11" s="377" t="s">
        <v>1207</v>
      </c>
      <c r="AH11" s="377"/>
      <c r="AI11" s="377"/>
      <c r="AJ11" s="377" t="s">
        <v>1207</v>
      </c>
      <c r="AK11" s="377"/>
      <c r="AL11" s="377"/>
      <c r="AM11" s="377" t="s">
        <v>1760</v>
      </c>
      <c r="AN11" s="377"/>
      <c r="AO11" s="377"/>
      <c r="AP11" s="377"/>
    </row>
    <row r="12" spans="1:42" ht="27" hidden="1" customHeight="1" x14ac:dyDescent="0.25">
      <c r="A12" s="427">
        <v>6</v>
      </c>
      <c r="B12" s="430" t="s">
        <v>48</v>
      </c>
      <c r="C12" s="430" t="s">
        <v>1395</v>
      </c>
      <c r="D12" s="430" t="s">
        <v>1394</v>
      </c>
      <c r="E12" s="430" t="s">
        <v>66</v>
      </c>
      <c r="F12" s="430" t="s">
        <v>1386</v>
      </c>
      <c r="G12" s="430" t="s">
        <v>1752</v>
      </c>
      <c r="H12" s="448" t="s">
        <v>2623</v>
      </c>
      <c r="I12" s="446">
        <v>0</v>
      </c>
      <c r="J12" s="430" t="s">
        <v>2057</v>
      </c>
      <c r="K12" s="430">
        <v>1</v>
      </c>
      <c r="L12" s="430">
        <v>1</v>
      </c>
      <c r="M12" s="430" t="s">
        <v>2017</v>
      </c>
      <c r="N12" s="430" t="s">
        <v>2179</v>
      </c>
      <c r="O12" s="430" t="s">
        <v>534</v>
      </c>
      <c r="P12" s="377" t="s">
        <v>1393</v>
      </c>
      <c r="Q12" s="377" t="s">
        <v>1393</v>
      </c>
      <c r="R12" s="377" t="s">
        <v>1393</v>
      </c>
      <c r="S12" s="377" t="s">
        <v>1254</v>
      </c>
      <c r="T12" s="377" t="s">
        <v>1254</v>
      </c>
      <c r="U12" s="377" t="s">
        <v>1254</v>
      </c>
      <c r="V12" s="377" t="s">
        <v>1254</v>
      </c>
      <c r="W12" s="377" t="s">
        <v>1254</v>
      </c>
      <c r="X12" s="377" t="s">
        <v>1254</v>
      </c>
      <c r="Y12" s="377" t="s">
        <v>1254</v>
      </c>
      <c r="Z12" s="377" t="s">
        <v>1254</v>
      </c>
      <c r="AA12" s="377" t="s">
        <v>1254</v>
      </c>
      <c r="AB12" s="377" t="s">
        <v>1254</v>
      </c>
      <c r="AC12" s="377" t="s">
        <v>1254</v>
      </c>
      <c r="AD12" s="377"/>
      <c r="AE12" s="377"/>
      <c r="AF12" s="377"/>
      <c r="AG12" s="377" t="s">
        <v>1254</v>
      </c>
      <c r="AH12" s="377"/>
      <c r="AI12" s="377"/>
      <c r="AJ12" s="377" t="s">
        <v>1254</v>
      </c>
      <c r="AK12" s="377"/>
      <c r="AL12" s="377"/>
      <c r="AM12" s="377" t="s">
        <v>1760</v>
      </c>
      <c r="AN12" s="377"/>
      <c r="AO12" s="377"/>
      <c r="AP12" s="377"/>
    </row>
    <row r="13" spans="1:42" ht="27" hidden="1" customHeight="1" x14ac:dyDescent="0.25">
      <c r="A13" s="427">
        <v>7</v>
      </c>
      <c r="B13" s="430"/>
      <c r="C13" s="430"/>
      <c r="D13" s="430" t="s">
        <v>1392</v>
      </c>
      <c r="E13" s="430" t="s">
        <v>66</v>
      </c>
      <c r="F13" s="430" t="s">
        <v>1386</v>
      </c>
      <c r="G13" s="430" t="s">
        <v>1752</v>
      </c>
      <c r="H13" s="448" t="s">
        <v>2623</v>
      </c>
      <c r="I13" s="446">
        <v>0</v>
      </c>
      <c r="J13" s="430" t="s">
        <v>2057</v>
      </c>
      <c r="K13" s="430">
        <v>1</v>
      </c>
      <c r="L13" s="430">
        <v>1</v>
      </c>
      <c r="M13" s="430" t="s">
        <v>2017</v>
      </c>
      <c r="N13" s="430" t="s">
        <v>2180</v>
      </c>
      <c r="O13" s="430" t="s">
        <v>535</v>
      </c>
      <c r="P13" s="377" t="s">
        <v>1392</v>
      </c>
      <c r="Q13" s="377" t="s">
        <v>1380</v>
      </c>
      <c r="R13" s="377" t="s">
        <v>1380</v>
      </c>
      <c r="S13" s="377" t="s">
        <v>1254</v>
      </c>
      <c r="T13" s="377" t="s">
        <v>1254</v>
      </c>
      <c r="U13" s="377" t="s">
        <v>1254</v>
      </c>
      <c r="V13" s="377" t="s">
        <v>1254</v>
      </c>
      <c r="W13" s="377" t="s">
        <v>1254</v>
      </c>
      <c r="X13" s="377" t="s">
        <v>1254</v>
      </c>
      <c r="Y13" s="377" t="s">
        <v>1254</v>
      </c>
      <c r="Z13" s="377" t="s">
        <v>1254</v>
      </c>
      <c r="AA13" s="377" t="s">
        <v>1254</v>
      </c>
      <c r="AB13" s="377" t="s">
        <v>1254</v>
      </c>
      <c r="AC13" s="377" t="s">
        <v>1254</v>
      </c>
      <c r="AD13" s="377"/>
      <c r="AE13" s="377"/>
      <c r="AF13" s="377"/>
      <c r="AG13" s="377" t="s">
        <v>1254</v>
      </c>
      <c r="AH13" s="377"/>
      <c r="AI13" s="377"/>
      <c r="AJ13" s="377" t="s">
        <v>1254</v>
      </c>
      <c r="AK13" s="377"/>
      <c r="AL13" s="377"/>
      <c r="AM13" s="377" t="s">
        <v>1760</v>
      </c>
      <c r="AN13" s="377"/>
      <c r="AO13" s="377"/>
      <c r="AP13" s="377"/>
    </row>
    <row r="14" spans="1:42" ht="27" hidden="1" customHeight="1" x14ac:dyDescent="0.25">
      <c r="A14" s="427">
        <v>8</v>
      </c>
      <c r="B14" s="430"/>
      <c r="C14" s="430"/>
      <c r="D14" s="430" t="s">
        <v>2700</v>
      </c>
      <c r="E14" s="430" t="s">
        <v>66</v>
      </c>
      <c r="F14" s="430" t="s">
        <v>1386</v>
      </c>
      <c r="G14" s="430" t="s">
        <v>1752</v>
      </c>
      <c r="H14" s="448" t="s">
        <v>2623</v>
      </c>
      <c r="I14" s="446">
        <v>0</v>
      </c>
      <c r="J14" s="430" t="s">
        <v>2057</v>
      </c>
      <c r="K14" s="430">
        <v>1</v>
      </c>
      <c r="L14" s="430">
        <v>30</v>
      </c>
      <c r="M14" s="430" t="s">
        <v>2017</v>
      </c>
      <c r="N14" s="430" t="s">
        <v>2181</v>
      </c>
      <c r="O14" s="430"/>
      <c r="P14" s="377" t="s">
        <v>1391</v>
      </c>
      <c r="Q14" s="377" t="s">
        <v>1380</v>
      </c>
      <c r="R14" s="377" t="s">
        <v>1380</v>
      </c>
      <c r="S14" s="377" t="s">
        <v>1254</v>
      </c>
      <c r="T14" s="377" t="s">
        <v>1254</v>
      </c>
      <c r="U14" s="377" t="s">
        <v>1254</v>
      </c>
      <c r="V14" s="377" t="s">
        <v>1254</v>
      </c>
      <c r="W14" s="377" t="s">
        <v>1254</v>
      </c>
      <c r="X14" s="377" t="s">
        <v>1254</v>
      </c>
      <c r="Y14" s="377" t="s">
        <v>1254</v>
      </c>
      <c r="Z14" s="377" t="s">
        <v>1254</v>
      </c>
      <c r="AA14" s="377" t="s">
        <v>1254</v>
      </c>
      <c r="AB14" s="377" t="s">
        <v>1254</v>
      </c>
      <c r="AC14" s="377" t="s">
        <v>1254</v>
      </c>
      <c r="AD14" s="377"/>
      <c r="AE14" s="377"/>
      <c r="AF14" s="377"/>
      <c r="AG14" s="377" t="s">
        <v>1254</v>
      </c>
      <c r="AH14" s="377"/>
      <c r="AI14" s="377"/>
      <c r="AJ14" s="377" t="s">
        <v>1254</v>
      </c>
      <c r="AK14" s="377"/>
      <c r="AL14" s="377"/>
      <c r="AM14" s="377" t="s">
        <v>1760</v>
      </c>
      <c r="AN14" s="377"/>
      <c r="AO14" s="377"/>
      <c r="AP14" s="377"/>
    </row>
    <row r="15" spans="1:42" ht="27" hidden="1" customHeight="1" x14ac:dyDescent="0.25">
      <c r="A15" s="427">
        <v>9</v>
      </c>
      <c r="B15" s="430"/>
      <c r="C15" s="430"/>
      <c r="D15" s="430" t="s">
        <v>1383</v>
      </c>
      <c r="E15" s="430" t="s">
        <v>66</v>
      </c>
      <c r="F15" s="430" t="s">
        <v>1382</v>
      </c>
      <c r="G15" s="430"/>
      <c r="H15" s="448" t="s">
        <v>2623</v>
      </c>
      <c r="I15" s="446">
        <v>0</v>
      </c>
      <c r="J15" s="430" t="s">
        <v>2057</v>
      </c>
      <c r="K15" s="430">
        <v>1</v>
      </c>
      <c r="L15" s="430">
        <v>1</v>
      </c>
      <c r="M15" s="430" t="s">
        <v>2018</v>
      </c>
      <c r="N15" s="430" t="s">
        <v>2182</v>
      </c>
      <c r="O15" s="430" t="s">
        <v>546</v>
      </c>
      <c r="P15" s="377" t="s">
        <v>1383</v>
      </c>
      <c r="Q15" s="377" t="s">
        <v>1380</v>
      </c>
      <c r="R15" s="377" t="s">
        <v>1380</v>
      </c>
      <c r="S15" s="377" t="s">
        <v>1380</v>
      </c>
      <c r="T15" s="377" t="s">
        <v>1380</v>
      </c>
      <c r="U15" s="377" t="s">
        <v>1380</v>
      </c>
      <c r="V15" s="377" t="s">
        <v>1380</v>
      </c>
      <c r="W15" s="377" t="s">
        <v>1380</v>
      </c>
      <c r="X15" s="377" t="s">
        <v>1380</v>
      </c>
      <c r="Y15" s="377" t="s">
        <v>1380</v>
      </c>
      <c r="Z15" s="377" t="s">
        <v>1380</v>
      </c>
      <c r="AA15" s="377" t="s">
        <v>1254</v>
      </c>
      <c r="AB15" s="377" t="s">
        <v>1254</v>
      </c>
      <c r="AC15" s="377" t="s">
        <v>1254</v>
      </c>
      <c r="AD15" s="377"/>
      <c r="AE15" s="377"/>
      <c r="AF15" s="377"/>
      <c r="AG15" s="377" t="s">
        <v>1254</v>
      </c>
      <c r="AH15" s="377"/>
      <c r="AI15" s="377"/>
      <c r="AJ15" s="377" t="s">
        <v>1254</v>
      </c>
      <c r="AK15" s="377"/>
      <c r="AL15" s="383"/>
      <c r="AM15" s="377" t="s">
        <v>1760</v>
      </c>
      <c r="AN15" s="377"/>
      <c r="AO15" s="377"/>
      <c r="AP15" s="377"/>
    </row>
    <row r="16" spans="1:42" ht="27" hidden="1" customHeight="1" x14ac:dyDescent="0.25">
      <c r="A16" s="427"/>
      <c r="B16" s="430"/>
      <c r="C16" s="463"/>
      <c r="D16" s="456" t="s">
        <v>2716</v>
      </c>
      <c r="E16" s="430"/>
      <c r="F16" s="456" t="s">
        <v>2715</v>
      </c>
      <c r="G16" s="456" t="s">
        <v>2696</v>
      </c>
      <c r="H16" s="456" t="s">
        <v>2623</v>
      </c>
      <c r="I16" s="477" t="s">
        <v>1874</v>
      </c>
      <c r="J16" s="456" t="s">
        <v>2057</v>
      </c>
      <c r="K16" s="456">
        <v>1</v>
      </c>
      <c r="L16" s="456">
        <v>1</v>
      </c>
      <c r="M16" s="456" t="s">
        <v>2018</v>
      </c>
      <c r="N16" s="456" t="s">
        <v>2183</v>
      </c>
      <c r="O16" s="513" t="s">
        <v>2706</v>
      </c>
      <c r="P16" s="377"/>
      <c r="Q16" s="377"/>
      <c r="R16" s="377"/>
      <c r="S16" s="377"/>
      <c r="T16" s="377"/>
      <c r="U16" s="377"/>
      <c r="V16" s="377"/>
      <c r="W16" s="377"/>
      <c r="X16" s="377"/>
      <c r="Y16" s="377"/>
      <c r="Z16" s="377"/>
      <c r="AA16" s="377"/>
      <c r="AB16" s="377"/>
      <c r="AC16" s="377"/>
      <c r="AD16" s="377"/>
      <c r="AE16" s="377"/>
      <c r="AF16" s="377"/>
      <c r="AG16" s="377"/>
      <c r="AH16" s="377"/>
      <c r="AI16" s="377"/>
      <c r="AJ16" s="377"/>
      <c r="AK16" s="377"/>
      <c r="AL16" s="383"/>
      <c r="AM16" s="377"/>
      <c r="AN16" s="377"/>
      <c r="AO16" s="377"/>
      <c r="AP16" s="409"/>
    </row>
    <row r="17" spans="1:42" ht="27" hidden="1" customHeight="1" x14ac:dyDescent="0.25">
      <c r="A17" s="427"/>
      <c r="B17" s="430"/>
      <c r="C17" s="463"/>
      <c r="D17" s="456" t="s">
        <v>2717</v>
      </c>
      <c r="E17" s="430"/>
      <c r="F17" s="456" t="s">
        <v>2715</v>
      </c>
      <c r="G17" s="456" t="s">
        <v>2696</v>
      </c>
      <c r="H17" s="456" t="s">
        <v>2623</v>
      </c>
      <c r="I17" s="477" t="s">
        <v>1874</v>
      </c>
      <c r="J17" s="456" t="s">
        <v>2057</v>
      </c>
      <c r="K17" s="456">
        <v>1</v>
      </c>
      <c r="L17" s="456">
        <v>1</v>
      </c>
      <c r="M17" s="456" t="s">
        <v>2018</v>
      </c>
      <c r="N17" s="456" t="s">
        <v>2713</v>
      </c>
      <c r="O17" s="513" t="s">
        <v>2706</v>
      </c>
      <c r="P17" s="377"/>
      <c r="Q17" s="377"/>
      <c r="R17" s="377"/>
      <c r="S17" s="377"/>
      <c r="T17" s="377"/>
      <c r="U17" s="377"/>
      <c r="V17" s="377"/>
      <c r="W17" s="377"/>
      <c r="X17" s="377"/>
      <c r="Y17" s="377"/>
      <c r="Z17" s="377"/>
      <c r="AA17" s="377"/>
      <c r="AB17" s="377"/>
      <c r="AC17" s="377"/>
      <c r="AD17" s="377"/>
      <c r="AE17" s="377"/>
      <c r="AF17" s="377"/>
      <c r="AG17" s="377"/>
      <c r="AH17" s="377"/>
      <c r="AI17" s="377"/>
      <c r="AJ17" s="377"/>
      <c r="AK17" s="377"/>
      <c r="AL17" s="383"/>
      <c r="AM17" s="377"/>
      <c r="AN17" s="377"/>
      <c r="AO17" s="377"/>
      <c r="AP17" s="409"/>
    </row>
    <row r="18" spans="1:42" ht="27" hidden="1" customHeight="1" x14ac:dyDescent="0.25">
      <c r="A18" s="427">
        <v>10</v>
      </c>
      <c r="B18" s="430"/>
      <c r="C18" s="430"/>
      <c r="D18" s="430" t="s">
        <v>2701</v>
      </c>
      <c r="E18" s="430" t="s">
        <v>66</v>
      </c>
      <c r="F18" s="456" t="s">
        <v>2715</v>
      </c>
      <c r="G18" s="514"/>
      <c r="H18" s="514" t="s">
        <v>2623</v>
      </c>
      <c r="I18" s="515">
        <v>0</v>
      </c>
      <c r="J18" s="514" t="s">
        <v>2057</v>
      </c>
      <c r="K18" s="514">
        <v>1</v>
      </c>
      <c r="L18" s="456" t="s">
        <v>2711</v>
      </c>
      <c r="M18" s="514" t="s">
        <v>2018</v>
      </c>
      <c r="N18" s="456" t="s">
        <v>2714</v>
      </c>
      <c r="O18" s="514"/>
      <c r="P18" s="377" t="s">
        <v>1390</v>
      </c>
      <c r="Q18" s="377" t="s">
        <v>1380</v>
      </c>
      <c r="R18" s="377" t="s">
        <v>1380</v>
      </c>
      <c r="S18" s="377" t="s">
        <v>1380</v>
      </c>
      <c r="T18" s="377" t="s">
        <v>1380</v>
      </c>
      <c r="U18" s="377" t="s">
        <v>1380</v>
      </c>
      <c r="V18" s="377" t="s">
        <v>1380</v>
      </c>
      <c r="W18" s="377" t="s">
        <v>1380</v>
      </c>
      <c r="X18" s="377" t="s">
        <v>1380</v>
      </c>
      <c r="Y18" s="377" t="s">
        <v>1380</v>
      </c>
      <c r="Z18" s="377" t="s">
        <v>1380</v>
      </c>
      <c r="AA18" s="377" t="s">
        <v>1254</v>
      </c>
      <c r="AB18" s="377" t="s">
        <v>1254</v>
      </c>
      <c r="AC18" s="377" t="s">
        <v>1254</v>
      </c>
      <c r="AD18" s="377"/>
      <c r="AE18" s="377"/>
      <c r="AF18" s="377"/>
      <c r="AG18" s="377" t="s">
        <v>1254</v>
      </c>
      <c r="AH18" s="377"/>
      <c r="AI18" s="377"/>
      <c r="AJ18" s="377" t="s">
        <v>1254</v>
      </c>
      <c r="AK18" s="377"/>
      <c r="AL18" s="383"/>
      <c r="AM18" s="377" t="s">
        <v>1760</v>
      </c>
      <c r="AN18" s="377"/>
      <c r="AO18" s="377"/>
      <c r="AP18" s="377"/>
    </row>
    <row r="19" spans="1:42" ht="27" hidden="1" customHeight="1" x14ac:dyDescent="0.25">
      <c r="A19" s="427">
        <v>11</v>
      </c>
      <c r="B19" s="430" t="s">
        <v>48</v>
      </c>
      <c r="C19" s="430" t="s">
        <v>1389</v>
      </c>
      <c r="D19" s="430" t="s">
        <v>1388</v>
      </c>
      <c r="E19" s="430" t="s">
        <v>66</v>
      </c>
      <c r="F19" s="430" t="s">
        <v>1386</v>
      </c>
      <c r="G19" s="430" t="s">
        <v>1752</v>
      </c>
      <c r="H19" s="448" t="s">
        <v>2623</v>
      </c>
      <c r="I19" s="446">
        <v>0</v>
      </c>
      <c r="J19" s="430" t="s">
        <v>2057</v>
      </c>
      <c r="K19" s="430">
        <v>1</v>
      </c>
      <c r="L19" s="430">
        <v>1</v>
      </c>
      <c r="M19" s="430" t="s">
        <v>2019</v>
      </c>
      <c r="N19" s="430" t="s">
        <v>2184</v>
      </c>
      <c r="O19" s="430" t="s">
        <v>534</v>
      </c>
      <c r="P19" s="377" t="s">
        <v>1388</v>
      </c>
      <c r="Q19" s="377" t="s">
        <v>1380</v>
      </c>
      <c r="R19" s="377" t="s">
        <v>1380</v>
      </c>
      <c r="S19" s="377" t="s">
        <v>1254</v>
      </c>
      <c r="T19" s="377" t="s">
        <v>1254</v>
      </c>
      <c r="U19" s="377" t="s">
        <v>1254</v>
      </c>
      <c r="V19" s="377" t="s">
        <v>1254</v>
      </c>
      <c r="W19" s="377" t="s">
        <v>1254</v>
      </c>
      <c r="X19" s="377" t="s">
        <v>1254</v>
      </c>
      <c r="Y19" s="377" t="s">
        <v>1254</v>
      </c>
      <c r="Z19" s="377" t="s">
        <v>1254</v>
      </c>
      <c r="AA19" s="377" t="s">
        <v>1254</v>
      </c>
      <c r="AB19" s="377" t="s">
        <v>1254</v>
      </c>
      <c r="AC19" s="377" t="s">
        <v>1254</v>
      </c>
      <c r="AD19" s="377"/>
      <c r="AE19" s="377"/>
      <c r="AF19" s="377"/>
      <c r="AG19" s="377" t="s">
        <v>1254</v>
      </c>
      <c r="AH19" s="377"/>
      <c r="AI19" s="377"/>
      <c r="AJ19" s="377" t="s">
        <v>1254</v>
      </c>
      <c r="AK19" s="377"/>
      <c r="AL19" s="377"/>
      <c r="AM19" s="377" t="s">
        <v>1760</v>
      </c>
      <c r="AN19" s="377"/>
      <c r="AO19" s="377"/>
      <c r="AP19" s="377"/>
    </row>
    <row r="20" spans="1:42" ht="27" hidden="1" customHeight="1" x14ac:dyDescent="0.25">
      <c r="A20" s="427">
        <v>12</v>
      </c>
      <c r="B20" s="430"/>
      <c r="C20" s="430"/>
      <c r="D20" s="430" t="s">
        <v>1387</v>
      </c>
      <c r="E20" s="430" t="s">
        <v>66</v>
      </c>
      <c r="F20" s="430" t="s">
        <v>1386</v>
      </c>
      <c r="G20" s="430" t="s">
        <v>1752</v>
      </c>
      <c r="H20" s="448" t="s">
        <v>2623</v>
      </c>
      <c r="I20" s="446">
        <v>0</v>
      </c>
      <c r="J20" s="430" t="s">
        <v>2057</v>
      </c>
      <c r="K20" s="430">
        <v>1</v>
      </c>
      <c r="L20" s="430">
        <v>1</v>
      </c>
      <c r="M20" s="430" t="s">
        <v>2019</v>
      </c>
      <c r="N20" s="430" t="s">
        <v>2185</v>
      </c>
      <c r="O20" s="430" t="s">
        <v>535</v>
      </c>
      <c r="P20" s="377" t="s">
        <v>1387</v>
      </c>
      <c r="Q20" s="377" t="s">
        <v>1380</v>
      </c>
      <c r="R20" s="377" t="s">
        <v>1380</v>
      </c>
      <c r="S20" s="377" t="s">
        <v>1254</v>
      </c>
      <c r="T20" s="377" t="s">
        <v>1254</v>
      </c>
      <c r="U20" s="377" t="s">
        <v>1254</v>
      </c>
      <c r="V20" s="377" t="s">
        <v>1254</v>
      </c>
      <c r="W20" s="377" t="s">
        <v>1254</v>
      </c>
      <c r="X20" s="377" t="s">
        <v>1254</v>
      </c>
      <c r="Y20" s="377" t="s">
        <v>1254</v>
      </c>
      <c r="Z20" s="377" t="s">
        <v>1254</v>
      </c>
      <c r="AA20" s="377" t="s">
        <v>1254</v>
      </c>
      <c r="AB20" s="377" t="s">
        <v>1254</v>
      </c>
      <c r="AC20" s="377" t="s">
        <v>1254</v>
      </c>
      <c r="AD20" s="377"/>
      <c r="AE20" s="377"/>
      <c r="AF20" s="377"/>
      <c r="AG20" s="377" t="s">
        <v>1254</v>
      </c>
      <c r="AH20" s="377"/>
      <c r="AI20" s="377"/>
      <c r="AJ20" s="377" t="s">
        <v>1254</v>
      </c>
      <c r="AK20" s="377"/>
      <c r="AL20" s="377"/>
      <c r="AM20" s="377" t="s">
        <v>1760</v>
      </c>
      <c r="AN20" s="377"/>
      <c r="AO20" s="377"/>
      <c r="AP20" s="377"/>
    </row>
    <row r="21" spans="1:42" ht="27" hidden="1" customHeight="1" x14ac:dyDescent="0.25">
      <c r="A21" s="427">
        <v>13</v>
      </c>
      <c r="B21" s="430"/>
      <c r="C21" s="430"/>
      <c r="D21" s="430" t="s">
        <v>2702</v>
      </c>
      <c r="E21" s="430" t="s">
        <v>66</v>
      </c>
      <c r="F21" s="430" t="s">
        <v>1386</v>
      </c>
      <c r="G21" s="430" t="s">
        <v>1752</v>
      </c>
      <c r="H21" s="448" t="s">
        <v>2623</v>
      </c>
      <c r="I21" s="446">
        <v>0</v>
      </c>
      <c r="J21" s="430" t="s">
        <v>2057</v>
      </c>
      <c r="K21" s="430">
        <v>1</v>
      </c>
      <c r="L21" s="430">
        <v>30</v>
      </c>
      <c r="M21" s="430" t="s">
        <v>2019</v>
      </c>
      <c r="N21" s="430" t="s">
        <v>2186</v>
      </c>
      <c r="O21" s="430"/>
      <c r="P21" s="377" t="s">
        <v>1385</v>
      </c>
      <c r="Q21" s="377" t="s">
        <v>1380</v>
      </c>
      <c r="R21" s="377" t="s">
        <v>1380</v>
      </c>
      <c r="S21" s="377" t="s">
        <v>1254</v>
      </c>
      <c r="T21" s="377" t="s">
        <v>1254</v>
      </c>
      <c r="U21" s="377" t="s">
        <v>1254</v>
      </c>
      <c r="V21" s="377" t="s">
        <v>1254</v>
      </c>
      <c r="W21" s="377" t="s">
        <v>1254</v>
      </c>
      <c r="X21" s="377" t="s">
        <v>1254</v>
      </c>
      <c r="Y21" s="377" t="s">
        <v>1254</v>
      </c>
      <c r="Z21" s="377" t="s">
        <v>1254</v>
      </c>
      <c r="AA21" s="377" t="s">
        <v>1254</v>
      </c>
      <c r="AB21" s="377" t="s">
        <v>1254</v>
      </c>
      <c r="AC21" s="377" t="s">
        <v>1254</v>
      </c>
      <c r="AD21" s="377"/>
      <c r="AE21" s="377"/>
      <c r="AF21" s="377"/>
      <c r="AG21" s="377" t="s">
        <v>1254</v>
      </c>
      <c r="AH21" s="377"/>
      <c r="AI21" s="377"/>
      <c r="AJ21" s="377" t="s">
        <v>1254</v>
      </c>
      <c r="AK21" s="377"/>
      <c r="AL21" s="377"/>
      <c r="AM21" s="377" t="s">
        <v>1760</v>
      </c>
      <c r="AN21" s="377"/>
      <c r="AO21" s="377"/>
      <c r="AP21" s="377"/>
    </row>
    <row r="22" spans="1:42" ht="27" hidden="1" customHeight="1" x14ac:dyDescent="0.25">
      <c r="A22" s="427">
        <v>14</v>
      </c>
      <c r="B22" s="430"/>
      <c r="C22" s="430"/>
      <c r="D22" s="430" t="s">
        <v>1384</v>
      </c>
      <c r="E22" s="430" t="s">
        <v>66</v>
      </c>
      <c r="F22" s="430" t="s">
        <v>1382</v>
      </c>
      <c r="G22" s="430"/>
      <c r="H22" s="448" t="s">
        <v>2623</v>
      </c>
      <c r="I22" s="446">
        <v>0</v>
      </c>
      <c r="J22" s="430" t="s">
        <v>2057</v>
      </c>
      <c r="K22" s="430">
        <v>1</v>
      </c>
      <c r="L22" s="430">
        <v>1</v>
      </c>
      <c r="M22" s="430" t="s">
        <v>2020</v>
      </c>
      <c r="N22" s="430" t="s">
        <v>2187</v>
      </c>
      <c r="O22" s="430" t="s">
        <v>546</v>
      </c>
      <c r="P22" s="377" t="s">
        <v>1383</v>
      </c>
      <c r="Q22" s="377" t="s">
        <v>1380</v>
      </c>
      <c r="R22" s="377" t="s">
        <v>1380</v>
      </c>
      <c r="S22" s="377" t="s">
        <v>1380</v>
      </c>
      <c r="T22" s="377" t="s">
        <v>1380</v>
      </c>
      <c r="U22" s="377" t="s">
        <v>1380</v>
      </c>
      <c r="V22" s="377" t="s">
        <v>1380</v>
      </c>
      <c r="W22" s="377" t="s">
        <v>1380</v>
      </c>
      <c r="X22" s="377" t="s">
        <v>1380</v>
      </c>
      <c r="Y22" s="377" t="s">
        <v>1380</v>
      </c>
      <c r="Z22" s="377" t="s">
        <v>1380</v>
      </c>
      <c r="AA22" s="377" t="s">
        <v>1254</v>
      </c>
      <c r="AB22" s="377" t="s">
        <v>1254</v>
      </c>
      <c r="AC22" s="377" t="s">
        <v>1254</v>
      </c>
      <c r="AD22" s="377"/>
      <c r="AE22" s="377"/>
      <c r="AF22" s="377"/>
      <c r="AG22" s="377" t="s">
        <v>1254</v>
      </c>
      <c r="AH22" s="377"/>
      <c r="AI22" s="377"/>
      <c r="AJ22" s="377" t="s">
        <v>1254</v>
      </c>
      <c r="AK22" s="377"/>
      <c r="AL22" s="377"/>
      <c r="AM22" s="377" t="s">
        <v>1760</v>
      </c>
      <c r="AN22" s="377"/>
      <c r="AO22" s="377"/>
      <c r="AP22" s="377"/>
    </row>
    <row r="23" spans="1:42" ht="27" hidden="1" customHeight="1" x14ac:dyDescent="0.25">
      <c r="A23" s="427"/>
      <c r="B23" s="430"/>
      <c r="C23" s="463"/>
      <c r="D23" s="456" t="s">
        <v>2720</v>
      </c>
      <c r="E23" s="430"/>
      <c r="F23" s="456" t="s">
        <v>2715</v>
      </c>
      <c r="G23" s="456" t="s">
        <v>2696</v>
      </c>
      <c r="H23" s="456" t="s">
        <v>2623</v>
      </c>
      <c r="I23" s="477" t="s">
        <v>1874</v>
      </c>
      <c r="J23" s="456" t="s">
        <v>2057</v>
      </c>
      <c r="K23" s="456">
        <v>1</v>
      </c>
      <c r="L23" s="456">
        <v>1</v>
      </c>
      <c r="M23" s="456" t="s">
        <v>2020</v>
      </c>
      <c r="N23" s="456" t="s">
        <v>2188</v>
      </c>
      <c r="O23" s="513" t="s">
        <v>2706</v>
      </c>
      <c r="P23" s="377"/>
      <c r="Q23" s="377"/>
      <c r="R23" s="377"/>
      <c r="S23" s="377"/>
      <c r="T23" s="377"/>
      <c r="U23" s="377"/>
      <c r="V23" s="377"/>
      <c r="W23" s="377"/>
      <c r="X23" s="377"/>
      <c r="Y23" s="377"/>
      <c r="Z23" s="377"/>
      <c r="AA23" s="377"/>
      <c r="AB23" s="377"/>
      <c r="AC23" s="377"/>
      <c r="AD23" s="377"/>
      <c r="AE23" s="377"/>
      <c r="AF23" s="377"/>
      <c r="AG23" s="377"/>
      <c r="AH23" s="377"/>
      <c r="AI23" s="377"/>
      <c r="AJ23" s="377"/>
      <c r="AK23" s="377"/>
      <c r="AL23" s="377"/>
      <c r="AM23" s="377"/>
      <c r="AN23" s="377"/>
      <c r="AO23" s="377"/>
      <c r="AP23" s="409"/>
    </row>
    <row r="24" spans="1:42" ht="27" hidden="1" customHeight="1" x14ac:dyDescent="0.25">
      <c r="A24" s="427"/>
      <c r="B24" s="430"/>
      <c r="C24" s="463"/>
      <c r="D24" s="456" t="s">
        <v>2721</v>
      </c>
      <c r="E24" s="430"/>
      <c r="F24" s="456" t="s">
        <v>2715</v>
      </c>
      <c r="G24" s="456" t="s">
        <v>2696</v>
      </c>
      <c r="H24" s="456" t="s">
        <v>2623</v>
      </c>
      <c r="I24" s="477" t="s">
        <v>1874</v>
      </c>
      <c r="J24" s="456" t="s">
        <v>2057</v>
      </c>
      <c r="K24" s="456">
        <v>1</v>
      </c>
      <c r="L24" s="456">
        <v>1</v>
      </c>
      <c r="M24" s="456" t="s">
        <v>2020</v>
      </c>
      <c r="N24" s="456" t="s">
        <v>2718</v>
      </c>
      <c r="O24" s="513" t="s">
        <v>2706</v>
      </c>
      <c r="P24" s="377"/>
      <c r="Q24" s="377"/>
      <c r="R24" s="377"/>
      <c r="S24" s="377"/>
      <c r="T24" s="377"/>
      <c r="U24" s="377"/>
      <c r="V24" s="377"/>
      <c r="W24" s="377"/>
      <c r="X24" s="377"/>
      <c r="Y24" s="377"/>
      <c r="Z24" s="377"/>
      <c r="AA24" s="377"/>
      <c r="AB24" s="377"/>
      <c r="AC24" s="377"/>
      <c r="AD24" s="377"/>
      <c r="AE24" s="377"/>
      <c r="AF24" s="377"/>
      <c r="AG24" s="377"/>
      <c r="AH24" s="377"/>
      <c r="AI24" s="377"/>
      <c r="AJ24" s="377"/>
      <c r="AK24" s="377"/>
      <c r="AL24" s="377"/>
      <c r="AM24" s="377"/>
      <c r="AN24" s="377"/>
      <c r="AO24" s="377"/>
      <c r="AP24" s="409"/>
    </row>
    <row r="25" spans="1:42" ht="26.25" hidden="1" customHeight="1" x14ac:dyDescent="0.25">
      <c r="A25" s="427">
        <v>15</v>
      </c>
      <c r="B25" s="430"/>
      <c r="C25" s="430"/>
      <c r="D25" s="430" t="s">
        <v>2703</v>
      </c>
      <c r="E25" s="430" t="s">
        <v>66</v>
      </c>
      <c r="F25" s="456" t="s">
        <v>2715</v>
      </c>
      <c r="G25" s="514"/>
      <c r="H25" s="514" t="s">
        <v>2623</v>
      </c>
      <c r="I25" s="515">
        <v>0</v>
      </c>
      <c r="J25" s="514" t="s">
        <v>2057</v>
      </c>
      <c r="K25" s="514">
        <v>1</v>
      </c>
      <c r="L25" s="456" t="s">
        <v>2711</v>
      </c>
      <c r="M25" s="514" t="s">
        <v>2020</v>
      </c>
      <c r="N25" s="456" t="s">
        <v>2719</v>
      </c>
      <c r="O25" s="514"/>
      <c r="P25" s="377" t="s">
        <v>1381</v>
      </c>
      <c r="Q25" s="377" t="s">
        <v>1380</v>
      </c>
      <c r="R25" s="377" t="s">
        <v>1380</v>
      </c>
      <c r="S25" s="377" t="s">
        <v>1380</v>
      </c>
      <c r="T25" s="377" t="s">
        <v>1380</v>
      </c>
      <c r="U25" s="377" t="s">
        <v>1380</v>
      </c>
      <c r="V25" s="377" t="s">
        <v>1380</v>
      </c>
      <c r="W25" s="377" t="s">
        <v>1380</v>
      </c>
      <c r="X25" s="377" t="s">
        <v>1380</v>
      </c>
      <c r="Y25" s="377" t="s">
        <v>1380</v>
      </c>
      <c r="Z25" s="377" t="s">
        <v>1380</v>
      </c>
      <c r="AA25" s="377" t="s">
        <v>1254</v>
      </c>
      <c r="AB25" s="377" t="s">
        <v>1254</v>
      </c>
      <c r="AC25" s="377" t="s">
        <v>1254</v>
      </c>
      <c r="AD25" s="377"/>
      <c r="AE25" s="377"/>
      <c r="AF25" s="377"/>
      <c r="AG25" s="377" t="s">
        <v>1254</v>
      </c>
      <c r="AH25" s="377"/>
      <c r="AI25" s="377"/>
      <c r="AJ25" s="377" t="s">
        <v>1254</v>
      </c>
      <c r="AK25" s="377"/>
      <c r="AL25" s="377"/>
      <c r="AM25" s="377" t="s">
        <v>1760</v>
      </c>
      <c r="AN25" s="377"/>
      <c r="AO25" s="377"/>
      <c r="AP25" s="377"/>
    </row>
    <row r="26" spans="1:42" ht="27" hidden="1" customHeight="1" x14ac:dyDescent="0.25">
      <c r="A26" s="427">
        <v>16</v>
      </c>
      <c r="B26" s="430" t="s">
        <v>1694</v>
      </c>
      <c r="C26" s="430" t="s">
        <v>63</v>
      </c>
      <c r="D26" s="430" t="s">
        <v>64</v>
      </c>
      <c r="E26" s="449" t="s">
        <v>66</v>
      </c>
      <c r="F26" s="430" t="s">
        <v>613</v>
      </c>
      <c r="G26" s="430"/>
      <c r="H26" s="430" t="s">
        <v>2624</v>
      </c>
      <c r="I26" s="450">
        <v>1</v>
      </c>
      <c r="J26" s="430" t="s">
        <v>2058</v>
      </c>
      <c r="K26" s="430">
        <v>1</v>
      </c>
      <c r="L26" s="430">
        <v>1</v>
      </c>
      <c r="M26" s="430" t="s">
        <v>1935</v>
      </c>
      <c r="N26" s="430" t="s">
        <v>2189</v>
      </c>
      <c r="O26" s="430" t="s">
        <v>425</v>
      </c>
      <c r="P26" s="377" t="s">
        <v>1378</v>
      </c>
      <c r="Q26" s="377" t="s">
        <v>64</v>
      </c>
      <c r="R26" s="377" t="s">
        <v>64</v>
      </c>
      <c r="S26" s="377" t="s">
        <v>1184</v>
      </c>
      <c r="T26" s="377" t="s">
        <v>1184</v>
      </c>
      <c r="U26" s="377" t="s">
        <v>1184</v>
      </c>
      <c r="V26" s="377" t="s">
        <v>1184</v>
      </c>
      <c r="W26" s="377" t="s">
        <v>1184</v>
      </c>
      <c r="X26" s="377" t="s">
        <v>1184</v>
      </c>
      <c r="Y26" s="379" t="s">
        <v>1184</v>
      </c>
      <c r="Z26" s="379" t="s">
        <v>1184</v>
      </c>
      <c r="AA26" s="379" t="s">
        <v>1207</v>
      </c>
      <c r="AB26" s="379" t="s">
        <v>1207</v>
      </c>
      <c r="AC26" s="379" t="s">
        <v>1207</v>
      </c>
      <c r="AD26" s="379"/>
      <c r="AE26" s="379"/>
      <c r="AF26" s="379"/>
      <c r="AG26" s="379" t="s">
        <v>1207</v>
      </c>
      <c r="AH26" s="379"/>
      <c r="AI26" s="379"/>
      <c r="AJ26" s="379" t="s">
        <v>1207</v>
      </c>
      <c r="AK26" s="379"/>
      <c r="AL26" s="377" t="s">
        <v>1376</v>
      </c>
      <c r="AM26" s="377" t="s">
        <v>66</v>
      </c>
      <c r="AN26" s="377"/>
      <c r="AO26" s="377"/>
      <c r="AP26" s="377"/>
    </row>
    <row r="27" spans="1:42" ht="27" hidden="1" customHeight="1" x14ac:dyDescent="0.25">
      <c r="A27" s="427">
        <v>17</v>
      </c>
      <c r="B27" s="430"/>
      <c r="C27" s="430"/>
      <c r="D27" s="430" t="s">
        <v>67</v>
      </c>
      <c r="E27" s="449" t="s">
        <v>69</v>
      </c>
      <c r="F27" s="430" t="s">
        <v>613</v>
      </c>
      <c r="G27" s="430"/>
      <c r="H27" s="430" t="s">
        <v>2624</v>
      </c>
      <c r="I27" s="450">
        <v>1</v>
      </c>
      <c r="J27" s="430" t="s">
        <v>2058</v>
      </c>
      <c r="K27" s="430">
        <v>1</v>
      </c>
      <c r="L27" s="430">
        <v>1</v>
      </c>
      <c r="M27" s="430" t="s">
        <v>1935</v>
      </c>
      <c r="N27" s="430" t="s">
        <v>2190</v>
      </c>
      <c r="O27" s="430" t="s">
        <v>426</v>
      </c>
      <c r="P27" s="377" t="s">
        <v>1377</v>
      </c>
      <c r="Q27" s="377" t="s">
        <v>67</v>
      </c>
      <c r="R27" s="377" t="s">
        <v>67</v>
      </c>
      <c r="S27" s="377" t="s">
        <v>1184</v>
      </c>
      <c r="T27" s="377" t="s">
        <v>1184</v>
      </c>
      <c r="U27" s="377" t="s">
        <v>1184</v>
      </c>
      <c r="V27" s="377" t="s">
        <v>1184</v>
      </c>
      <c r="W27" s="377" t="s">
        <v>1184</v>
      </c>
      <c r="X27" s="377" t="s">
        <v>1184</v>
      </c>
      <c r="Y27" s="379" t="s">
        <v>1184</v>
      </c>
      <c r="Z27" s="379" t="s">
        <v>1184</v>
      </c>
      <c r="AA27" s="379" t="s">
        <v>1207</v>
      </c>
      <c r="AB27" s="379" t="s">
        <v>1207</v>
      </c>
      <c r="AC27" s="379" t="s">
        <v>1207</v>
      </c>
      <c r="AD27" s="379"/>
      <c r="AE27" s="379"/>
      <c r="AF27" s="379"/>
      <c r="AG27" s="379" t="s">
        <v>1207</v>
      </c>
      <c r="AH27" s="379"/>
      <c r="AI27" s="379"/>
      <c r="AJ27" s="379" t="s">
        <v>1207</v>
      </c>
      <c r="AK27" s="379"/>
      <c r="AL27" s="377" t="s">
        <v>1376</v>
      </c>
      <c r="AM27" s="377" t="s">
        <v>1268</v>
      </c>
      <c r="AN27" s="377"/>
      <c r="AO27" s="377"/>
      <c r="AP27" s="377"/>
    </row>
    <row r="28" spans="1:42" ht="27" hidden="1" customHeight="1" x14ac:dyDescent="0.25">
      <c r="A28" s="427">
        <v>18</v>
      </c>
      <c r="B28" s="430"/>
      <c r="C28" s="430"/>
      <c r="D28" s="430" t="s">
        <v>71</v>
      </c>
      <c r="E28" s="449" t="s">
        <v>66</v>
      </c>
      <c r="F28" s="430" t="s">
        <v>2649</v>
      </c>
      <c r="G28" s="430"/>
      <c r="H28" s="430" t="s">
        <v>2624</v>
      </c>
      <c r="I28" s="450">
        <v>0</v>
      </c>
      <c r="J28" s="430" t="s">
        <v>2058</v>
      </c>
      <c r="K28" s="430">
        <v>1</v>
      </c>
      <c r="L28" s="430">
        <v>1</v>
      </c>
      <c r="M28" s="430" t="s">
        <v>1935</v>
      </c>
      <c r="N28" s="430" t="s">
        <v>2191</v>
      </c>
      <c r="O28" s="430" t="s">
        <v>427</v>
      </c>
      <c r="P28" s="377" t="s">
        <v>71</v>
      </c>
      <c r="Q28" s="377" t="s">
        <v>71</v>
      </c>
      <c r="R28" s="377" t="s">
        <v>72</v>
      </c>
      <c r="S28" s="377" t="s">
        <v>1184</v>
      </c>
      <c r="T28" s="377" t="s">
        <v>1185</v>
      </c>
      <c r="U28" s="377" t="s">
        <v>1184</v>
      </c>
      <c r="V28" s="377" t="s">
        <v>1185</v>
      </c>
      <c r="W28" s="377" t="s">
        <v>1184</v>
      </c>
      <c r="X28" s="377" t="s">
        <v>1184</v>
      </c>
      <c r="Y28" s="379" t="s">
        <v>1184</v>
      </c>
      <c r="Z28" s="379" t="s">
        <v>1184</v>
      </c>
      <c r="AA28" s="379" t="s">
        <v>1380</v>
      </c>
      <c r="AB28" s="379" t="s">
        <v>1380</v>
      </c>
      <c r="AC28" s="379" t="s">
        <v>1380</v>
      </c>
      <c r="AD28" s="379"/>
      <c r="AE28" s="379"/>
      <c r="AF28" s="379"/>
      <c r="AG28" s="379" t="s">
        <v>1380</v>
      </c>
      <c r="AH28" s="379"/>
      <c r="AI28" s="379"/>
      <c r="AJ28" s="379" t="s">
        <v>1380</v>
      </c>
      <c r="AK28" s="379"/>
      <c r="AL28" s="377" t="s">
        <v>1371</v>
      </c>
      <c r="AM28" s="377" t="s">
        <v>66</v>
      </c>
      <c r="AN28" s="377"/>
      <c r="AO28" s="377"/>
      <c r="AP28" s="377" t="s">
        <v>1375</v>
      </c>
    </row>
    <row r="29" spans="1:42" ht="27" hidden="1" customHeight="1" x14ac:dyDescent="0.25">
      <c r="A29" s="427">
        <v>19</v>
      </c>
      <c r="B29" s="430"/>
      <c r="C29" s="430"/>
      <c r="D29" s="430" t="s">
        <v>73</v>
      </c>
      <c r="E29" s="449" t="s">
        <v>66</v>
      </c>
      <c r="F29" s="430" t="s">
        <v>613</v>
      </c>
      <c r="G29" s="430"/>
      <c r="H29" s="430" t="s">
        <v>2624</v>
      </c>
      <c r="I29" s="446">
        <v>0</v>
      </c>
      <c r="J29" s="430" t="s">
        <v>2058</v>
      </c>
      <c r="K29" s="430">
        <v>1</v>
      </c>
      <c r="L29" s="430">
        <v>1</v>
      </c>
      <c r="M29" s="430" t="s">
        <v>1935</v>
      </c>
      <c r="N29" s="430" t="s">
        <v>2192</v>
      </c>
      <c r="O29" s="430" t="s">
        <v>428</v>
      </c>
      <c r="P29" s="377" t="s">
        <v>1374</v>
      </c>
      <c r="Q29" s="377" t="s">
        <v>73</v>
      </c>
      <c r="R29" s="377" t="s">
        <v>73</v>
      </c>
      <c r="S29" s="377" t="s">
        <v>1184</v>
      </c>
      <c r="T29" s="377" t="s">
        <v>1184</v>
      </c>
      <c r="U29" s="377" t="s">
        <v>1184</v>
      </c>
      <c r="V29" s="377" t="s">
        <v>1184</v>
      </c>
      <c r="W29" s="377" t="s">
        <v>1184</v>
      </c>
      <c r="X29" s="377" t="s">
        <v>1184</v>
      </c>
      <c r="Y29" s="379" t="s">
        <v>1184</v>
      </c>
      <c r="Z29" s="379" t="s">
        <v>1184</v>
      </c>
      <c r="AA29" s="379" t="s">
        <v>1207</v>
      </c>
      <c r="AB29" s="379" t="s">
        <v>1207</v>
      </c>
      <c r="AC29" s="379" t="s">
        <v>1207</v>
      </c>
      <c r="AD29" s="379"/>
      <c r="AE29" s="379"/>
      <c r="AF29" s="379"/>
      <c r="AG29" s="379" t="s">
        <v>1207</v>
      </c>
      <c r="AH29" s="379"/>
      <c r="AI29" s="379"/>
      <c r="AJ29" s="379" t="s">
        <v>1207</v>
      </c>
      <c r="AK29" s="379"/>
      <c r="AL29" s="377"/>
      <c r="AM29" s="377" t="s">
        <v>66</v>
      </c>
      <c r="AN29" s="377"/>
      <c r="AO29" s="377"/>
      <c r="AP29" s="377"/>
    </row>
    <row r="30" spans="1:42" ht="27" hidden="1" customHeight="1" x14ac:dyDescent="0.25">
      <c r="A30" s="427">
        <v>20</v>
      </c>
      <c r="B30" s="430"/>
      <c r="C30" s="430"/>
      <c r="D30" s="430" t="s">
        <v>76</v>
      </c>
      <c r="E30" s="449" t="s">
        <v>87</v>
      </c>
      <c r="F30" s="430" t="s">
        <v>75</v>
      </c>
      <c r="G30" s="430" t="s">
        <v>1752</v>
      </c>
      <c r="H30" s="430" t="s">
        <v>2624</v>
      </c>
      <c r="I30" s="446">
        <v>0</v>
      </c>
      <c r="J30" s="430" t="s">
        <v>2058</v>
      </c>
      <c r="K30" s="430">
        <v>1</v>
      </c>
      <c r="L30" s="430">
        <v>1</v>
      </c>
      <c r="M30" s="430" t="s">
        <v>1935</v>
      </c>
      <c r="N30" s="430" t="s">
        <v>2193</v>
      </c>
      <c r="O30" s="430" t="s">
        <v>429</v>
      </c>
      <c r="P30" s="377" t="s">
        <v>76</v>
      </c>
      <c r="Q30" s="377" t="s">
        <v>76</v>
      </c>
      <c r="R30" s="377" t="s">
        <v>77</v>
      </c>
      <c r="S30" s="377" t="s">
        <v>1254</v>
      </c>
      <c r="T30" s="377" t="s">
        <v>1254</v>
      </c>
      <c r="U30" s="377" t="s">
        <v>1254</v>
      </c>
      <c r="V30" s="377" t="s">
        <v>1254</v>
      </c>
      <c r="W30" s="377" t="s">
        <v>1254</v>
      </c>
      <c r="X30" s="377" t="s">
        <v>1254</v>
      </c>
      <c r="Y30" s="379" t="s">
        <v>1254</v>
      </c>
      <c r="Z30" s="379" t="s">
        <v>1254</v>
      </c>
      <c r="AA30" s="379" t="s">
        <v>1254</v>
      </c>
      <c r="AB30" s="379" t="s">
        <v>1254</v>
      </c>
      <c r="AC30" s="379" t="s">
        <v>1254</v>
      </c>
      <c r="AD30" s="379"/>
      <c r="AE30" s="379"/>
      <c r="AF30" s="379"/>
      <c r="AG30" s="379" t="s">
        <v>1254</v>
      </c>
      <c r="AH30" s="379"/>
      <c r="AI30" s="379"/>
      <c r="AJ30" s="379" t="s">
        <v>1254</v>
      </c>
      <c r="AK30" s="379"/>
      <c r="AL30" s="377" t="s">
        <v>1373</v>
      </c>
      <c r="AM30" s="377" t="s">
        <v>1761</v>
      </c>
      <c r="AN30" s="377" t="s">
        <v>1340</v>
      </c>
      <c r="AO30" s="377" t="s">
        <v>1267</v>
      </c>
      <c r="AP30" s="377" t="s">
        <v>1372</v>
      </c>
    </row>
    <row r="31" spans="1:42" ht="27" hidden="1" customHeight="1" x14ac:dyDescent="0.25">
      <c r="A31" s="427">
        <v>21</v>
      </c>
      <c r="B31" s="430"/>
      <c r="C31" s="430"/>
      <c r="D31" s="430" t="s">
        <v>79</v>
      </c>
      <c r="E31" s="449" t="s">
        <v>87</v>
      </c>
      <c r="F31" s="430" t="s">
        <v>75</v>
      </c>
      <c r="G31" s="430" t="s">
        <v>1752</v>
      </c>
      <c r="H31" s="430" t="s">
        <v>2624</v>
      </c>
      <c r="I31" s="446">
        <v>0</v>
      </c>
      <c r="J31" s="430" t="s">
        <v>2058</v>
      </c>
      <c r="K31" s="430">
        <v>1</v>
      </c>
      <c r="L31" s="430">
        <v>1</v>
      </c>
      <c r="M31" s="430" t="s">
        <v>1935</v>
      </c>
      <c r="N31" s="430" t="s">
        <v>2194</v>
      </c>
      <c r="O31" s="430" t="s">
        <v>430</v>
      </c>
      <c r="P31" s="377" t="s">
        <v>79</v>
      </c>
      <c r="Q31" s="377" t="s">
        <v>79</v>
      </c>
      <c r="R31" s="377" t="s">
        <v>80</v>
      </c>
      <c r="S31" s="377" t="s">
        <v>1254</v>
      </c>
      <c r="T31" s="377" t="s">
        <v>1254</v>
      </c>
      <c r="U31" s="377" t="s">
        <v>1254</v>
      </c>
      <c r="V31" s="377" t="s">
        <v>1254</v>
      </c>
      <c r="W31" s="377" t="s">
        <v>1254</v>
      </c>
      <c r="X31" s="377" t="s">
        <v>1254</v>
      </c>
      <c r="Y31" s="377" t="s">
        <v>1254</v>
      </c>
      <c r="Z31" s="379" t="s">
        <v>1254</v>
      </c>
      <c r="AA31" s="379" t="s">
        <v>1254</v>
      </c>
      <c r="AB31" s="379" t="s">
        <v>1254</v>
      </c>
      <c r="AC31" s="379" t="s">
        <v>1254</v>
      </c>
      <c r="AD31" s="379"/>
      <c r="AE31" s="379"/>
      <c r="AF31" s="379"/>
      <c r="AG31" s="379" t="s">
        <v>1254</v>
      </c>
      <c r="AH31" s="379"/>
      <c r="AI31" s="379"/>
      <c r="AJ31" s="379" t="s">
        <v>1254</v>
      </c>
      <c r="AK31" s="379"/>
      <c r="AL31" s="377" t="s">
        <v>1373</v>
      </c>
      <c r="AM31" s="377" t="s">
        <v>1761</v>
      </c>
      <c r="AN31" s="377" t="s">
        <v>1340</v>
      </c>
      <c r="AO31" s="377" t="s">
        <v>1267</v>
      </c>
      <c r="AP31" s="377" t="s">
        <v>1372</v>
      </c>
    </row>
    <row r="32" spans="1:42" ht="27" hidden="1" customHeight="1" x14ac:dyDescent="0.25">
      <c r="A32" s="427">
        <v>22</v>
      </c>
      <c r="B32" s="430"/>
      <c r="C32" s="430"/>
      <c r="D32" s="430" t="s">
        <v>81</v>
      </c>
      <c r="E32" s="449" t="s">
        <v>66</v>
      </c>
      <c r="F32" s="430" t="s">
        <v>2650</v>
      </c>
      <c r="G32" s="430"/>
      <c r="H32" s="430" t="s">
        <v>2624</v>
      </c>
      <c r="I32" s="446">
        <v>0</v>
      </c>
      <c r="J32" s="430" t="s">
        <v>2058</v>
      </c>
      <c r="K32" s="430">
        <v>1</v>
      </c>
      <c r="L32" s="430">
        <v>1</v>
      </c>
      <c r="M32" s="430" t="s">
        <v>1935</v>
      </c>
      <c r="N32" s="430" t="s">
        <v>2195</v>
      </c>
      <c r="O32" s="430" t="s">
        <v>431</v>
      </c>
      <c r="P32" s="377" t="s">
        <v>81</v>
      </c>
      <c r="Q32" s="377" t="s">
        <v>81</v>
      </c>
      <c r="R32" s="377" t="s">
        <v>81</v>
      </c>
      <c r="S32" s="377" t="s">
        <v>1207</v>
      </c>
      <c r="T32" s="377" t="s">
        <v>1185</v>
      </c>
      <c r="U32" s="377" t="s">
        <v>1184</v>
      </c>
      <c r="V32" s="377" t="s">
        <v>1185</v>
      </c>
      <c r="W32" s="377" t="s">
        <v>1207</v>
      </c>
      <c r="X32" s="377" t="s">
        <v>1184</v>
      </c>
      <c r="Y32" s="379" t="s">
        <v>1207</v>
      </c>
      <c r="Z32" s="379" t="s">
        <v>1207</v>
      </c>
      <c r="AA32" s="379" t="s">
        <v>1380</v>
      </c>
      <c r="AB32" s="379" t="s">
        <v>1380</v>
      </c>
      <c r="AC32" s="379" t="s">
        <v>1207</v>
      </c>
      <c r="AD32" s="379"/>
      <c r="AE32" s="379"/>
      <c r="AF32" s="379"/>
      <c r="AG32" s="379" t="s">
        <v>1207</v>
      </c>
      <c r="AH32" s="379"/>
      <c r="AI32" s="379"/>
      <c r="AJ32" s="379" t="s">
        <v>1207</v>
      </c>
      <c r="AK32" s="379"/>
      <c r="AL32" s="377" t="s">
        <v>1371</v>
      </c>
      <c r="AM32" s="377" t="s">
        <v>66</v>
      </c>
      <c r="AN32" s="377"/>
      <c r="AO32" s="377"/>
      <c r="AP32" s="377" t="s">
        <v>1370</v>
      </c>
    </row>
    <row r="33" spans="1:42" ht="27" hidden="1" customHeight="1" x14ac:dyDescent="0.25">
      <c r="A33" s="427">
        <v>23</v>
      </c>
      <c r="B33" s="430"/>
      <c r="C33" s="430"/>
      <c r="D33" s="430" t="s">
        <v>83</v>
      </c>
      <c r="E33" s="449" t="s">
        <v>66</v>
      </c>
      <c r="F33" s="430" t="s">
        <v>1448</v>
      </c>
      <c r="G33" s="430" t="s">
        <v>1752</v>
      </c>
      <c r="H33" s="430" t="s">
        <v>2624</v>
      </c>
      <c r="I33" s="446">
        <v>0</v>
      </c>
      <c r="J33" s="430" t="s">
        <v>2058</v>
      </c>
      <c r="K33" s="430">
        <v>1</v>
      </c>
      <c r="L33" s="430">
        <v>1</v>
      </c>
      <c r="M33" s="430" t="s">
        <v>1935</v>
      </c>
      <c r="N33" s="430" t="s">
        <v>2196</v>
      </c>
      <c r="O33" s="430" t="s">
        <v>432</v>
      </c>
      <c r="P33" s="377" t="s">
        <v>1369</v>
      </c>
      <c r="Q33" s="377" t="s">
        <v>83</v>
      </c>
      <c r="R33" s="377" t="s">
        <v>83</v>
      </c>
      <c r="S33" s="377" t="s">
        <v>1254</v>
      </c>
      <c r="T33" s="377" t="s">
        <v>1254</v>
      </c>
      <c r="U33" s="377" t="s">
        <v>1254</v>
      </c>
      <c r="V33" s="377" t="s">
        <v>1254</v>
      </c>
      <c r="W33" s="377" t="s">
        <v>1254</v>
      </c>
      <c r="X33" s="377" t="s">
        <v>1254</v>
      </c>
      <c r="Y33" s="379" t="s">
        <v>1254</v>
      </c>
      <c r="Z33" s="379" t="s">
        <v>1254</v>
      </c>
      <c r="AA33" s="379" t="s">
        <v>1254</v>
      </c>
      <c r="AB33" s="379" t="s">
        <v>1254</v>
      </c>
      <c r="AC33" s="379" t="s">
        <v>1254</v>
      </c>
      <c r="AD33" s="379"/>
      <c r="AE33" s="379"/>
      <c r="AF33" s="379"/>
      <c r="AG33" s="379" t="s">
        <v>1254</v>
      </c>
      <c r="AH33" s="379"/>
      <c r="AI33" s="379"/>
      <c r="AJ33" s="379" t="s">
        <v>1254</v>
      </c>
      <c r="AK33" s="379"/>
      <c r="AL33" s="377" t="s">
        <v>1368</v>
      </c>
      <c r="AM33" s="377" t="s">
        <v>1762</v>
      </c>
      <c r="AN33" s="377" t="s">
        <v>1367</v>
      </c>
      <c r="AO33" s="377"/>
      <c r="AP33" s="377" t="s">
        <v>1366</v>
      </c>
    </row>
    <row r="34" spans="1:42" ht="27" hidden="1" customHeight="1" x14ac:dyDescent="0.25">
      <c r="A34" s="427"/>
      <c r="B34" s="430"/>
      <c r="C34" s="463"/>
      <c r="D34" s="511" t="s">
        <v>2642</v>
      </c>
      <c r="E34" s="511" t="s">
        <v>66</v>
      </c>
      <c r="F34" s="511" t="s">
        <v>613</v>
      </c>
      <c r="G34" s="511" t="s">
        <v>1750</v>
      </c>
      <c r="H34" s="512" t="s">
        <v>2624</v>
      </c>
      <c r="I34" s="511" t="s">
        <v>1874</v>
      </c>
      <c r="J34" s="511" t="s">
        <v>2058</v>
      </c>
      <c r="K34" s="511">
        <v>1</v>
      </c>
      <c r="L34" s="511">
        <v>1</v>
      </c>
      <c r="M34" s="511" t="s">
        <v>1935</v>
      </c>
      <c r="N34" s="511" t="s">
        <v>2196</v>
      </c>
      <c r="O34" s="511" t="s">
        <v>2643</v>
      </c>
      <c r="P34" s="377" t="s">
        <v>1254</v>
      </c>
      <c r="Q34" s="377" t="s">
        <v>1254</v>
      </c>
      <c r="R34" s="377" t="s">
        <v>1254</v>
      </c>
      <c r="S34" s="377" t="s">
        <v>1254</v>
      </c>
      <c r="T34" s="377" t="s">
        <v>1254</v>
      </c>
      <c r="U34" s="377" t="s">
        <v>1254</v>
      </c>
      <c r="V34" s="377" t="s">
        <v>1254</v>
      </c>
      <c r="W34" s="377" t="s">
        <v>1254</v>
      </c>
      <c r="X34" s="377" t="s">
        <v>1254</v>
      </c>
      <c r="Y34" s="377" t="s">
        <v>1254</v>
      </c>
      <c r="Z34" s="377" t="s">
        <v>1184</v>
      </c>
      <c r="AA34" s="377" t="s">
        <v>1184</v>
      </c>
      <c r="AB34" s="377" t="s">
        <v>1184</v>
      </c>
      <c r="AC34" s="377" t="s">
        <v>1184</v>
      </c>
      <c r="AD34" s="377"/>
      <c r="AE34" s="377"/>
      <c r="AF34" s="377"/>
      <c r="AG34" s="377" t="s">
        <v>1184</v>
      </c>
      <c r="AH34" s="377"/>
      <c r="AI34" s="377"/>
      <c r="AJ34" s="377" t="s">
        <v>1184</v>
      </c>
      <c r="AK34" s="377"/>
      <c r="AL34" s="377"/>
      <c r="AM34" s="377"/>
      <c r="AN34" s="377"/>
      <c r="AO34" s="377"/>
      <c r="AP34" s="409"/>
    </row>
    <row r="35" spans="1:42" ht="27" hidden="1" customHeight="1" x14ac:dyDescent="0.25">
      <c r="A35" s="427">
        <v>24</v>
      </c>
      <c r="B35" s="430"/>
      <c r="C35" s="430"/>
      <c r="D35" s="430" t="s">
        <v>85</v>
      </c>
      <c r="E35" s="449" t="s">
        <v>87</v>
      </c>
      <c r="F35" s="430" t="s">
        <v>613</v>
      </c>
      <c r="G35" s="430"/>
      <c r="H35" s="430" t="s">
        <v>2624</v>
      </c>
      <c r="I35" s="446">
        <v>0</v>
      </c>
      <c r="J35" s="430" t="s">
        <v>2058</v>
      </c>
      <c r="K35" s="430">
        <v>1</v>
      </c>
      <c r="L35" s="430">
        <v>1</v>
      </c>
      <c r="M35" s="430" t="s">
        <v>1936</v>
      </c>
      <c r="N35" s="430" t="s">
        <v>2197</v>
      </c>
      <c r="O35" s="430" t="s">
        <v>433</v>
      </c>
      <c r="P35" s="377" t="s">
        <v>85</v>
      </c>
      <c r="Q35" s="377" t="s">
        <v>85</v>
      </c>
      <c r="R35" s="377" t="s">
        <v>85</v>
      </c>
      <c r="S35" s="377" t="s">
        <v>1184</v>
      </c>
      <c r="T35" s="377" t="s">
        <v>1184</v>
      </c>
      <c r="U35" s="377" t="s">
        <v>1184</v>
      </c>
      <c r="V35" s="377" t="s">
        <v>1184</v>
      </c>
      <c r="W35" s="377" t="s">
        <v>1184</v>
      </c>
      <c r="X35" s="377" t="s">
        <v>1184</v>
      </c>
      <c r="Y35" s="379" t="s">
        <v>1184</v>
      </c>
      <c r="Z35" s="379" t="s">
        <v>1184</v>
      </c>
      <c r="AA35" s="379" t="s">
        <v>1184</v>
      </c>
      <c r="AB35" s="379" t="s">
        <v>1184</v>
      </c>
      <c r="AC35" s="379" t="s">
        <v>1184</v>
      </c>
      <c r="AD35" s="379"/>
      <c r="AE35" s="379"/>
      <c r="AF35" s="379"/>
      <c r="AG35" s="379" t="s">
        <v>1184</v>
      </c>
      <c r="AH35" s="379"/>
      <c r="AI35" s="379"/>
      <c r="AJ35" s="379" t="s">
        <v>1184</v>
      </c>
      <c r="AK35" s="379"/>
      <c r="AL35" s="377" t="s">
        <v>1362</v>
      </c>
      <c r="AM35" s="377" t="s">
        <v>1763</v>
      </c>
      <c r="AN35" s="377"/>
      <c r="AO35" s="377"/>
      <c r="AP35" s="377"/>
    </row>
    <row r="36" spans="1:42" ht="27" hidden="1" customHeight="1" x14ac:dyDescent="0.25">
      <c r="A36" s="427">
        <v>25</v>
      </c>
      <c r="B36" s="430"/>
      <c r="C36" s="430"/>
      <c r="D36" s="430" t="s">
        <v>811</v>
      </c>
      <c r="E36" s="449" t="s">
        <v>87</v>
      </c>
      <c r="F36" s="430" t="s">
        <v>809</v>
      </c>
      <c r="G36" s="430"/>
      <c r="H36" s="430" t="s">
        <v>2624</v>
      </c>
      <c r="I36" s="446">
        <v>0</v>
      </c>
      <c r="J36" s="430" t="s">
        <v>2058</v>
      </c>
      <c r="K36" s="430">
        <v>1</v>
      </c>
      <c r="L36" s="430">
        <v>1</v>
      </c>
      <c r="M36" s="430" t="s">
        <v>1936</v>
      </c>
      <c r="N36" s="430" t="s">
        <v>2198</v>
      </c>
      <c r="O36" s="430" t="s">
        <v>812</v>
      </c>
      <c r="P36" s="377" t="s">
        <v>1365</v>
      </c>
      <c r="Q36" s="377" t="s">
        <v>811</v>
      </c>
      <c r="R36" s="377" t="s">
        <v>811</v>
      </c>
      <c r="S36" s="377" t="s">
        <v>1184</v>
      </c>
      <c r="T36" s="377" t="s">
        <v>1184</v>
      </c>
      <c r="U36" s="377" t="s">
        <v>1184</v>
      </c>
      <c r="V36" s="377" t="s">
        <v>1184</v>
      </c>
      <c r="W36" s="377" t="s">
        <v>1184</v>
      </c>
      <c r="X36" s="377" t="s">
        <v>1184</v>
      </c>
      <c r="Y36" s="379" t="s">
        <v>1207</v>
      </c>
      <c r="Z36" s="379" t="s">
        <v>1184</v>
      </c>
      <c r="AA36" s="379" t="s">
        <v>1184</v>
      </c>
      <c r="AB36" s="379" t="s">
        <v>1184</v>
      </c>
      <c r="AC36" s="379" t="s">
        <v>1184</v>
      </c>
      <c r="AD36" s="379"/>
      <c r="AE36" s="379"/>
      <c r="AF36" s="379"/>
      <c r="AG36" s="379" t="s">
        <v>1184</v>
      </c>
      <c r="AH36" s="379"/>
      <c r="AI36" s="379"/>
      <c r="AJ36" s="379" t="s">
        <v>1184</v>
      </c>
      <c r="AK36" s="379"/>
      <c r="AL36" s="377" t="s">
        <v>1362</v>
      </c>
      <c r="AM36" s="377" t="s">
        <v>1268</v>
      </c>
      <c r="AN36" s="377"/>
      <c r="AO36" s="377" t="s">
        <v>1364</v>
      </c>
      <c r="AP36" s="377"/>
    </row>
    <row r="37" spans="1:42" ht="27" hidden="1" customHeight="1" x14ac:dyDescent="0.25">
      <c r="A37" s="427">
        <v>26</v>
      </c>
      <c r="B37" s="430"/>
      <c r="C37" s="430"/>
      <c r="D37" s="430" t="s">
        <v>89</v>
      </c>
      <c r="E37" s="449" t="s">
        <v>87</v>
      </c>
      <c r="F37" s="430" t="s">
        <v>647</v>
      </c>
      <c r="G37" s="430"/>
      <c r="H37" s="430" t="s">
        <v>2624</v>
      </c>
      <c r="I37" s="450">
        <v>1</v>
      </c>
      <c r="J37" s="430" t="s">
        <v>2058</v>
      </c>
      <c r="K37" s="430">
        <v>1</v>
      </c>
      <c r="L37" s="430">
        <v>1</v>
      </c>
      <c r="M37" s="430" t="s">
        <v>1936</v>
      </c>
      <c r="N37" s="430" t="s">
        <v>2199</v>
      </c>
      <c r="O37" s="430" t="s">
        <v>434</v>
      </c>
      <c r="P37" s="377" t="s">
        <v>1363</v>
      </c>
      <c r="Q37" s="377" t="s">
        <v>89</v>
      </c>
      <c r="R37" s="377" t="s">
        <v>90</v>
      </c>
      <c r="S37" s="377" t="s">
        <v>1184</v>
      </c>
      <c r="T37" s="377" t="s">
        <v>1184</v>
      </c>
      <c r="U37" s="377" t="s">
        <v>1184</v>
      </c>
      <c r="V37" s="377" t="s">
        <v>1184</v>
      </c>
      <c r="W37" s="377" t="s">
        <v>1184</v>
      </c>
      <c r="X37" s="377" t="s">
        <v>1185</v>
      </c>
      <c r="Y37" s="379" t="s">
        <v>1185</v>
      </c>
      <c r="Z37" s="379" t="s">
        <v>1184</v>
      </c>
      <c r="AA37" s="379" t="s">
        <v>1184</v>
      </c>
      <c r="AB37" s="379" t="s">
        <v>1184</v>
      </c>
      <c r="AC37" s="379" t="s">
        <v>1184</v>
      </c>
      <c r="AD37" s="379"/>
      <c r="AE37" s="379"/>
      <c r="AF37" s="379"/>
      <c r="AG37" s="379" t="s">
        <v>1184</v>
      </c>
      <c r="AH37" s="379"/>
      <c r="AI37" s="379"/>
      <c r="AJ37" s="379" t="s">
        <v>1184</v>
      </c>
      <c r="AK37" s="379"/>
      <c r="AL37" s="377" t="s">
        <v>1362</v>
      </c>
      <c r="AM37" s="377" t="s">
        <v>1268</v>
      </c>
      <c r="AN37" s="377" t="s">
        <v>1361</v>
      </c>
      <c r="AO37" s="377" t="s">
        <v>1360</v>
      </c>
      <c r="AP37" s="377" t="s">
        <v>1354</v>
      </c>
    </row>
    <row r="38" spans="1:42" ht="27" hidden="1" customHeight="1" x14ac:dyDescent="0.25">
      <c r="A38" s="427">
        <v>27</v>
      </c>
      <c r="B38" s="430"/>
      <c r="C38" s="430"/>
      <c r="D38" s="430" t="s">
        <v>2034</v>
      </c>
      <c r="E38" s="449" t="s">
        <v>87</v>
      </c>
      <c r="F38" s="430" t="s">
        <v>613</v>
      </c>
      <c r="G38" s="430" t="s">
        <v>1757</v>
      </c>
      <c r="H38" s="430" t="s">
        <v>2624</v>
      </c>
      <c r="I38" s="446">
        <v>0</v>
      </c>
      <c r="J38" s="430" t="s">
        <v>2058</v>
      </c>
      <c r="K38" s="430">
        <v>1</v>
      </c>
      <c r="L38" s="430">
        <v>1</v>
      </c>
      <c r="M38" s="430" t="s">
        <v>1936</v>
      </c>
      <c r="N38" s="430" t="s">
        <v>2200</v>
      </c>
      <c r="O38" s="430" t="s">
        <v>2172</v>
      </c>
      <c r="P38" s="377" t="s">
        <v>1254</v>
      </c>
      <c r="Q38" s="377" t="s">
        <v>1254</v>
      </c>
      <c r="R38" s="377" t="s">
        <v>1254</v>
      </c>
      <c r="S38" s="377" t="s">
        <v>1184</v>
      </c>
      <c r="T38" s="377" t="s">
        <v>1184</v>
      </c>
      <c r="U38" s="377" t="s">
        <v>1184</v>
      </c>
      <c r="V38" s="377" t="s">
        <v>1184</v>
      </c>
      <c r="W38" s="377" t="s">
        <v>1184</v>
      </c>
      <c r="X38" s="377" t="s">
        <v>1184</v>
      </c>
      <c r="Y38" s="377" t="s">
        <v>1184</v>
      </c>
      <c r="Z38" s="377" t="s">
        <v>1184</v>
      </c>
      <c r="AA38" s="377" t="s">
        <v>1184</v>
      </c>
      <c r="AB38" s="377" t="s">
        <v>1184</v>
      </c>
      <c r="AC38" s="377" t="s">
        <v>1184</v>
      </c>
      <c r="AD38" s="377"/>
      <c r="AE38" s="377"/>
      <c r="AF38" s="377"/>
      <c r="AG38" s="377" t="s">
        <v>1184</v>
      </c>
      <c r="AH38" s="377"/>
      <c r="AI38" s="377"/>
      <c r="AJ38" s="377" t="s">
        <v>1184</v>
      </c>
      <c r="AK38" s="377"/>
      <c r="AL38" s="377" t="s">
        <v>2036</v>
      </c>
      <c r="AM38" s="377"/>
      <c r="AN38" s="377"/>
      <c r="AO38" s="377"/>
      <c r="AP38" s="377"/>
    </row>
    <row r="39" spans="1:42" ht="27" hidden="1" customHeight="1" x14ac:dyDescent="0.25">
      <c r="A39" s="501">
        <v>28</v>
      </c>
      <c r="B39" s="502"/>
      <c r="C39" s="502"/>
      <c r="D39" s="502" t="s">
        <v>92</v>
      </c>
      <c r="E39" s="503" t="s">
        <v>87</v>
      </c>
      <c r="F39" s="502" t="s">
        <v>91</v>
      </c>
      <c r="G39" s="502" t="s">
        <v>1752</v>
      </c>
      <c r="H39" s="502" t="s">
        <v>2624</v>
      </c>
      <c r="I39" s="507">
        <v>0</v>
      </c>
      <c r="J39" s="502"/>
      <c r="K39" s="430">
        <v>1</v>
      </c>
      <c r="L39" s="430">
        <v>1</v>
      </c>
      <c r="M39" s="502" t="s">
        <v>1936</v>
      </c>
      <c r="N39" s="502" t="s">
        <v>2200</v>
      </c>
      <c r="O39" s="502" t="s">
        <v>435</v>
      </c>
      <c r="P39" s="512" t="s">
        <v>1359</v>
      </c>
      <c r="Q39" s="512" t="s">
        <v>1176</v>
      </c>
      <c r="R39" s="512" t="s">
        <v>93</v>
      </c>
      <c r="S39" s="377" t="s">
        <v>1254</v>
      </c>
      <c r="T39" s="377" t="s">
        <v>1254</v>
      </c>
      <c r="U39" s="377" t="s">
        <v>1254</v>
      </c>
      <c r="V39" s="377" t="s">
        <v>1254</v>
      </c>
      <c r="W39" s="377" t="s">
        <v>1254</v>
      </c>
      <c r="X39" s="377" t="s">
        <v>1254</v>
      </c>
      <c r="Y39" s="379" t="s">
        <v>1254</v>
      </c>
      <c r="Z39" s="379" t="s">
        <v>1254</v>
      </c>
      <c r="AA39" s="379" t="s">
        <v>1254</v>
      </c>
      <c r="AB39" s="379" t="s">
        <v>1254</v>
      </c>
      <c r="AC39" s="379" t="s">
        <v>1254</v>
      </c>
      <c r="AD39" s="379"/>
      <c r="AE39" s="379"/>
      <c r="AF39" s="379"/>
      <c r="AG39" s="379" t="s">
        <v>1254</v>
      </c>
      <c r="AH39" s="379"/>
      <c r="AI39" s="379"/>
      <c r="AJ39" s="379" t="s">
        <v>1254</v>
      </c>
      <c r="AK39" s="379"/>
      <c r="AL39" s="377" t="s">
        <v>1358</v>
      </c>
      <c r="AM39" s="377" t="s">
        <v>1764</v>
      </c>
      <c r="AN39" s="377"/>
      <c r="AO39" s="377" t="s">
        <v>1357</v>
      </c>
      <c r="AP39" s="377"/>
    </row>
    <row r="40" spans="1:42" ht="27" hidden="1" customHeight="1" x14ac:dyDescent="0.25">
      <c r="A40" s="427">
        <v>29</v>
      </c>
      <c r="B40" s="430"/>
      <c r="C40" s="430"/>
      <c r="D40" s="430" t="s">
        <v>94</v>
      </c>
      <c r="E40" s="449" t="s">
        <v>87</v>
      </c>
      <c r="F40" s="430" t="s">
        <v>649</v>
      </c>
      <c r="G40" s="430" t="s">
        <v>1752</v>
      </c>
      <c r="H40" s="430" t="s">
        <v>2624</v>
      </c>
      <c r="I40" s="446">
        <v>0</v>
      </c>
      <c r="J40" s="430" t="s">
        <v>2058</v>
      </c>
      <c r="K40" s="430">
        <v>1</v>
      </c>
      <c r="L40" s="430">
        <v>1</v>
      </c>
      <c r="M40" s="430" t="s">
        <v>1936</v>
      </c>
      <c r="N40" s="430" t="s">
        <v>2201</v>
      </c>
      <c r="O40" s="430" t="s">
        <v>436</v>
      </c>
      <c r="P40" s="377" t="s">
        <v>94</v>
      </c>
      <c r="Q40" s="377" t="s">
        <v>94</v>
      </c>
      <c r="R40" s="377" t="s">
        <v>95</v>
      </c>
      <c r="S40" s="377" t="s">
        <v>1254</v>
      </c>
      <c r="T40" s="377" t="s">
        <v>1254</v>
      </c>
      <c r="U40" s="377" t="s">
        <v>1254</v>
      </c>
      <c r="V40" s="377" t="s">
        <v>1254</v>
      </c>
      <c r="W40" s="377" t="s">
        <v>1254</v>
      </c>
      <c r="X40" s="377" t="s">
        <v>1254</v>
      </c>
      <c r="Y40" s="379" t="s">
        <v>1254</v>
      </c>
      <c r="Z40" s="379" t="s">
        <v>1254</v>
      </c>
      <c r="AA40" s="379" t="s">
        <v>1254</v>
      </c>
      <c r="AB40" s="379" t="s">
        <v>1254</v>
      </c>
      <c r="AC40" s="379" t="s">
        <v>1254</v>
      </c>
      <c r="AD40" s="379"/>
      <c r="AE40" s="379"/>
      <c r="AF40" s="379"/>
      <c r="AG40" s="379" t="s">
        <v>1254</v>
      </c>
      <c r="AH40" s="379"/>
      <c r="AI40" s="379"/>
      <c r="AJ40" s="379" t="s">
        <v>1254</v>
      </c>
      <c r="AK40" s="379"/>
      <c r="AL40" s="377"/>
      <c r="AM40" s="377" t="s">
        <v>1765</v>
      </c>
      <c r="AN40" s="377" t="s">
        <v>1356</v>
      </c>
      <c r="AO40" s="377" t="s">
        <v>1355</v>
      </c>
      <c r="AP40" s="377" t="s">
        <v>1354</v>
      </c>
    </row>
    <row r="41" spans="1:42" ht="27" hidden="1" customHeight="1" x14ac:dyDescent="0.25">
      <c r="A41" s="427">
        <v>30</v>
      </c>
      <c r="B41" s="430"/>
      <c r="C41" s="430"/>
      <c r="D41" s="430" t="s">
        <v>96</v>
      </c>
      <c r="E41" s="449" t="s">
        <v>87</v>
      </c>
      <c r="F41" s="430" t="s">
        <v>172</v>
      </c>
      <c r="G41" s="430" t="s">
        <v>1752</v>
      </c>
      <c r="H41" s="430" t="s">
        <v>2624</v>
      </c>
      <c r="I41" s="446">
        <v>0</v>
      </c>
      <c r="J41" s="430" t="s">
        <v>2058</v>
      </c>
      <c r="K41" s="430">
        <v>1</v>
      </c>
      <c r="L41" s="430">
        <v>1</v>
      </c>
      <c r="M41" s="430" t="s">
        <v>1936</v>
      </c>
      <c r="N41" s="430" t="s">
        <v>2202</v>
      </c>
      <c r="O41" s="430" t="s">
        <v>437</v>
      </c>
      <c r="P41" s="377" t="s">
        <v>96</v>
      </c>
      <c r="Q41" s="377" t="s">
        <v>96</v>
      </c>
      <c r="R41" s="377" t="s">
        <v>97</v>
      </c>
      <c r="S41" s="377" t="s">
        <v>1254</v>
      </c>
      <c r="T41" s="377" t="s">
        <v>1254</v>
      </c>
      <c r="U41" s="377" t="s">
        <v>1254</v>
      </c>
      <c r="V41" s="377" t="s">
        <v>1254</v>
      </c>
      <c r="W41" s="377" t="s">
        <v>1254</v>
      </c>
      <c r="X41" s="377" t="s">
        <v>1254</v>
      </c>
      <c r="Y41" s="379" t="s">
        <v>1254</v>
      </c>
      <c r="Z41" s="379" t="s">
        <v>1254</v>
      </c>
      <c r="AA41" s="379" t="s">
        <v>1254</v>
      </c>
      <c r="AB41" s="379" t="s">
        <v>1254</v>
      </c>
      <c r="AC41" s="379" t="s">
        <v>1254</v>
      </c>
      <c r="AD41" s="379"/>
      <c r="AE41" s="379"/>
      <c r="AF41" s="379"/>
      <c r="AG41" s="379" t="s">
        <v>1254</v>
      </c>
      <c r="AH41" s="379"/>
      <c r="AI41" s="379"/>
      <c r="AJ41" s="379" t="s">
        <v>1254</v>
      </c>
      <c r="AK41" s="379"/>
      <c r="AL41" s="377" t="s">
        <v>1353</v>
      </c>
      <c r="AM41" s="377" t="s">
        <v>1766</v>
      </c>
      <c r="AN41" s="377" t="s">
        <v>1340</v>
      </c>
      <c r="AO41" s="377" t="s">
        <v>1267</v>
      </c>
      <c r="AP41" s="377" t="s">
        <v>1352</v>
      </c>
    </row>
    <row r="42" spans="1:42" ht="27" hidden="1" customHeight="1" x14ac:dyDescent="0.25">
      <c r="A42" s="427">
        <v>31</v>
      </c>
      <c r="B42" s="430"/>
      <c r="C42" s="430"/>
      <c r="D42" s="430" t="s">
        <v>98</v>
      </c>
      <c r="E42" s="449" t="s">
        <v>87</v>
      </c>
      <c r="F42" s="430" t="s">
        <v>613</v>
      </c>
      <c r="G42" s="430"/>
      <c r="H42" s="430" t="s">
        <v>2624</v>
      </c>
      <c r="I42" s="446" t="s">
        <v>2365</v>
      </c>
      <c r="J42" s="430" t="s">
        <v>2058</v>
      </c>
      <c r="K42" s="430">
        <v>1</v>
      </c>
      <c r="L42" s="430">
        <v>1</v>
      </c>
      <c r="M42" s="430" t="s">
        <v>1936</v>
      </c>
      <c r="N42" s="430" t="s">
        <v>2203</v>
      </c>
      <c r="O42" s="430" t="s">
        <v>2379</v>
      </c>
      <c r="P42" s="377" t="s">
        <v>1351</v>
      </c>
      <c r="Q42" s="377" t="s">
        <v>98</v>
      </c>
      <c r="R42" s="377" t="s">
        <v>1350</v>
      </c>
      <c r="S42" s="377" t="s">
        <v>1184</v>
      </c>
      <c r="T42" s="377" t="s">
        <v>1184</v>
      </c>
      <c r="U42" s="377" t="s">
        <v>1184</v>
      </c>
      <c r="V42" s="377" t="s">
        <v>1184</v>
      </c>
      <c r="W42" s="377" t="s">
        <v>1184</v>
      </c>
      <c r="X42" s="377" t="s">
        <v>1184</v>
      </c>
      <c r="Y42" s="379" t="s">
        <v>1184</v>
      </c>
      <c r="Z42" s="379" t="s">
        <v>1184</v>
      </c>
      <c r="AA42" s="379" t="s">
        <v>1207</v>
      </c>
      <c r="AB42" s="379" t="s">
        <v>1207</v>
      </c>
      <c r="AC42" s="379" t="s">
        <v>1207</v>
      </c>
      <c r="AD42" s="379"/>
      <c r="AE42" s="379"/>
      <c r="AF42" s="379"/>
      <c r="AG42" s="379" t="s">
        <v>1207</v>
      </c>
      <c r="AH42" s="379"/>
      <c r="AI42" s="379"/>
      <c r="AJ42" s="379" t="s">
        <v>1207</v>
      </c>
      <c r="AK42" s="379"/>
      <c r="AL42" s="377" t="s">
        <v>1349</v>
      </c>
      <c r="AM42" s="377" t="s">
        <v>1268</v>
      </c>
      <c r="AN42" s="377"/>
      <c r="AO42" s="377"/>
      <c r="AP42" s="377" t="s">
        <v>1348</v>
      </c>
    </row>
    <row r="43" spans="1:42" ht="27" hidden="1" customHeight="1" x14ac:dyDescent="0.25">
      <c r="A43" s="427">
        <v>32</v>
      </c>
      <c r="B43" s="430"/>
      <c r="C43" s="430"/>
      <c r="D43" s="430" t="s">
        <v>101</v>
      </c>
      <c r="E43" s="449" t="s">
        <v>66</v>
      </c>
      <c r="F43" s="430" t="s">
        <v>1488</v>
      </c>
      <c r="G43" s="430"/>
      <c r="H43" s="430" t="s">
        <v>2625</v>
      </c>
      <c r="I43" s="446" t="s">
        <v>1874</v>
      </c>
      <c r="J43" s="430" t="s">
        <v>2058</v>
      </c>
      <c r="K43" s="430">
        <v>1</v>
      </c>
      <c r="L43" s="430">
        <v>1</v>
      </c>
      <c r="M43" s="430" t="s">
        <v>1936</v>
      </c>
      <c r="N43" s="430" t="s">
        <v>2204</v>
      </c>
      <c r="O43" s="430" t="s">
        <v>2079</v>
      </c>
      <c r="P43" s="377" t="s">
        <v>1347</v>
      </c>
      <c r="Q43" s="377" t="s">
        <v>102</v>
      </c>
      <c r="R43" s="377" t="s">
        <v>102</v>
      </c>
      <c r="S43" s="377" t="s">
        <v>1207</v>
      </c>
      <c r="T43" s="377" t="s">
        <v>1185</v>
      </c>
      <c r="U43" s="377" t="s">
        <v>1185</v>
      </c>
      <c r="V43" s="377" t="s">
        <v>1185</v>
      </c>
      <c r="W43" s="377" t="s">
        <v>1185</v>
      </c>
      <c r="X43" s="377" t="s">
        <v>1185</v>
      </c>
      <c r="Y43" s="379" t="s">
        <v>1185</v>
      </c>
      <c r="Z43" s="379" t="s">
        <v>1185</v>
      </c>
      <c r="AA43" s="379" t="s">
        <v>1380</v>
      </c>
      <c r="AB43" s="379" t="s">
        <v>1380</v>
      </c>
      <c r="AC43" s="379" t="s">
        <v>1380</v>
      </c>
      <c r="AD43" s="379"/>
      <c r="AE43" s="379"/>
      <c r="AF43" s="379"/>
      <c r="AG43" s="379" t="s">
        <v>1380</v>
      </c>
      <c r="AH43" s="379"/>
      <c r="AI43" s="379"/>
      <c r="AJ43" s="379" t="s">
        <v>1380</v>
      </c>
      <c r="AK43" s="379"/>
      <c r="AL43" s="377"/>
      <c r="AM43" s="377" t="s">
        <v>66</v>
      </c>
      <c r="AN43" s="377"/>
      <c r="AO43" s="377"/>
      <c r="AP43" s="377"/>
    </row>
    <row r="44" spans="1:42" ht="27" hidden="1" customHeight="1" x14ac:dyDescent="0.25">
      <c r="A44" s="427">
        <v>33</v>
      </c>
      <c r="B44" s="430"/>
      <c r="C44" s="430"/>
      <c r="D44" s="430" t="s">
        <v>103</v>
      </c>
      <c r="E44" s="449" t="s">
        <v>87</v>
      </c>
      <c r="F44" s="430" t="s">
        <v>613</v>
      </c>
      <c r="G44" s="430"/>
      <c r="H44" s="430" t="s">
        <v>2625</v>
      </c>
      <c r="I44" s="446" t="s">
        <v>1873</v>
      </c>
      <c r="J44" s="430" t="s">
        <v>2058</v>
      </c>
      <c r="K44" s="430">
        <v>1</v>
      </c>
      <c r="L44" s="430">
        <v>1</v>
      </c>
      <c r="M44" s="430" t="s">
        <v>1937</v>
      </c>
      <c r="N44" s="430" t="s">
        <v>2205</v>
      </c>
      <c r="O44" s="430" t="s">
        <v>440</v>
      </c>
      <c r="P44" s="377" t="s">
        <v>1346</v>
      </c>
      <c r="Q44" s="377" t="s">
        <v>103</v>
      </c>
      <c r="R44" s="377" t="s">
        <v>103</v>
      </c>
      <c r="S44" s="377" t="s">
        <v>1184</v>
      </c>
      <c r="T44" s="377" t="s">
        <v>1184</v>
      </c>
      <c r="U44" s="377" t="s">
        <v>1184</v>
      </c>
      <c r="V44" s="377" t="s">
        <v>1184</v>
      </c>
      <c r="W44" s="377" t="s">
        <v>1184</v>
      </c>
      <c r="X44" s="377" t="s">
        <v>1184</v>
      </c>
      <c r="Y44" s="379" t="s">
        <v>1184</v>
      </c>
      <c r="Z44" s="379" t="s">
        <v>1184</v>
      </c>
      <c r="AA44" s="379" t="s">
        <v>1207</v>
      </c>
      <c r="AB44" s="379" t="s">
        <v>1207</v>
      </c>
      <c r="AC44" s="379" t="s">
        <v>1207</v>
      </c>
      <c r="AD44" s="379"/>
      <c r="AE44" s="379"/>
      <c r="AF44" s="379"/>
      <c r="AG44" s="379" t="s">
        <v>1207</v>
      </c>
      <c r="AH44" s="379"/>
      <c r="AI44" s="379"/>
      <c r="AJ44" s="379" t="s">
        <v>1207</v>
      </c>
      <c r="AK44" s="379"/>
      <c r="AL44" s="377"/>
      <c r="AM44" s="377" t="s">
        <v>1268</v>
      </c>
      <c r="AN44" s="377"/>
      <c r="AO44" s="377"/>
      <c r="AP44" s="377"/>
    </row>
    <row r="45" spans="1:42" ht="27" hidden="1" customHeight="1" x14ac:dyDescent="0.25">
      <c r="A45" s="427">
        <v>34</v>
      </c>
      <c r="B45" s="430"/>
      <c r="C45" s="430"/>
      <c r="D45" s="430" t="s">
        <v>105</v>
      </c>
      <c r="E45" s="449" t="s">
        <v>87</v>
      </c>
      <c r="F45" s="430" t="s">
        <v>613</v>
      </c>
      <c r="G45" s="430"/>
      <c r="H45" s="430" t="s">
        <v>2625</v>
      </c>
      <c r="I45" s="446" t="s">
        <v>1873</v>
      </c>
      <c r="J45" s="430" t="s">
        <v>2058</v>
      </c>
      <c r="K45" s="430">
        <v>1</v>
      </c>
      <c r="L45" s="430">
        <v>1</v>
      </c>
      <c r="M45" s="430" t="s">
        <v>1937</v>
      </c>
      <c r="N45" s="430" t="s">
        <v>2206</v>
      </c>
      <c r="O45" s="430" t="s">
        <v>441</v>
      </c>
      <c r="P45" s="377" t="s">
        <v>1345</v>
      </c>
      <c r="Q45" s="377" t="s">
        <v>105</v>
      </c>
      <c r="R45" s="377" t="s">
        <v>105</v>
      </c>
      <c r="S45" s="377" t="s">
        <v>1184</v>
      </c>
      <c r="T45" s="377" t="s">
        <v>1184</v>
      </c>
      <c r="U45" s="377" t="s">
        <v>1184</v>
      </c>
      <c r="V45" s="377" t="s">
        <v>1184</v>
      </c>
      <c r="W45" s="377" t="s">
        <v>1184</v>
      </c>
      <c r="X45" s="377" t="s">
        <v>1184</v>
      </c>
      <c r="Y45" s="379" t="s">
        <v>1184</v>
      </c>
      <c r="Z45" s="379" t="s">
        <v>1184</v>
      </c>
      <c r="AA45" s="379" t="s">
        <v>1207</v>
      </c>
      <c r="AB45" s="379" t="s">
        <v>1207</v>
      </c>
      <c r="AC45" s="379" t="s">
        <v>1207</v>
      </c>
      <c r="AD45" s="379"/>
      <c r="AE45" s="379"/>
      <c r="AF45" s="379"/>
      <c r="AG45" s="379" t="s">
        <v>1207</v>
      </c>
      <c r="AH45" s="379"/>
      <c r="AI45" s="379"/>
      <c r="AJ45" s="379" t="s">
        <v>1207</v>
      </c>
      <c r="AK45" s="379"/>
      <c r="AL45" s="377"/>
      <c r="AM45" s="377" t="s">
        <v>1268</v>
      </c>
      <c r="AN45" s="377"/>
      <c r="AO45" s="377"/>
      <c r="AP45" s="377"/>
    </row>
    <row r="46" spans="1:42" ht="27" hidden="1" customHeight="1" x14ac:dyDescent="0.25">
      <c r="A46" s="427">
        <v>35</v>
      </c>
      <c r="B46" s="430"/>
      <c r="C46" s="430"/>
      <c r="D46" s="430" t="s">
        <v>107</v>
      </c>
      <c r="E46" s="449" t="s">
        <v>66</v>
      </c>
      <c r="F46" s="430" t="s">
        <v>1488</v>
      </c>
      <c r="G46" s="430"/>
      <c r="H46" s="430" t="s">
        <v>2625</v>
      </c>
      <c r="I46" s="446" t="s">
        <v>1863</v>
      </c>
      <c r="J46" s="430" t="s">
        <v>2058</v>
      </c>
      <c r="K46" s="430">
        <v>1</v>
      </c>
      <c r="L46" s="430">
        <v>5</v>
      </c>
      <c r="M46" s="430" t="s">
        <v>1937</v>
      </c>
      <c r="N46" s="430" t="s">
        <v>2207</v>
      </c>
      <c r="O46" s="430" t="s">
        <v>442</v>
      </c>
      <c r="P46" s="377" t="s">
        <v>107</v>
      </c>
      <c r="Q46" s="377" t="s">
        <v>1344</v>
      </c>
      <c r="R46" s="377" t="s">
        <v>1176</v>
      </c>
      <c r="S46" s="377" t="s">
        <v>1184</v>
      </c>
      <c r="T46" s="377" t="s">
        <v>1185</v>
      </c>
      <c r="U46" s="377" t="s">
        <v>1185</v>
      </c>
      <c r="V46" s="377" t="s">
        <v>1185</v>
      </c>
      <c r="W46" s="377" t="s">
        <v>1185</v>
      </c>
      <c r="X46" s="377" t="s">
        <v>1185</v>
      </c>
      <c r="Y46" s="379" t="s">
        <v>1185</v>
      </c>
      <c r="Z46" s="379" t="s">
        <v>1185</v>
      </c>
      <c r="AA46" s="379" t="s">
        <v>1380</v>
      </c>
      <c r="AB46" s="379" t="s">
        <v>1380</v>
      </c>
      <c r="AC46" s="379" t="s">
        <v>1380</v>
      </c>
      <c r="AD46" s="379"/>
      <c r="AE46" s="379"/>
      <c r="AF46" s="379"/>
      <c r="AG46" s="379" t="s">
        <v>1380</v>
      </c>
      <c r="AH46" s="379"/>
      <c r="AI46" s="379"/>
      <c r="AJ46" s="379" t="s">
        <v>1380</v>
      </c>
      <c r="AK46" s="379"/>
      <c r="AL46" s="377"/>
      <c r="AM46" s="377" t="s">
        <v>66</v>
      </c>
      <c r="AN46" s="377"/>
      <c r="AO46" s="377"/>
      <c r="AP46" s="377"/>
    </row>
    <row r="47" spans="1:42" ht="27" hidden="1" customHeight="1" x14ac:dyDescent="0.25">
      <c r="A47" s="501">
        <v>36</v>
      </c>
      <c r="B47" s="502"/>
      <c r="C47" s="502"/>
      <c r="D47" s="502" t="s">
        <v>109</v>
      </c>
      <c r="E47" s="503" t="s">
        <v>1747</v>
      </c>
      <c r="F47" s="502" t="s">
        <v>1528</v>
      </c>
      <c r="G47" s="504" t="s">
        <v>1852</v>
      </c>
      <c r="H47" s="505" t="s">
        <v>2625</v>
      </c>
      <c r="I47" s="506">
        <v>0</v>
      </c>
      <c r="J47" s="505" t="s">
        <v>1250</v>
      </c>
      <c r="K47" s="505">
        <v>1</v>
      </c>
      <c r="L47" s="452">
        <v>1</v>
      </c>
      <c r="M47" s="505"/>
      <c r="N47" s="505" t="s">
        <v>1343</v>
      </c>
      <c r="O47" s="505" t="s">
        <v>521</v>
      </c>
      <c r="P47" s="383" t="s">
        <v>1185</v>
      </c>
      <c r="Q47" s="383" t="s">
        <v>1185</v>
      </c>
      <c r="R47" s="383" t="s">
        <v>1185</v>
      </c>
      <c r="S47" s="377" t="s">
        <v>1254</v>
      </c>
      <c r="T47" s="377" t="s">
        <v>1254</v>
      </c>
      <c r="U47" s="377" t="s">
        <v>1254</v>
      </c>
      <c r="V47" s="377" t="s">
        <v>1254</v>
      </c>
      <c r="W47" s="377" t="s">
        <v>1254</v>
      </c>
      <c r="X47" s="377" t="s">
        <v>1254</v>
      </c>
      <c r="Y47" s="377" t="s">
        <v>1254</v>
      </c>
      <c r="Z47" s="377" t="s">
        <v>1254</v>
      </c>
      <c r="AA47" s="377" t="s">
        <v>1254</v>
      </c>
      <c r="AB47" s="377" t="s">
        <v>1254</v>
      </c>
      <c r="AC47" s="377" t="s">
        <v>1254</v>
      </c>
      <c r="AD47" s="377"/>
      <c r="AE47" s="377"/>
      <c r="AF47" s="377"/>
      <c r="AG47" s="377" t="s">
        <v>1254</v>
      </c>
      <c r="AH47" s="377"/>
      <c r="AI47" s="377"/>
      <c r="AJ47" s="377" t="s">
        <v>1254</v>
      </c>
      <c r="AK47" s="377"/>
      <c r="AL47" s="377"/>
      <c r="AM47" s="387" t="s">
        <v>1767</v>
      </c>
      <c r="AN47" s="377" t="s">
        <v>1229</v>
      </c>
      <c r="AO47" s="377"/>
      <c r="AP47" s="377"/>
    </row>
    <row r="48" spans="1:42" ht="27" hidden="1" customHeight="1" x14ac:dyDescent="0.25">
      <c r="A48" s="501">
        <v>37</v>
      </c>
      <c r="B48" s="502"/>
      <c r="C48" s="502"/>
      <c r="D48" s="502" t="s">
        <v>111</v>
      </c>
      <c r="E48" s="503" t="s">
        <v>1747</v>
      </c>
      <c r="F48" s="502" t="s">
        <v>1528</v>
      </c>
      <c r="G48" s="504" t="s">
        <v>1852</v>
      </c>
      <c r="H48" s="505" t="s">
        <v>2625</v>
      </c>
      <c r="I48" s="506">
        <v>0</v>
      </c>
      <c r="J48" s="505" t="s">
        <v>1250</v>
      </c>
      <c r="K48" s="505">
        <v>1</v>
      </c>
      <c r="L48" s="452">
        <v>1</v>
      </c>
      <c r="M48" s="505"/>
      <c r="N48" s="505" t="s">
        <v>1343</v>
      </c>
      <c r="O48" s="505" t="s">
        <v>521</v>
      </c>
      <c r="P48" s="383" t="s">
        <v>1185</v>
      </c>
      <c r="Q48" s="383" t="s">
        <v>1185</v>
      </c>
      <c r="R48" s="383" t="s">
        <v>1185</v>
      </c>
      <c r="S48" s="377" t="s">
        <v>1254</v>
      </c>
      <c r="T48" s="377" t="s">
        <v>1254</v>
      </c>
      <c r="U48" s="377" t="s">
        <v>1254</v>
      </c>
      <c r="V48" s="377" t="s">
        <v>1254</v>
      </c>
      <c r="W48" s="377" t="s">
        <v>1254</v>
      </c>
      <c r="X48" s="377" t="s">
        <v>1254</v>
      </c>
      <c r="Y48" s="377" t="s">
        <v>1254</v>
      </c>
      <c r="Z48" s="377" t="s">
        <v>1254</v>
      </c>
      <c r="AA48" s="377" t="s">
        <v>1254</v>
      </c>
      <c r="AB48" s="377" t="s">
        <v>1254</v>
      </c>
      <c r="AC48" s="377" t="s">
        <v>1254</v>
      </c>
      <c r="AD48" s="377"/>
      <c r="AE48" s="377"/>
      <c r="AF48" s="377"/>
      <c r="AG48" s="377" t="s">
        <v>1254</v>
      </c>
      <c r="AH48" s="377"/>
      <c r="AI48" s="377"/>
      <c r="AJ48" s="377" t="s">
        <v>1254</v>
      </c>
      <c r="AK48" s="377"/>
      <c r="AL48" s="377"/>
      <c r="AM48" s="387" t="s">
        <v>1767</v>
      </c>
      <c r="AN48" s="377" t="s">
        <v>1229</v>
      </c>
      <c r="AO48" s="377"/>
      <c r="AP48" s="377"/>
    </row>
    <row r="49" spans="1:42" ht="27" hidden="1" customHeight="1" x14ac:dyDescent="0.25">
      <c r="A49" s="501">
        <v>38</v>
      </c>
      <c r="B49" s="502"/>
      <c r="C49" s="502"/>
      <c r="D49" s="502" t="s">
        <v>113</v>
      </c>
      <c r="E49" s="503" t="s">
        <v>1747</v>
      </c>
      <c r="F49" s="502" t="s">
        <v>1528</v>
      </c>
      <c r="G49" s="504" t="s">
        <v>1852</v>
      </c>
      <c r="H49" s="505" t="s">
        <v>2625</v>
      </c>
      <c r="I49" s="506">
        <v>0</v>
      </c>
      <c r="J49" s="505" t="s">
        <v>1250</v>
      </c>
      <c r="K49" s="505">
        <v>1</v>
      </c>
      <c r="L49" s="452">
        <v>1</v>
      </c>
      <c r="M49" s="505"/>
      <c r="N49" s="505" t="s">
        <v>1343</v>
      </c>
      <c r="O49" s="505" t="s">
        <v>521</v>
      </c>
      <c r="P49" s="383" t="s">
        <v>1185</v>
      </c>
      <c r="Q49" s="383" t="s">
        <v>1185</v>
      </c>
      <c r="R49" s="383" t="s">
        <v>1185</v>
      </c>
      <c r="S49" s="377" t="s">
        <v>1254</v>
      </c>
      <c r="T49" s="377" t="s">
        <v>1254</v>
      </c>
      <c r="U49" s="377" t="s">
        <v>1254</v>
      </c>
      <c r="V49" s="377" t="s">
        <v>1254</v>
      </c>
      <c r="W49" s="377" t="s">
        <v>1254</v>
      </c>
      <c r="X49" s="377" t="s">
        <v>1254</v>
      </c>
      <c r="Y49" s="377" t="s">
        <v>1254</v>
      </c>
      <c r="Z49" s="377" t="s">
        <v>1254</v>
      </c>
      <c r="AA49" s="377" t="s">
        <v>1254</v>
      </c>
      <c r="AB49" s="377" t="s">
        <v>1254</v>
      </c>
      <c r="AC49" s="377" t="s">
        <v>1254</v>
      </c>
      <c r="AD49" s="377"/>
      <c r="AE49" s="377"/>
      <c r="AF49" s="377"/>
      <c r="AG49" s="377" t="s">
        <v>1254</v>
      </c>
      <c r="AH49" s="377"/>
      <c r="AI49" s="377"/>
      <c r="AJ49" s="377" t="s">
        <v>1254</v>
      </c>
      <c r="AK49" s="377"/>
      <c r="AL49" s="377"/>
      <c r="AM49" s="387" t="s">
        <v>1767</v>
      </c>
      <c r="AN49" s="377" t="s">
        <v>1229</v>
      </c>
      <c r="AO49" s="377"/>
      <c r="AP49" s="377"/>
    </row>
    <row r="50" spans="1:42" ht="27" hidden="1" customHeight="1" x14ac:dyDescent="0.25">
      <c r="A50" s="501">
        <v>39</v>
      </c>
      <c r="B50" s="502"/>
      <c r="C50" s="502"/>
      <c r="D50" s="502" t="s">
        <v>115</v>
      </c>
      <c r="E50" s="503" t="s">
        <v>1747</v>
      </c>
      <c r="F50" s="502" t="s">
        <v>1528</v>
      </c>
      <c r="G50" s="504" t="s">
        <v>1852</v>
      </c>
      <c r="H50" s="505" t="s">
        <v>2625</v>
      </c>
      <c r="I50" s="506">
        <v>0</v>
      </c>
      <c r="J50" s="505" t="s">
        <v>1250</v>
      </c>
      <c r="K50" s="505">
        <v>1</v>
      </c>
      <c r="L50" s="452">
        <v>1</v>
      </c>
      <c r="M50" s="505"/>
      <c r="N50" s="505" t="s">
        <v>1343</v>
      </c>
      <c r="O50" s="505" t="s">
        <v>521</v>
      </c>
      <c r="P50" s="383" t="s">
        <v>1185</v>
      </c>
      <c r="Q50" s="383" t="s">
        <v>1185</v>
      </c>
      <c r="R50" s="383" t="s">
        <v>1185</v>
      </c>
      <c r="S50" s="377" t="s">
        <v>1254</v>
      </c>
      <c r="T50" s="377" t="s">
        <v>1254</v>
      </c>
      <c r="U50" s="377" t="s">
        <v>1254</v>
      </c>
      <c r="V50" s="377" t="s">
        <v>1254</v>
      </c>
      <c r="W50" s="377" t="s">
        <v>1254</v>
      </c>
      <c r="X50" s="377" t="s">
        <v>1254</v>
      </c>
      <c r="Y50" s="377" t="s">
        <v>1254</v>
      </c>
      <c r="Z50" s="377" t="s">
        <v>1254</v>
      </c>
      <c r="AA50" s="377" t="s">
        <v>1254</v>
      </c>
      <c r="AB50" s="377" t="s">
        <v>1254</v>
      </c>
      <c r="AC50" s="377" t="s">
        <v>1254</v>
      </c>
      <c r="AD50" s="377"/>
      <c r="AE50" s="377"/>
      <c r="AF50" s="377"/>
      <c r="AG50" s="377" t="s">
        <v>1254</v>
      </c>
      <c r="AH50" s="377"/>
      <c r="AI50" s="377"/>
      <c r="AJ50" s="377" t="s">
        <v>1254</v>
      </c>
      <c r="AK50" s="377"/>
      <c r="AL50" s="377"/>
      <c r="AM50" s="387" t="s">
        <v>1767</v>
      </c>
      <c r="AN50" s="377" t="s">
        <v>1229</v>
      </c>
      <c r="AO50" s="377"/>
      <c r="AP50" s="377"/>
    </row>
    <row r="51" spans="1:42" ht="27" hidden="1" customHeight="1" x14ac:dyDescent="0.25">
      <c r="A51" s="501">
        <v>40</v>
      </c>
      <c r="B51" s="502"/>
      <c r="C51" s="502"/>
      <c r="D51" s="502" t="s">
        <v>117</v>
      </c>
      <c r="E51" s="503" t="s">
        <v>1747</v>
      </c>
      <c r="F51" s="502" t="s">
        <v>1528</v>
      </c>
      <c r="G51" s="504" t="s">
        <v>1852</v>
      </c>
      <c r="H51" s="505" t="s">
        <v>2625</v>
      </c>
      <c r="I51" s="506">
        <v>0</v>
      </c>
      <c r="J51" s="505" t="s">
        <v>1250</v>
      </c>
      <c r="K51" s="505">
        <v>1</v>
      </c>
      <c r="L51" s="452">
        <v>1</v>
      </c>
      <c r="M51" s="505"/>
      <c r="N51" s="505" t="s">
        <v>1343</v>
      </c>
      <c r="O51" s="505" t="s">
        <v>521</v>
      </c>
      <c r="P51" s="383" t="s">
        <v>1185</v>
      </c>
      <c r="Q51" s="383" t="s">
        <v>1185</v>
      </c>
      <c r="R51" s="383" t="s">
        <v>1185</v>
      </c>
      <c r="S51" s="377" t="s">
        <v>1254</v>
      </c>
      <c r="T51" s="377" t="s">
        <v>1254</v>
      </c>
      <c r="U51" s="377" t="s">
        <v>1254</v>
      </c>
      <c r="V51" s="377" t="s">
        <v>1254</v>
      </c>
      <c r="W51" s="377" t="s">
        <v>1254</v>
      </c>
      <c r="X51" s="377" t="s">
        <v>1254</v>
      </c>
      <c r="Y51" s="377" t="s">
        <v>1254</v>
      </c>
      <c r="Z51" s="377" t="s">
        <v>1254</v>
      </c>
      <c r="AA51" s="377" t="s">
        <v>1254</v>
      </c>
      <c r="AB51" s="377" t="s">
        <v>1254</v>
      </c>
      <c r="AC51" s="377" t="s">
        <v>1254</v>
      </c>
      <c r="AD51" s="377"/>
      <c r="AE51" s="377"/>
      <c r="AF51" s="377"/>
      <c r="AG51" s="377" t="s">
        <v>1254</v>
      </c>
      <c r="AH51" s="377"/>
      <c r="AI51" s="377"/>
      <c r="AJ51" s="377" t="s">
        <v>1254</v>
      </c>
      <c r="AK51" s="377"/>
      <c r="AL51" s="377"/>
      <c r="AM51" s="387" t="s">
        <v>1767</v>
      </c>
      <c r="AN51" s="377" t="s">
        <v>1229</v>
      </c>
      <c r="AO51" s="377"/>
      <c r="AP51" s="377"/>
    </row>
    <row r="52" spans="1:42" ht="27" hidden="1" customHeight="1" x14ac:dyDescent="0.25">
      <c r="A52" s="427">
        <v>41</v>
      </c>
      <c r="B52" s="430"/>
      <c r="C52" s="430"/>
      <c r="D52" s="430" t="s">
        <v>120</v>
      </c>
      <c r="E52" s="449" t="s">
        <v>87</v>
      </c>
      <c r="F52" s="430" t="s">
        <v>119</v>
      </c>
      <c r="G52" s="430" t="s">
        <v>1751</v>
      </c>
      <c r="H52" s="430" t="s">
        <v>2625</v>
      </c>
      <c r="I52" s="446">
        <v>0</v>
      </c>
      <c r="J52" s="430" t="s">
        <v>2058</v>
      </c>
      <c r="K52" s="430">
        <v>1</v>
      </c>
      <c r="L52" s="430">
        <v>1</v>
      </c>
      <c r="M52" s="430" t="s">
        <v>1937</v>
      </c>
      <c r="N52" s="430" t="s">
        <v>2208</v>
      </c>
      <c r="O52" s="430" t="s">
        <v>521</v>
      </c>
      <c r="P52" s="377" t="s">
        <v>1342</v>
      </c>
      <c r="Q52" s="377" t="s">
        <v>121</v>
      </c>
      <c r="R52" s="377" t="s">
        <v>121</v>
      </c>
      <c r="S52" s="377" t="s">
        <v>1254</v>
      </c>
      <c r="T52" s="377" t="s">
        <v>1254</v>
      </c>
      <c r="U52" s="377" t="s">
        <v>1254</v>
      </c>
      <c r="V52" s="377" t="s">
        <v>1254</v>
      </c>
      <c r="W52" s="377" t="s">
        <v>1254</v>
      </c>
      <c r="X52" s="377" t="s">
        <v>1254</v>
      </c>
      <c r="Y52" s="377" t="s">
        <v>1254</v>
      </c>
      <c r="Z52" s="379" t="s">
        <v>1254</v>
      </c>
      <c r="AA52" s="379" t="s">
        <v>1254</v>
      </c>
      <c r="AB52" s="379" t="s">
        <v>1254</v>
      </c>
      <c r="AC52" s="379" t="s">
        <v>1254</v>
      </c>
      <c r="AD52" s="379"/>
      <c r="AE52" s="379"/>
      <c r="AF52" s="379"/>
      <c r="AG52" s="379" t="s">
        <v>1254</v>
      </c>
      <c r="AH52" s="379"/>
      <c r="AI52" s="379"/>
      <c r="AJ52" s="379" t="s">
        <v>1254</v>
      </c>
      <c r="AK52" s="379"/>
      <c r="AL52" s="377"/>
      <c r="AM52" s="377" t="s">
        <v>1768</v>
      </c>
      <c r="AN52" s="377" t="s">
        <v>1340</v>
      </c>
      <c r="AO52" s="377"/>
      <c r="AP52" s="377"/>
    </row>
    <row r="53" spans="1:42" ht="27" hidden="1" customHeight="1" x14ac:dyDescent="0.25">
      <c r="A53" s="427">
        <v>42</v>
      </c>
      <c r="B53" s="430"/>
      <c r="C53" s="430"/>
      <c r="D53" s="430" t="s">
        <v>123</v>
      </c>
      <c r="E53" s="449" t="s">
        <v>87</v>
      </c>
      <c r="F53" s="430" t="s">
        <v>122</v>
      </c>
      <c r="G53" s="430" t="s">
        <v>1751</v>
      </c>
      <c r="H53" s="430" t="s">
        <v>2626</v>
      </c>
      <c r="I53" s="446">
        <v>0</v>
      </c>
      <c r="J53" s="430" t="s">
        <v>2058</v>
      </c>
      <c r="K53" s="430">
        <v>1</v>
      </c>
      <c r="L53" s="430">
        <v>1</v>
      </c>
      <c r="M53" s="430" t="s">
        <v>1938</v>
      </c>
      <c r="N53" s="430" t="s">
        <v>2209</v>
      </c>
      <c r="O53" s="430" t="s">
        <v>521</v>
      </c>
      <c r="P53" s="377" t="s">
        <v>1341</v>
      </c>
      <c r="Q53" s="377" t="s">
        <v>124</v>
      </c>
      <c r="R53" s="377" t="s">
        <v>124</v>
      </c>
      <c r="S53" s="377" t="s">
        <v>1254</v>
      </c>
      <c r="T53" s="377" t="s">
        <v>1254</v>
      </c>
      <c r="U53" s="377" t="s">
        <v>1254</v>
      </c>
      <c r="V53" s="377" t="s">
        <v>1254</v>
      </c>
      <c r="W53" s="377" t="s">
        <v>1254</v>
      </c>
      <c r="X53" s="377" t="s">
        <v>1254</v>
      </c>
      <c r="Y53" s="377" t="s">
        <v>1254</v>
      </c>
      <c r="Z53" s="379" t="s">
        <v>1254</v>
      </c>
      <c r="AA53" s="379" t="s">
        <v>1254</v>
      </c>
      <c r="AB53" s="379" t="s">
        <v>1254</v>
      </c>
      <c r="AC53" s="379" t="s">
        <v>1254</v>
      </c>
      <c r="AD53" s="379"/>
      <c r="AE53" s="379"/>
      <c r="AF53" s="379"/>
      <c r="AG53" s="379" t="s">
        <v>1254</v>
      </c>
      <c r="AH53" s="379"/>
      <c r="AI53" s="379"/>
      <c r="AJ53" s="379" t="s">
        <v>1254</v>
      </c>
      <c r="AK53" s="379"/>
      <c r="AL53" s="377"/>
      <c r="AM53" s="377" t="s">
        <v>1768</v>
      </c>
      <c r="AN53" s="377" t="s">
        <v>1340</v>
      </c>
      <c r="AO53" s="377"/>
      <c r="AP53" s="377"/>
    </row>
    <row r="54" spans="1:42" ht="27" hidden="1" customHeight="1" x14ac:dyDescent="0.25">
      <c r="A54" s="427">
        <v>43</v>
      </c>
      <c r="B54" s="430"/>
      <c r="C54" s="430"/>
      <c r="D54" s="430" t="s">
        <v>126</v>
      </c>
      <c r="E54" s="449" t="s">
        <v>128</v>
      </c>
      <c r="F54" s="430" t="s">
        <v>125</v>
      </c>
      <c r="G54" s="430" t="s">
        <v>1752</v>
      </c>
      <c r="H54" s="430" t="s">
        <v>2626</v>
      </c>
      <c r="I54" s="446">
        <v>0</v>
      </c>
      <c r="J54" s="430" t="s">
        <v>2058</v>
      </c>
      <c r="K54" s="430">
        <v>1</v>
      </c>
      <c r="L54" s="430">
        <v>1</v>
      </c>
      <c r="M54" s="430" t="s">
        <v>1938</v>
      </c>
      <c r="N54" s="430" t="s">
        <v>2210</v>
      </c>
      <c r="O54" s="430" t="s">
        <v>742</v>
      </c>
      <c r="P54" s="377" t="s">
        <v>126</v>
      </c>
      <c r="Q54" s="377" t="s">
        <v>126</v>
      </c>
      <c r="R54" s="377" t="s">
        <v>127</v>
      </c>
      <c r="S54" s="377" t="s">
        <v>1254</v>
      </c>
      <c r="T54" s="377" t="s">
        <v>1254</v>
      </c>
      <c r="U54" s="377" t="s">
        <v>1254</v>
      </c>
      <c r="V54" s="377" t="s">
        <v>1254</v>
      </c>
      <c r="W54" s="377" t="s">
        <v>1254</v>
      </c>
      <c r="X54" s="377" t="s">
        <v>1254</v>
      </c>
      <c r="Y54" s="379" t="s">
        <v>1254</v>
      </c>
      <c r="Z54" s="379" t="s">
        <v>1254</v>
      </c>
      <c r="AA54" s="379" t="s">
        <v>1254</v>
      </c>
      <c r="AB54" s="379" t="s">
        <v>1254</v>
      </c>
      <c r="AC54" s="379" t="s">
        <v>1254</v>
      </c>
      <c r="AD54" s="379"/>
      <c r="AE54" s="379"/>
      <c r="AF54" s="379"/>
      <c r="AG54" s="379" t="s">
        <v>1254</v>
      </c>
      <c r="AH54" s="379"/>
      <c r="AI54" s="379"/>
      <c r="AJ54" s="379" t="s">
        <v>1254</v>
      </c>
      <c r="AK54" s="379"/>
      <c r="AL54" s="377"/>
      <c r="AM54" s="377" t="s">
        <v>1769</v>
      </c>
      <c r="AN54" s="377" t="s">
        <v>1304</v>
      </c>
      <c r="AO54" s="377"/>
      <c r="AP54" s="377" t="s">
        <v>1339</v>
      </c>
    </row>
    <row r="55" spans="1:42" ht="27" hidden="1" customHeight="1" x14ac:dyDescent="0.25">
      <c r="A55" s="427">
        <v>44</v>
      </c>
      <c r="B55" s="430"/>
      <c r="C55" s="430"/>
      <c r="D55" s="430" t="s">
        <v>129</v>
      </c>
      <c r="E55" s="449" t="s">
        <v>66</v>
      </c>
      <c r="F55" s="430" t="s">
        <v>1488</v>
      </c>
      <c r="G55" s="430"/>
      <c r="H55" s="430" t="s">
        <v>2626</v>
      </c>
      <c r="I55" s="446" t="s">
        <v>1866</v>
      </c>
      <c r="J55" s="430" t="s">
        <v>2058</v>
      </c>
      <c r="K55" s="430">
        <v>1</v>
      </c>
      <c r="L55" s="430">
        <v>3</v>
      </c>
      <c r="M55" s="430" t="s">
        <v>1938</v>
      </c>
      <c r="N55" s="430" t="s">
        <v>2211</v>
      </c>
      <c r="O55" s="430" t="s">
        <v>743</v>
      </c>
      <c r="P55" s="377" t="s">
        <v>129</v>
      </c>
      <c r="Q55" s="377" t="s">
        <v>1176</v>
      </c>
      <c r="R55" s="377" t="s">
        <v>1176</v>
      </c>
      <c r="S55" s="377" t="s">
        <v>1184</v>
      </c>
      <c r="T55" s="377" t="s">
        <v>1185</v>
      </c>
      <c r="U55" s="377" t="s">
        <v>1185</v>
      </c>
      <c r="V55" s="377" t="s">
        <v>1185</v>
      </c>
      <c r="W55" s="377" t="s">
        <v>1185</v>
      </c>
      <c r="X55" s="377" t="s">
        <v>1185</v>
      </c>
      <c r="Y55" s="379" t="s">
        <v>1185</v>
      </c>
      <c r="Z55" s="379" t="s">
        <v>1185</v>
      </c>
      <c r="AA55" s="379" t="s">
        <v>1380</v>
      </c>
      <c r="AB55" s="379" t="s">
        <v>1380</v>
      </c>
      <c r="AC55" s="379" t="s">
        <v>1380</v>
      </c>
      <c r="AD55" s="379"/>
      <c r="AE55" s="379"/>
      <c r="AF55" s="379"/>
      <c r="AG55" s="379" t="s">
        <v>1380</v>
      </c>
      <c r="AH55" s="379"/>
      <c r="AI55" s="379"/>
      <c r="AJ55" s="379" t="s">
        <v>1380</v>
      </c>
      <c r="AK55" s="379"/>
      <c r="AL55" s="377"/>
      <c r="AM55" s="377" t="s">
        <v>66</v>
      </c>
      <c r="AN55" s="377"/>
      <c r="AO55" s="377" t="s">
        <v>1338</v>
      </c>
      <c r="AP55" s="377"/>
    </row>
    <row r="56" spans="1:42" ht="27" hidden="1" customHeight="1" x14ac:dyDescent="0.25">
      <c r="A56" s="501">
        <v>45</v>
      </c>
      <c r="B56" s="502"/>
      <c r="C56" s="502"/>
      <c r="D56" s="502" t="s">
        <v>131</v>
      </c>
      <c r="E56" s="503" t="s">
        <v>1801</v>
      </c>
      <c r="F56" s="502" t="s">
        <v>1528</v>
      </c>
      <c r="G56" s="504" t="s">
        <v>1852</v>
      </c>
      <c r="H56" s="505" t="s">
        <v>2626</v>
      </c>
      <c r="I56" s="506">
        <v>0</v>
      </c>
      <c r="J56" s="505" t="s">
        <v>1250</v>
      </c>
      <c r="K56" s="452">
        <v>1</v>
      </c>
      <c r="L56" s="452">
        <v>1</v>
      </c>
      <c r="M56" s="505"/>
      <c r="N56" s="505" t="s">
        <v>1331</v>
      </c>
      <c r="O56" s="505" t="s">
        <v>522</v>
      </c>
      <c r="P56" s="383" t="s">
        <v>1185</v>
      </c>
      <c r="Q56" s="377" t="s">
        <v>1185</v>
      </c>
      <c r="R56" s="377" t="s">
        <v>1185</v>
      </c>
      <c r="S56" s="377" t="s">
        <v>1254</v>
      </c>
      <c r="T56" s="377" t="s">
        <v>1254</v>
      </c>
      <c r="U56" s="377" t="s">
        <v>1254</v>
      </c>
      <c r="V56" s="377" t="s">
        <v>1254</v>
      </c>
      <c r="W56" s="377" t="s">
        <v>1254</v>
      </c>
      <c r="X56" s="377" t="s">
        <v>1185</v>
      </c>
      <c r="Y56" s="377" t="s">
        <v>1185</v>
      </c>
      <c r="Z56" s="377" t="s">
        <v>1254</v>
      </c>
      <c r="AA56" s="377" t="s">
        <v>1254</v>
      </c>
      <c r="AB56" s="377" t="s">
        <v>1254</v>
      </c>
      <c r="AC56" s="377" t="s">
        <v>1254</v>
      </c>
      <c r="AD56" s="377"/>
      <c r="AE56" s="377"/>
      <c r="AF56" s="377"/>
      <c r="AG56" s="377" t="s">
        <v>1254</v>
      </c>
      <c r="AH56" s="377"/>
      <c r="AI56" s="377"/>
      <c r="AJ56" s="377" t="s">
        <v>1254</v>
      </c>
      <c r="AK56" s="377"/>
      <c r="AL56" s="377"/>
      <c r="AM56" s="387" t="s">
        <v>1767</v>
      </c>
      <c r="AN56" s="377" t="s">
        <v>1304</v>
      </c>
      <c r="AO56" s="377"/>
      <c r="AP56" s="377"/>
    </row>
    <row r="57" spans="1:42" ht="27" hidden="1" customHeight="1" x14ac:dyDescent="0.25">
      <c r="A57" s="501">
        <v>46</v>
      </c>
      <c r="B57" s="502"/>
      <c r="C57" s="502"/>
      <c r="D57" s="502" t="s">
        <v>1265</v>
      </c>
      <c r="E57" s="503" t="s">
        <v>1801</v>
      </c>
      <c r="F57" s="502" t="s">
        <v>2704</v>
      </c>
      <c r="G57" s="504" t="s">
        <v>1852</v>
      </c>
      <c r="H57" s="505" t="s">
        <v>2626</v>
      </c>
      <c r="I57" s="506">
        <v>0</v>
      </c>
      <c r="J57" s="505" t="s">
        <v>1250</v>
      </c>
      <c r="K57" s="452">
        <v>1</v>
      </c>
      <c r="L57" s="452">
        <v>1</v>
      </c>
      <c r="M57" s="505"/>
      <c r="N57" s="505" t="s">
        <v>1331</v>
      </c>
      <c r="O57" s="505" t="s">
        <v>1337</v>
      </c>
      <c r="P57" s="383" t="s">
        <v>1185</v>
      </c>
      <c r="Q57" s="377" t="s">
        <v>1185</v>
      </c>
      <c r="R57" s="377" t="s">
        <v>1185</v>
      </c>
      <c r="S57" s="377" t="s">
        <v>1254</v>
      </c>
      <c r="T57" s="377" t="s">
        <v>1254</v>
      </c>
      <c r="U57" s="377" t="s">
        <v>1254</v>
      </c>
      <c r="V57" s="377" t="s">
        <v>1254</v>
      </c>
      <c r="W57" s="377" t="s">
        <v>1254</v>
      </c>
      <c r="X57" s="377" t="s">
        <v>1185</v>
      </c>
      <c r="Y57" s="377" t="s">
        <v>1185</v>
      </c>
      <c r="Z57" s="377" t="s">
        <v>1254</v>
      </c>
      <c r="AA57" s="377" t="s">
        <v>1254</v>
      </c>
      <c r="AB57" s="377" t="s">
        <v>1254</v>
      </c>
      <c r="AC57" s="377" t="s">
        <v>1254</v>
      </c>
      <c r="AD57" s="377"/>
      <c r="AE57" s="377"/>
      <c r="AF57" s="377"/>
      <c r="AG57" s="377" t="s">
        <v>1254</v>
      </c>
      <c r="AH57" s="377"/>
      <c r="AI57" s="377"/>
      <c r="AJ57" s="377" t="s">
        <v>1254</v>
      </c>
      <c r="AK57" s="377"/>
      <c r="AL57" s="377"/>
      <c r="AM57" s="377" t="s">
        <v>1767</v>
      </c>
      <c r="AN57" s="377"/>
      <c r="AO57" s="377"/>
      <c r="AP57" s="377"/>
    </row>
    <row r="58" spans="1:42" ht="27" hidden="1" customHeight="1" x14ac:dyDescent="0.25">
      <c r="A58" s="501">
        <v>47</v>
      </c>
      <c r="B58" s="502"/>
      <c r="C58" s="502"/>
      <c r="D58" s="502" t="s">
        <v>376</v>
      </c>
      <c r="E58" s="503" t="s">
        <v>1801</v>
      </c>
      <c r="F58" s="502" t="s">
        <v>1529</v>
      </c>
      <c r="G58" s="504" t="s">
        <v>1852</v>
      </c>
      <c r="H58" s="505" t="s">
        <v>2626</v>
      </c>
      <c r="I58" s="506">
        <v>0</v>
      </c>
      <c r="J58" s="505" t="s">
        <v>1250</v>
      </c>
      <c r="K58" s="452">
        <v>1</v>
      </c>
      <c r="L58" s="452">
        <v>1</v>
      </c>
      <c r="M58" s="505"/>
      <c r="N58" s="505" t="s">
        <v>1331</v>
      </c>
      <c r="O58" s="505" t="s">
        <v>525</v>
      </c>
      <c r="P58" s="383" t="s">
        <v>1185</v>
      </c>
      <c r="Q58" s="377" t="s">
        <v>1185</v>
      </c>
      <c r="R58" s="377" t="s">
        <v>1185</v>
      </c>
      <c r="S58" s="377" t="s">
        <v>1254</v>
      </c>
      <c r="T58" s="377" t="s">
        <v>1254</v>
      </c>
      <c r="U58" s="377" t="s">
        <v>1254</v>
      </c>
      <c r="V58" s="377" t="s">
        <v>1254</v>
      </c>
      <c r="W58" s="377" t="s">
        <v>1254</v>
      </c>
      <c r="X58" s="377" t="s">
        <v>1185</v>
      </c>
      <c r="Y58" s="377" t="s">
        <v>1185</v>
      </c>
      <c r="Z58" s="377" t="s">
        <v>1254</v>
      </c>
      <c r="AA58" s="377" t="s">
        <v>1254</v>
      </c>
      <c r="AB58" s="377" t="s">
        <v>1254</v>
      </c>
      <c r="AC58" s="377" t="s">
        <v>1254</v>
      </c>
      <c r="AD58" s="377"/>
      <c r="AE58" s="377"/>
      <c r="AF58" s="377"/>
      <c r="AG58" s="377" t="s">
        <v>1254</v>
      </c>
      <c r="AH58" s="377"/>
      <c r="AI58" s="377"/>
      <c r="AJ58" s="377" t="s">
        <v>1254</v>
      </c>
      <c r="AK58" s="377"/>
      <c r="AL58" s="377"/>
      <c r="AM58" s="387" t="s">
        <v>1767</v>
      </c>
      <c r="AN58" s="377" t="s">
        <v>1304</v>
      </c>
      <c r="AO58" s="377"/>
      <c r="AP58" s="377"/>
    </row>
    <row r="59" spans="1:42" ht="27" hidden="1" customHeight="1" x14ac:dyDescent="0.25">
      <c r="A59" s="427">
        <v>48</v>
      </c>
      <c r="B59" s="430"/>
      <c r="C59" s="430"/>
      <c r="D59" s="430" t="s">
        <v>134</v>
      </c>
      <c r="E59" s="449" t="s">
        <v>87</v>
      </c>
      <c r="F59" s="430" t="s">
        <v>133</v>
      </c>
      <c r="G59" s="430" t="s">
        <v>1751</v>
      </c>
      <c r="H59" s="430" t="s">
        <v>2626</v>
      </c>
      <c r="I59" s="446" t="s">
        <v>1874</v>
      </c>
      <c r="J59" s="430" t="s">
        <v>2058</v>
      </c>
      <c r="K59" s="430">
        <v>1</v>
      </c>
      <c r="L59" s="430">
        <v>1</v>
      </c>
      <c r="M59" s="430" t="s">
        <v>1938</v>
      </c>
      <c r="N59" s="430" t="s">
        <v>2212</v>
      </c>
      <c r="O59" s="430" t="s">
        <v>526</v>
      </c>
      <c r="P59" s="377" t="s">
        <v>1336</v>
      </c>
      <c r="Q59" s="377" t="s">
        <v>135</v>
      </c>
      <c r="R59" s="377" t="s">
        <v>135</v>
      </c>
      <c r="S59" s="377" t="s">
        <v>1254</v>
      </c>
      <c r="T59" s="377" t="s">
        <v>1254</v>
      </c>
      <c r="U59" s="377" t="s">
        <v>1254</v>
      </c>
      <c r="V59" s="377" t="s">
        <v>1254</v>
      </c>
      <c r="W59" s="377" t="s">
        <v>1254</v>
      </c>
      <c r="X59" s="377" t="s">
        <v>1254</v>
      </c>
      <c r="Y59" s="377" t="s">
        <v>1254</v>
      </c>
      <c r="Z59" s="379" t="s">
        <v>1254</v>
      </c>
      <c r="AA59" s="379" t="s">
        <v>1254</v>
      </c>
      <c r="AB59" s="379" t="s">
        <v>1254</v>
      </c>
      <c r="AC59" s="379" t="s">
        <v>1254</v>
      </c>
      <c r="AD59" s="379"/>
      <c r="AE59" s="379"/>
      <c r="AF59" s="379"/>
      <c r="AG59" s="379" t="s">
        <v>1254</v>
      </c>
      <c r="AH59" s="379"/>
      <c r="AI59" s="379"/>
      <c r="AJ59" s="379" t="s">
        <v>1254</v>
      </c>
      <c r="AK59" s="379"/>
      <c r="AL59" s="377" t="s">
        <v>1335</v>
      </c>
      <c r="AM59" s="377" t="s">
        <v>1768</v>
      </c>
      <c r="AN59" s="377" t="s">
        <v>1304</v>
      </c>
      <c r="AO59" s="377" t="s">
        <v>1329</v>
      </c>
      <c r="AP59" s="377"/>
    </row>
    <row r="60" spans="1:42" ht="27" hidden="1" customHeight="1" x14ac:dyDescent="0.25">
      <c r="A60" s="427">
        <v>49</v>
      </c>
      <c r="B60" s="430"/>
      <c r="C60" s="430"/>
      <c r="D60" s="430" t="s">
        <v>136</v>
      </c>
      <c r="E60" s="449" t="s">
        <v>128</v>
      </c>
      <c r="F60" s="430" t="s">
        <v>125</v>
      </c>
      <c r="G60" s="430" t="s">
        <v>1852</v>
      </c>
      <c r="H60" s="430" t="s">
        <v>2626</v>
      </c>
      <c r="I60" s="446" t="s">
        <v>1874</v>
      </c>
      <c r="J60" s="430" t="s">
        <v>2058</v>
      </c>
      <c r="K60" s="430">
        <v>1</v>
      </c>
      <c r="L60" s="430">
        <v>1</v>
      </c>
      <c r="M60" s="430" t="s">
        <v>1938</v>
      </c>
      <c r="N60" s="430" t="s">
        <v>2213</v>
      </c>
      <c r="O60" s="430" t="s">
        <v>522</v>
      </c>
      <c r="P60" s="377" t="s">
        <v>1334</v>
      </c>
      <c r="Q60" s="377" t="s">
        <v>137</v>
      </c>
      <c r="R60" s="377" t="s">
        <v>137</v>
      </c>
      <c r="S60" s="377" t="s">
        <v>1254</v>
      </c>
      <c r="T60" s="377" t="s">
        <v>1254</v>
      </c>
      <c r="U60" s="377" t="s">
        <v>1254</v>
      </c>
      <c r="V60" s="377" t="s">
        <v>1254</v>
      </c>
      <c r="W60" s="377" t="s">
        <v>1254</v>
      </c>
      <c r="X60" s="377" t="s">
        <v>1254</v>
      </c>
      <c r="Y60" s="379" t="s">
        <v>1254</v>
      </c>
      <c r="Z60" s="379" t="s">
        <v>1254</v>
      </c>
      <c r="AA60" s="379" t="s">
        <v>1254</v>
      </c>
      <c r="AB60" s="379" t="s">
        <v>1254</v>
      </c>
      <c r="AC60" s="379" t="s">
        <v>1254</v>
      </c>
      <c r="AD60" s="379"/>
      <c r="AE60" s="379"/>
      <c r="AF60" s="379"/>
      <c r="AG60" s="379" t="s">
        <v>1254</v>
      </c>
      <c r="AH60" s="379"/>
      <c r="AI60" s="379"/>
      <c r="AJ60" s="379" t="s">
        <v>1254</v>
      </c>
      <c r="AK60" s="379"/>
      <c r="AL60" s="377" t="s">
        <v>1333</v>
      </c>
      <c r="AM60" s="377" t="s">
        <v>1770</v>
      </c>
      <c r="AN60" s="377" t="s">
        <v>1304</v>
      </c>
      <c r="AO60" s="377" t="s">
        <v>1332</v>
      </c>
      <c r="AP60" s="377"/>
    </row>
    <row r="61" spans="1:42" ht="27" hidden="1" customHeight="1" x14ac:dyDescent="0.25">
      <c r="A61" s="427">
        <v>50</v>
      </c>
      <c r="B61" s="430"/>
      <c r="C61" s="430"/>
      <c r="D61" s="430" t="s">
        <v>138</v>
      </c>
      <c r="E61" s="449" t="s">
        <v>140</v>
      </c>
      <c r="F61" s="430" t="s">
        <v>613</v>
      </c>
      <c r="G61" s="430"/>
      <c r="H61" s="430" t="s">
        <v>2626</v>
      </c>
      <c r="I61" s="446" t="s">
        <v>1874</v>
      </c>
      <c r="J61" s="430" t="s">
        <v>2058</v>
      </c>
      <c r="K61" s="430">
        <v>1</v>
      </c>
      <c r="L61" s="430">
        <v>1</v>
      </c>
      <c r="M61" s="430" t="s">
        <v>1938</v>
      </c>
      <c r="N61" s="430" t="s">
        <v>2214</v>
      </c>
      <c r="O61" s="430" t="s">
        <v>744</v>
      </c>
      <c r="P61" s="377" t="s">
        <v>138</v>
      </c>
      <c r="Q61" s="377" t="s">
        <v>138</v>
      </c>
      <c r="R61" s="377" t="s">
        <v>138</v>
      </c>
      <c r="S61" s="377" t="s">
        <v>1184</v>
      </c>
      <c r="T61" s="377" t="s">
        <v>1184</v>
      </c>
      <c r="U61" s="377" t="s">
        <v>1184</v>
      </c>
      <c r="V61" s="377" t="s">
        <v>1184</v>
      </c>
      <c r="W61" s="377" t="s">
        <v>1184</v>
      </c>
      <c r="X61" s="377" t="s">
        <v>1184</v>
      </c>
      <c r="Y61" s="379" t="s">
        <v>1184</v>
      </c>
      <c r="Z61" s="379" t="s">
        <v>1184</v>
      </c>
      <c r="AA61" s="379" t="s">
        <v>1184</v>
      </c>
      <c r="AB61" s="379" t="s">
        <v>1184</v>
      </c>
      <c r="AC61" s="379" t="s">
        <v>1184</v>
      </c>
      <c r="AD61" s="379"/>
      <c r="AE61" s="379"/>
      <c r="AF61" s="379"/>
      <c r="AG61" s="379" t="s">
        <v>1184</v>
      </c>
      <c r="AH61" s="379"/>
      <c r="AI61" s="379"/>
      <c r="AJ61" s="379" t="s">
        <v>1184</v>
      </c>
      <c r="AK61" s="379"/>
      <c r="AL61" s="377"/>
      <c r="AM61" s="377" t="s">
        <v>1268</v>
      </c>
      <c r="AN61" s="377"/>
      <c r="AO61" s="377"/>
      <c r="AP61" s="377"/>
    </row>
    <row r="62" spans="1:42" ht="27" hidden="1" customHeight="1" x14ac:dyDescent="0.25">
      <c r="A62" s="427">
        <v>51</v>
      </c>
      <c r="B62" s="430" t="s">
        <v>1697</v>
      </c>
      <c r="C62" s="430" t="s">
        <v>141</v>
      </c>
      <c r="D62" s="430" t="s">
        <v>142</v>
      </c>
      <c r="E62" s="449" t="s">
        <v>87</v>
      </c>
      <c r="F62" s="430" t="s">
        <v>640</v>
      </c>
      <c r="G62" s="430"/>
      <c r="H62" s="430" t="s">
        <v>2625</v>
      </c>
      <c r="I62" s="446" t="s">
        <v>1873</v>
      </c>
      <c r="J62" s="430" t="s">
        <v>2058</v>
      </c>
      <c r="K62" s="430">
        <v>1</v>
      </c>
      <c r="L62" s="430">
        <v>1</v>
      </c>
      <c r="M62" s="430" t="s">
        <v>1939</v>
      </c>
      <c r="N62" s="430" t="s">
        <v>2215</v>
      </c>
      <c r="O62" s="430" t="s">
        <v>522</v>
      </c>
      <c r="P62" s="377" t="s">
        <v>142</v>
      </c>
      <c r="Q62" s="377" t="s">
        <v>143</v>
      </c>
      <c r="R62" s="377" t="s">
        <v>143</v>
      </c>
      <c r="S62" s="377" t="s">
        <v>1184</v>
      </c>
      <c r="T62" s="377" t="s">
        <v>1184</v>
      </c>
      <c r="U62" s="377" t="s">
        <v>1184</v>
      </c>
      <c r="V62" s="377" t="s">
        <v>1184</v>
      </c>
      <c r="W62" s="377" t="s">
        <v>1184</v>
      </c>
      <c r="X62" s="377" t="s">
        <v>1185</v>
      </c>
      <c r="Y62" s="379" t="s">
        <v>1185</v>
      </c>
      <c r="Z62" s="379" t="s">
        <v>1184</v>
      </c>
      <c r="AA62" s="379" t="s">
        <v>1184</v>
      </c>
      <c r="AB62" s="379" t="s">
        <v>1184</v>
      </c>
      <c r="AC62" s="379" t="s">
        <v>1184</v>
      </c>
      <c r="AD62" s="379"/>
      <c r="AE62" s="379"/>
      <c r="AF62" s="379"/>
      <c r="AG62" s="379" t="s">
        <v>1184</v>
      </c>
      <c r="AH62" s="379"/>
      <c r="AI62" s="379"/>
      <c r="AJ62" s="379" t="s">
        <v>1184</v>
      </c>
      <c r="AK62" s="379"/>
      <c r="AL62" s="377" t="s">
        <v>1330</v>
      </c>
      <c r="AM62" s="377" t="s">
        <v>1268</v>
      </c>
      <c r="AN62" s="377" t="s">
        <v>1290</v>
      </c>
      <c r="AO62" s="377" t="s">
        <v>1329</v>
      </c>
      <c r="AP62" s="377"/>
    </row>
    <row r="63" spans="1:42" ht="27" hidden="1" customHeight="1" x14ac:dyDescent="0.25">
      <c r="A63" s="427">
        <v>52</v>
      </c>
      <c r="B63" s="430"/>
      <c r="C63" s="430"/>
      <c r="D63" s="430" t="s">
        <v>145</v>
      </c>
      <c r="E63" s="449" t="s">
        <v>87</v>
      </c>
      <c r="F63" s="430" t="s">
        <v>144</v>
      </c>
      <c r="G63" s="430"/>
      <c r="H63" s="430" t="s">
        <v>2625</v>
      </c>
      <c r="I63" s="446" t="s">
        <v>1874</v>
      </c>
      <c r="J63" s="430" t="s">
        <v>2058</v>
      </c>
      <c r="K63" s="430">
        <v>1</v>
      </c>
      <c r="L63" s="430">
        <v>1</v>
      </c>
      <c r="M63" s="430" t="s">
        <v>1939</v>
      </c>
      <c r="N63" s="430" t="s">
        <v>2216</v>
      </c>
      <c r="O63" s="430" t="s">
        <v>443</v>
      </c>
      <c r="P63" s="377" t="s">
        <v>145</v>
      </c>
      <c r="Q63" s="377" t="s">
        <v>145</v>
      </c>
      <c r="R63" s="377" t="s">
        <v>146</v>
      </c>
      <c r="S63" s="377" t="s">
        <v>1184</v>
      </c>
      <c r="T63" s="377" t="s">
        <v>1184</v>
      </c>
      <c r="U63" s="377" t="s">
        <v>1184</v>
      </c>
      <c r="V63" s="377" t="s">
        <v>1184</v>
      </c>
      <c r="W63" s="377" t="s">
        <v>1184</v>
      </c>
      <c r="X63" s="377" t="s">
        <v>1185</v>
      </c>
      <c r="Y63" s="379" t="s">
        <v>1185</v>
      </c>
      <c r="Z63" s="379" t="s">
        <v>1184</v>
      </c>
      <c r="AA63" s="379" t="s">
        <v>1184</v>
      </c>
      <c r="AB63" s="379" t="s">
        <v>1184</v>
      </c>
      <c r="AC63" s="379" t="s">
        <v>1184</v>
      </c>
      <c r="AD63" s="379"/>
      <c r="AE63" s="379"/>
      <c r="AF63" s="379"/>
      <c r="AG63" s="379" t="s">
        <v>1184</v>
      </c>
      <c r="AH63" s="379"/>
      <c r="AI63" s="379"/>
      <c r="AJ63" s="379" t="s">
        <v>1184</v>
      </c>
      <c r="AK63" s="379"/>
      <c r="AL63" s="377" t="s">
        <v>1328</v>
      </c>
      <c r="AM63" s="377" t="s">
        <v>1268</v>
      </c>
      <c r="AN63" s="377" t="s">
        <v>1327</v>
      </c>
      <c r="AO63" s="377" t="s">
        <v>1267</v>
      </c>
      <c r="AP63" s="377"/>
    </row>
    <row r="64" spans="1:42" ht="27" hidden="1" customHeight="1" x14ac:dyDescent="0.25">
      <c r="A64" s="427">
        <v>53</v>
      </c>
      <c r="B64" s="430"/>
      <c r="C64" s="430"/>
      <c r="D64" s="430" t="s">
        <v>148</v>
      </c>
      <c r="E64" s="449" t="s">
        <v>87</v>
      </c>
      <c r="F64" s="430" t="s">
        <v>147</v>
      </c>
      <c r="G64" s="430"/>
      <c r="H64" s="430" t="s">
        <v>2625</v>
      </c>
      <c r="I64" s="446" t="s">
        <v>1874</v>
      </c>
      <c r="J64" s="430" t="s">
        <v>2058</v>
      </c>
      <c r="K64" s="430">
        <v>1</v>
      </c>
      <c r="L64" s="430">
        <v>1</v>
      </c>
      <c r="M64" s="430" t="s">
        <v>1939</v>
      </c>
      <c r="N64" s="430" t="s">
        <v>2217</v>
      </c>
      <c r="O64" s="430" t="s">
        <v>444</v>
      </c>
      <c r="P64" s="377" t="s">
        <v>148</v>
      </c>
      <c r="Q64" s="377" t="s">
        <v>148</v>
      </c>
      <c r="R64" s="377" t="s">
        <v>149</v>
      </c>
      <c r="S64" s="377" t="s">
        <v>1184</v>
      </c>
      <c r="T64" s="377" t="s">
        <v>1184</v>
      </c>
      <c r="U64" s="377" t="s">
        <v>1184</v>
      </c>
      <c r="V64" s="377" t="s">
        <v>1184</v>
      </c>
      <c r="W64" s="377" t="s">
        <v>1184</v>
      </c>
      <c r="X64" s="377" t="s">
        <v>1185</v>
      </c>
      <c r="Y64" s="379" t="s">
        <v>1185</v>
      </c>
      <c r="Z64" s="379" t="s">
        <v>1184</v>
      </c>
      <c r="AA64" s="379" t="s">
        <v>1184</v>
      </c>
      <c r="AB64" s="379" t="s">
        <v>1184</v>
      </c>
      <c r="AC64" s="379" t="s">
        <v>1184</v>
      </c>
      <c r="AD64" s="379"/>
      <c r="AE64" s="379"/>
      <c r="AF64" s="379"/>
      <c r="AG64" s="379" t="s">
        <v>1184</v>
      </c>
      <c r="AH64" s="379"/>
      <c r="AI64" s="379"/>
      <c r="AJ64" s="379" t="s">
        <v>1184</v>
      </c>
      <c r="AK64" s="379"/>
      <c r="AL64" s="377"/>
      <c r="AM64" s="377" t="s">
        <v>1771</v>
      </c>
      <c r="AN64" s="377"/>
      <c r="AO64" s="377"/>
      <c r="AP64" s="377"/>
    </row>
    <row r="65" spans="1:42" ht="27" hidden="1" customHeight="1" x14ac:dyDescent="0.25">
      <c r="A65" s="427">
        <v>54</v>
      </c>
      <c r="B65" s="430"/>
      <c r="C65" s="430"/>
      <c r="D65" s="430" t="s">
        <v>2067</v>
      </c>
      <c r="E65" s="449" t="s">
        <v>128</v>
      </c>
      <c r="F65" s="449" t="s">
        <v>613</v>
      </c>
      <c r="G65" s="430" t="s">
        <v>2088</v>
      </c>
      <c r="H65" s="430" t="s">
        <v>2625</v>
      </c>
      <c r="I65" s="450" t="s">
        <v>1873</v>
      </c>
      <c r="J65" s="430" t="s">
        <v>2058</v>
      </c>
      <c r="K65" s="430">
        <v>1</v>
      </c>
      <c r="L65" s="430">
        <v>1</v>
      </c>
      <c r="M65" s="430" t="s">
        <v>1939</v>
      </c>
      <c r="N65" s="430" t="s">
        <v>2218</v>
      </c>
      <c r="O65" s="430" t="s">
        <v>2084</v>
      </c>
      <c r="P65" s="379" t="s">
        <v>1185</v>
      </c>
      <c r="Q65" s="379" t="s">
        <v>1185</v>
      </c>
      <c r="R65" s="379" t="s">
        <v>1185</v>
      </c>
      <c r="S65" s="379" t="s">
        <v>1185</v>
      </c>
      <c r="T65" s="379" t="s">
        <v>1185</v>
      </c>
      <c r="U65" s="379" t="s">
        <v>1185</v>
      </c>
      <c r="V65" s="379" t="s">
        <v>1185</v>
      </c>
      <c r="W65" s="379" t="s">
        <v>1185</v>
      </c>
      <c r="X65" s="377" t="s">
        <v>1185</v>
      </c>
      <c r="Y65" s="379" t="s">
        <v>1185</v>
      </c>
      <c r="Z65" s="379" t="s">
        <v>1185</v>
      </c>
      <c r="AA65" s="379" t="s">
        <v>1207</v>
      </c>
      <c r="AB65" s="379" t="s">
        <v>1207</v>
      </c>
      <c r="AC65" s="379" t="s">
        <v>1207</v>
      </c>
      <c r="AD65" s="379"/>
      <c r="AE65" s="379"/>
      <c r="AF65" s="379"/>
      <c r="AG65" s="379" t="s">
        <v>1207</v>
      </c>
      <c r="AH65" s="379"/>
      <c r="AI65" s="379"/>
      <c r="AJ65" s="379" t="s">
        <v>1207</v>
      </c>
      <c r="AK65" s="379"/>
      <c r="AL65" s="377" t="s">
        <v>2096</v>
      </c>
      <c r="AM65" s="377"/>
      <c r="AN65" s="377"/>
      <c r="AO65" s="377"/>
      <c r="AP65" s="377"/>
    </row>
    <row r="66" spans="1:42" ht="27" hidden="1" customHeight="1" x14ac:dyDescent="0.25">
      <c r="A66" s="427">
        <v>55</v>
      </c>
      <c r="B66" s="430"/>
      <c r="C66" s="430"/>
      <c r="D66" s="430" t="s">
        <v>2068</v>
      </c>
      <c r="E66" s="449" t="s">
        <v>128</v>
      </c>
      <c r="F66" s="449" t="s">
        <v>613</v>
      </c>
      <c r="G66" s="430" t="s">
        <v>2088</v>
      </c>
      <c r="H66" s="430" t="s">
        <v>2625</v>
      </c>
      <c r="I66" s="450" t="s">
        <v>1873</v>
      </c>
      <c r="J66" s="430" t="s">
        <v>2058</v>
      </c>
      <c r="K66" s="430">
        <v>1</v>
      </c>
      <c r="L66" s="430">
        <v>1</v>
      </c>
      <c r="M66" s="430" t="s">
        <v>1939</v>
      </c>
      <c r="N66" s="430" t="s">
        <v>2219</v>
      </c>
      <c r="O66" s="430" t="s">
        <v>2085</v>
      </c>
      <c r="P66" s="379" t="s">
        <v>1185</v>
      </c>
      <c r="Q66" s="379" t="s">
        <v>1185</v>
      </c>
      <c r="R66" s="379" t="s">
        <v>1185</v>
      </c>
      <c r="S66" s="379" t="s">
        <v>1185</v>
      </c>
      <c r="T66" s="379" t="s">
        <v>1185</v>
      </c>
      <c r="U66" s="379" t="s">
        <v>1185</v>
      </c>
      <c r="V66" s="379" t="s">
        <v>1185</v>
      </c>
      <c r="W66" s="379" t="s">
        <v>1185</v>
      </c>
      <c r="X66" s="377" t="s">
        <v>1185</v>
      </c>
      <c r="Y66" s="379" t="s">
        <v>1185</v>
      </c>
      <c r="Z66" s="379" t="s">
        <v>1185</v>
      </c>
      <c r="AA66" s="379" t="s">
        <v>1207</v>
      </c>
      <c r="AB66" s="379" t="s">
        <v>1207</v>
      </c>
      <c r="AC66" s="379" t="s">
        <v>1207</v>
      </c>
      <c r="AD66" s="379"/>
      <c r="AE66" s="379"/>
      <c r="AF66" s="379"/>
      <c r="AG66" s="379" t="s">
        <v>1207</v>
      </c>
      <c r="AH66" s="379"/>
      <c r="AI66" s="379"/>
      <c r="AJ66" s="379" t="s">
        <v>1207</v>
      </c>
      <c r="AK66" s="379"/>
      <c r="AL66" s="377" t="s">
        <v>2097</v>
      </c>
      <c r="AM66" s="377"/>
      <c r="AN66" s="377"/>
      <c r="AO66" s="377"/>
      <c r="AP66" s="377"/>
    </row>
    <row r="67" spans="1:42" ht="27" hidden="1" customHeight="1" x14ac:dyDescent="0.25">
      <c r="A67" s="427">
        <v>56</v>
      </c>
      <c r="B67" s="430"/>
      <c r="C67" s="430"/>
      <c r="D67" s="430" t="s">
        <v>2069</v>
      </c>
      <c r="E67" s="449" t="s">
        <v>128</v>
      </c>
      <c r="F67" s="449" t="s">
        <v>613</v>
      </c>
      <c r="G67" s="430" t="s">
        <v>2088</v>
      </c>
      <c r="H67" s="430" t="s">
        <v>2625</v>
      </c>
      <c r="I67" s="450" t="s">
        <v>1873</v>
      </c>
      <c r="J67" s="430" t="s">
        <v>2058</v>
      </c>
      <c r="K67" s="430">
        <v>1</v>
      </c>
      <c r="L67" s="430">
        <v>1</v>
      </c>
      <c r="M67" s="430" t="s">
        <v>1939</v>
      </c>
      <c r="N67" s="430" t="s">
        <v>2220</v>
      </c>
      <c r="O67" s="430" t="s">
        <v>2086</v>
      </c>
      <c r="P67" s="379" t="s">
        <v>1185</v>
      </c>
      <c r="Q67" s="379" t="s">
        <v>1185</v>
      </c>
      <c r="R67" s="379" t="s">
        <v>1185</v>
      </c>
      <c r="S67" s="379" t="s">
        <v>1185</v>
      </c>
      <c r="T67" s="379" t="s">
        <v>1185</v>
      </c>
      <c r="U67" s="379" t="s">
        <v>1185</v>
      </c>
      <c r="V67" s="379" t="s">
        <v>1185</v>
      </c>
      <c r="W67" s="379" t="s">
        <v>1185</v>
      </c>
      <c r="X67" s="377" t="s">
        <v>1185</v>
      </c>
      <c r="Y67" s="379" t="s">
        <v>1185</v>
      </c>
      <c r="Z67" s="379" t="s">
        <v>1185</v>
      </c>
      <c r="AA67" s="379" t="s">
        <v>1207</v>
      </c>
      <c r="AB67" s="379" t="s">
        <v>1207</v>
      </c>
      <c r="AC67" s="379" t="s">
        <v>1207</v>
      </c>
      <c r="AD67" s="379"/>
      <c r="AE67" s="379"/>
      <c r="AF67" s="379"/>
      <c r="AG67" s="379" t="s">
        <v>1207</v>
      </c>
      <c r="AH67" s="379"/>
      <c r="AI67" s="379"/>
      <c r="AJ67" s="379" t="s">
        <v>1207</v>
      </c>
      <c r="AK67" s="379"/>
      <c r="AL67" s="377" t="s">
        <v>2098</v>
      </c>
      <c r="AM67" s="377"/>
      <c r="AN67" s="377"/>
      <c r="AO67" s="377"/>
      <c r="AP67" s="377"/>
    </row>
    <row r="68" spans="1:42" ht="27" hidden="1" customHeight="1" x14ac:dyDescent="0.25">
      <c r="A68" s="501">
        <v>57</v>
      </c>
      <c r="B68" s="502"/>
      <c r="C68" s="502"/>
      <c r="D68" s="502" t="s">
        <v>150</v>
      </c>
      <c r="E68" s="503" t="s">
        <v>152</v>
      </c>
      <c r="F68" s="502" t="s">
        <v>1180</v>
      </c>
      <c r="G68" s="502" t="s">
        <v>1752</v>
      </c>
      <c r="H68" s="502" t="s">
        <v>2625</v>
      </c>
      <c r="I68" s="507">
        <v>0</v>
      </c>
      <c r="J68" s="502"/>
      <c r="K68" s="430">
        <v>1</v>
      </c>
      <c r="L68" s="430">
        <v>1</v>
      </c>
      <c r="M68" s="502" t="s">
        <v>1939</v>
      </c>
      <c r="N68" s="502" t="s">
        <v>2218</v>
      </c>
      <c r="O68" s="430" t="s">
        <v>521</v>
      </c>
      <c r="P68" s="377" t="s">
        <v>1326</v>
      </c>
      <c r="Q68" s="377" t="s">
        <v>150</v>
      </c>
      <c r="R68" s="377" t="s">
        <v>150</v>
      </c>
      <c r="S68" s="377" t="s">
        <v>1254</v>
      </c>
      <c r="T68" s="377" t="s">
        <v>1254</v>
      </c>
      <c r="U68" s="377" t="s">
        <v>1254</v>
      </c>
      <c r="V68" s="377" t="s">
        <v>1254</v>
      </c>
      <c r="W68" s="377" t="s">
        <v>1254</v>
      </c>
      <c r="X68" s="377" t="s">
        <v>1185</v>
      </c>
      <c r="Y68" s="379" t="s">
        <v>1185</v>
      </c>
      <c r="Z68" s="379" t="s">
        <v>1254</v>
      </c>
      <c r="AA68" s="379" t="s">
        <v>1254</v>
      </c>
      <c r="AB68" s="379" t="s">
        <v>1254</v>
      </c>
      <c r="AC68" s="379" t="s">
        <v>1254</v>
      </c>
      <c r="AD68" s="379"/>
      <c r="AE68" s="379"/>
      <c r="AF68" s="379"/>
      <c r="AG68" s="379" t="s">
        <v>1254</v>
      </c>
      <c r="AH68" s="379"/>
      <c r="AI68" s="379"/>
      <c r="AJ68" s="379" t="s">
        <v>1254</v>
      </c>
      <c r="AK68" s="379"/>
      <c r="AL68" s="377" t="s">
        <v>2099</v>
      </c>
      <c r="AM68" s="377" t="s">
        <v>1772</v>
      </c>
      <c r="AN68" s="377" t="s">
        <v>1304</v>
      </c>
      <c r="AO68" s="377" t="s">
        <v>1267</v>
      </c>
      <c r="AP68" s="377"/>
    </row>
    <row r="69" spans="1:42" ht="27" hidden="1" customHeight="1" x14ac:dyDescent="0.25">
      <c r="A69" s="501">
        <v>58</v>
      </c>
      <c r="B69" s="502"/>
      <c r="C69" s="502"/>
      <c r="D69" s="502" t="s">
        <v>153</v>
      </c>
      <c r="E69" s="503" t="s">
        <v>87</v>
      </c>
      <c r="F69" s="502" t="s">
        <v>643</v>
      </c>
      <c r="G69" s="502" t="s">
        <v>1752</v>
      </c>
      <c r="H69" s="502" t="s">
        <v>2625</v>
      </c>
      <c r="I69" s="507">
        <v>0</v>
      </c>
      <c r="J69" s="502"/>
      <c r="K69" s="430">
        <v>1</v>
      </c>
      <c r="L69" s="430">
        <v>1</v>
      </c>
      <c r="M69" s="502" t="s">
        <v>1939</v>
      </c>
      <c r="N69" s="502" t="s">
        <v>2219</v>
      </c>
      <c r="O69" s="430" t="s">
        <v>745</v>
      </c>
      <c r="P69" s="377" t="s">
        <v>153</v>
      </c>
      <c r="Q69" s="377" t="s">
        <v>153</v>
      </c>
      <c r="R69" s="377" t="s">
        <v>154</v>
      </c>
      <c r="S69" s="377" t="s">
        <v>1254</v>
      </c>
      <c r="T69" s="377" t="s">
        <v>1254</v>
      </c>
      <c r="U69" s="377" t="s">
        <v>1254</v>
      </c>
      <c r="V69" s="377" t="s">
        <v>1254</v>
      </c>
      <c r="W69" s="377" t="s">
        <v>1254</v>
      </c>
      <c r="X69" s="377" t="s">
        <v>1185</v>
      </c>
      <c r="Y69" s="379" t="s">
        <v>1185</v>
      </c>
      <c r="Z69" s="379" t="s">
        <v>1254</v>
      </c>
      <c r="AA69" s="379" t="s">
        <v>1254</v>
      </c>
      <c r="AB69" s="379" t="s">
        <v>1254</v>
      </c>
      <c r="AC69" s="379" t="s">
        <v>1254</v>
      </c>
      <c r="AD69" s="379"/>
      <c r="AE69" s="379"/>
      <c r="AF69" s="379"/>
      <c r="AG69" s="379" t="s">
        <v>1254</v>
      </c>
      <c r="AH69" s="379"/>
      <c r="AI69" s="379"/>
      <c r="AJ69" s="379" t="s">
        <v>1254</v>
      </c>
      <c r="AK69" s="379"/>
      <c r="AL69" s="377" t="s">
        <v>2100</v>
      </c>
      <c r="AM69" s="377" t="s">
        <v>1773</v>
      </c>
      <c r="AN69" s="377" t="s">
        <v>1290</v>
      </c>
      <c r="AO69" s="377" t="s">
        <v>1267</v>
      </c>
      <c r="AP69" s="377"/>
    </row>
    <row r="70" spans="1:42" ht="27" hidden="1" customHeight="1" x14ac:dyDescent="0.25">
      <c r="A70" s="501">
        <v>59</v>
      </c>
      <c r="B70" s="502"/>
      <c r="C70" s="502"/>
      <c r="D70" s="502" t="s">
        <v>155</v>
      </c>
      <c r="E70" s="503" t="s">
        <v>87</v>
      </c>
      <c r="F70" s="502" t="s">
        <v>636</v>
      </c>
      <c r="G70" s="502" t="s">
        <v>1751</v>
      </c>
      <c r="H70" s="502" t="s">
        <v>2625</v>
      </c>
      <c r="I70" s="507">
        <v>0</v>
      </c>
      <c r="J70" s="502"/>
      <c r="K70" s="430">
        <v>1</v>
      </c>
      <c r="L70" s="430">
        <v>1</v>
      </c>
      <c r="M70" s="502" t="s">
        <v>1939</v>
      </c>
      <c r="N70" s="502" t="s">
        <v>2220</v>
      </c>
      <c r="O70" s="430" t="s">
        <v>521</v>
      </c>
      <c r="P70" s="377" t="s">
        <v>1325</v>
      </c>
      <c r="Q70" s="377" t="s">
        <v>156</v>
      </c>
      <c r="R70" s="377" t="s">
        <v>156</v>
      </c>
      <c r="S70" s="377" t="s">
        <v>1254</v>
      </c>
      <c r="T70" s="377" t="s">
        <v>1254</v>
      </c>
      <c r="U70" s="377" t="s">
        <v>1254</v>
      </c>
      <c r="V70" s="377" t="s">
        <v>1254</v>
      </c>
      <c r="W70" s="377" t="s">
        <v>1254</v>
      </c>
      <c r="X70" s="377" t="s">
        <v>1185</v>
      </c>
      <c r="Y70" s="379" t="s">
        <v>1185</v>
      </c>
      <c r="Z70" s="379" t="s">
        <v>1254</v>
      </c>
      <c r="AA70" s="379" t="s">
        <v>1254</v>
      </c>
      <c r="AB70" s="379" t="s">
        <v>1254</v>
      </c>
      <c r="AC70" s="379" t="s">
        <v>1254</v>
      </c>
      <c r="AD70" s="379" t="s">
        <v>1254</v>
      </c>
      <c r="AE70" s="379"/>
      <c r="AF70" s="379"/>
      <c r="AG70" s="379" t="s">
        <v>1254</v>
      </c>
      <c r="AH70" s="379"/>
      <c r="AI70" s="379"/>
      <c r="AJ70" s="379" t="s">
        <v>1254</v>
      </c>
      <c r="AK70" s="379"/>
      <c r="AL70" s="377" t="s">
        <v>2098</v>
      </c>
      <c r="AM70" s="377" t="s">
        <v>1774</v>
      </c>
      <c r="AN70" s="377"/>
      <c r="AO70" s="377"/>
      <c r="AP70" s="377"/>
    </row>
    <row r="71" spans="1:42" ht="27" hidden="1" customHeight="1" x14ac:dyDescent="0.25">
      <c r="A71" s="501">
        <v>59</v>
      </c>
      <c r="B71" s="502"/>
      <c r="C71" s="502"/>
      <c r="D71" s="502" t="s">
        <v>2682</v>
      </c>
      <c r="E71" s="503" t="s">
        <v>87</v>
      </c>
      <c r="F71" s="502" t="s">
        <v>613</v>
      </c>
      <c r="G71" s="502" t="s">
        <v>2088</v>
      </c>
      <c r="H71" s="502" t="s">
        <v>2625</v>
      </c>
      <c r="I71" s="507">
        <v>0</v>
      </c>
      <c r="J71" s="502"/>
      <c r="K71" s="456">
        <v>1</v>
      </c>
      <c r="L71" s="456">
        <v>1</v>
      </c>
      <c r="M71" s="502" t="s">
        <v>1939</v>
      </c>
      <c r="N71" s="502" t="s">
        <v>2220</v>
      </c>
      <c r="O71" s="456" t="s">
        <v>2681</v>
      </c>
      <c r="P71" s="377" t="s">
        <v>1254</v>
      </c>
      <c r="Q71" s="377" t="s">
        <v>1254</v>
      </c>
      <c r="R71" s="377" t="s">
        <v>1254</v>
      </c>
      <c r="S71" s="377" t="s">
        <v>1254</v>
      </c>
      <c r="T71" s="377" t="s">
        <v>1254</v>
      </c>
      <c r="U71" s="377" t="s">
        <v>1254</v>
      </c>
      <c r="V71" s="377" t="s">
        <v>1254</v>
      </c>
      <c r="W71" s="377" t="s">
        <v>1254</v>
      </c>
      <c r="X71" s="377" t="s">
        <v>1254</v>
      </c>
      <c r="Y71" s="379" t="s">
        <v>1254</v>
      </c>
      <c r="Z71" s="379" t="s">
        <v>2680</v>
      </c>
      <c r="AA71" s="379" t="s">
        <v>1184</v>
      </c>
      <c r="AB71" s="379" t="s">
        <v>1184</v>
      </c>
      <c r="AC71" s="379" t="s">
        <v>1184</v>
      </c>
      <c r="AD71" s="379" t="s">
        <v>1184</v>
      </c>
      <c r="AE71" s="379"/>
      <c r="AF71" s="379"/>
      <c r="AG71" s="379" t="s">
        <v>1184</v>
      </c>
      <c r="AH71" s="379"/>
      <c r="AI71" s="379"/>
      <c r="AJ71" s="379" t="s">
        <v>1254</v>
      </c>
      <c r="AK71" s="379"/>
      <c r="AL71" s="377" t="s">
        <v>2098</v>
      </c>
      <c r="AM71" s="377" t="s">
        <v>1774</v>
      </c>
      <c r="AN71" s="377"/>
      <c r="AO71" s="377"/>
      <c r="AP71" s="377"/>
    </row>
    <row r="72" spans="1:42" ht="27" hidden="1" customHeight="1" x14ac:dyDescent="0.25">
      <c r="A72" s="427">
        <v>60</v>
      </c>
      <c r="B72" s="430"/>
      <c r="C72" s="430"/>
      <c r="D72" s="430" t="s">
        <v>157</v>
      </c>
      <c r="E72" s="449" t="s">
        <v>87</v>
      </c>
      <c r="F72" s="430" t="s">
        <v>157</v>
      </c>
      <c r="G72" s="430"/>
      <c r="H72" s="430" t="s">
        <v>2625</v>
      </c>
      <c r="I72" s="446" t="s">
        <v>1874</v>
      </c>
      <c r="J72" s="430" t="s">
        <v>2058</v>
      </c>
      <c r="K72" s="430">
        <v>1</v>
      </c>
      <c r="L72" s="430">
        <v>1</v>
      </c>
      <c r="M72" s="430" t="s">
        <v>1939</v>
      </c>
      <c r="N72" s="430" t="s">
        <v>2221</v>
      </c>
      <c r="O72" s="430" t="s">
        <v>746</v>
      </c>
      <c r="P72" s="377" t="s">
        <v>157</v>
      </c>
      <c r="Q72" s="377" t="s">
        <v>157</v>
      </c>
      <c r="R72" s="377" t="s">
        <v>157</v>
      </c>
      <c r="S72" s="377" t="s">
        <v>1184</v>
      </c>
      <c r="T72" s="377" t="s">
        <v>1184</v>
      </c>
      <c r="U72" s="377" t="s">
        <v>1184</v>
      </c>
      <c r="V72" s="377" t="s">
        <v>1184</v>
      </c>
      <c r="W72" s="377" t="s">
        <v>1184</v>
      </c>
      <c r="X72" s="377" t="s">
        <v>1185</v>
      </c>
      <c r="Y72" s="379" t="s">
        <v>1184</v>
      </c>
      <c r="Z72" s="379" t="s">
        <v>1184</v>
      </c>
      <c r="AA72" s="379" t="s">
        <v>1184</v>
      </c>
      <c r="AB72" s="379" t="s">
        <v>1184</v>
      </c>
      <c r="AC72" s="379" t="s">
        <v>1184</v>
      </c>
      <c r="AD72" s="379" t="s">
        <v>1184</v>
      </c>
      <c r="AE72" s="379"/>
      <c r="AF72" s="379"/>
      <c r="AG72" s="379" t="s">
        <v>1184</v>
      </c>
      <c r="AH72" s="379"/>
      <c r="AI72" s="379"/>
      <c r="AJ72" s="379" t="s">
        <v>1184</v>
      </c>
      <c r="AK72" s="379"/>
      <c r="AL72" s="377" t="s">
        <v>1324</v>
      </c>
      <c r="AM72" s="377" t="s">
        <v>1775</v>
      </c>
      <c r="AN72" s="377"/>
      <c r="AO72" s="377"/>
      <c r="AP72" s="377"/>
    </row>
    <row r="73" spans="1:42" ht="27" hidden="1" customHeight="1" x14ac:dyDescent="0.25">
      <c r="A73" s="427">
        <v>61</v>
      </c>
      <c r="B73" s="430"/>
      <c r="C73" s="430"/>
      <c r="D73" s="430" t="s">
        <v>159</v>
      </c>
      <c r="E73" s="449" t="s">
        <v>87</v>
      </c>
      <c r="F73" s="430" t="s">
        <v>645</v>
      </c>
      <c r="G73" s="430"/>
      <c r="H73" s="430" t="s">
        <v>2625</v>
      </c>
      <c r="I73" s="446">
        <v>1</v>
      </c>
      <c r="J73" s="430" t="s">
        <v>2058</v>
      </c>
      <c r="K73" s="430">
        <v>1</v>
      </c>
      <c r="L73" s="430">
        <v>1</v>
      </c>
      <c r="M73" s="430" t="s">
        <v>1939</v>
      </c>
      <c r="N73" s="430" t="s">
        <v>2222</v>
      </c>
      <c r="O73" s="430" t="s">
        <v>747</v>
      </c>
      <c r="P73" s="377" t="s">
        <v>1323</v>
      </c>
      <c r="Q73" s="377" t="s">
        <v>159</v>
      </c>
      <c r="R73" s="377" t="s">
        <v>160</v>
      </c>
      <c r="S73" s="377" t="s">
        <v>1184</v>
      </c>
      <c r="T73" s="377" t="s">
        <v>1184</v>
      </c>
      <c r="U73" s="377" t="s">
        <v>1184</v>
      </c>
      <c r="V73" s="377" t="s">
        <v>1184</v>
      </c>
      <c r="W73" s="377" t="s">
        <v>1184</v>
      </c>
      <c r="X73" s="377" t="s">
        <v>1184</v>
      </c>
      <c r="Y73" s="379" t="s">
        <v>1184</v>
      </c>
      <c r="Z73" s="379" t="s">
        <v>1184</v>
      </c>
      <c r="AA73" s="379" t="s">
        <v>1184</v>
      </c>
      <c r="AB73" s="379" t="s">
        <v>1184</v>
      </c>
      <c r="AC73" s="379" t="s">
        <v>1184</v>
      </c>
      <c r="AD73" s="379" t="s">
        <v>1184</v>
      </c>
      <c r="AE73" s="379"/>
      <c r="AF73" s="379"/>
      <c r="AG73" s="379" t="s">
        <v>1184</v>
      </c>
      <c r="AH73" s="379"/>
      <c r="AI73" s="379"/>
      <c r="AJ73" s="379" t="s">
        <v>1184</v>
      </c>
      <c r="AK73" s="379"/>
      <c r="AL73" s="377" t="s">
        <v>1322</v>
      </c>
      <c r="AM73" s="377" t="s">
        <v>1268</v>
      </c>
      <c r="AN73" s="377"/>
      <c r="AO73" s="377" t="s">
        <v>1321</v>
      </c>
      <c r="AP73" s="377"/>
    </row>
    <row r="74" spans="1:42" ht="27" hidden="1" customHeight="1" x14ac:dyDescent="0.25">
      <c r="A74" s="427">
        <v>62</v>
      </c>
      <c r="B74" s="430"/>
      <c r="C74" s="430"/>
      <c r="D74" s="430" t="s">
        <v>161</v>
      </c>
      <c r="E74" s="449" t="s">
        <v>87</v>
      </c>
      <c r="F74" s="430" t="s">
        <v>641</v>
      </c>
      <c r="G74" s="430" t="s">
        <v>1751</v>
      </c>
      <c r="H74" s="430" t="s">
        <v>2625</v>
      </c>
      <c r="I74" s="446" t="s">
        <v>1874</v>
      </c>
      <c r="J74" s="430" t="s">
        <v>2058</v>
      </c>
      <c r="K74" s="430">
        <v>1</v>
      </c>
      <c r="L74" s="430">
        <v>1</v>
      </c>
      <c r="M74" s="430" t="s">
        <v>1940</v>
      </c>
      <c r="N74" s="430" t="s">
        <v>2223</v>
      </c>
      <c r="O74" s="430" t="s">
        <v>521</v>
      </c>
      <c r="P74" s="377" t="s">
        <v>1320</v>
      </c>
      <c r="Q74" s="377" t="s">
        <v>162</v>
      </c>
      <c r="R74" s="377" t="s">
        <v>162</v>
      </c>
      <c r="S74" s="377" t="s">
        <v>1254</v>
      </c>
      <c r="T74" s="377" t="s">
        <v>1254</v>
      </c>
      <c r="U74" s="377" t="s">
        <v>1254</v>
      </c>
      <c r="V74" s="377" t="s">
        <v>1254</v>
      </c>
      <c r="W74" s="377" t="s">
        <v>1254</v>
      </c>
      <c r="X74" s="377" t="s">
        <v>1185</v>
      </c>
      <c r="Y74" s="379" t="s">
        <v>1185</v>
      </c>
      <c r="Z74" s="379" t="s">
        <v>1254</v>
      </c>
      <c r="AA74" s="379" t="s">
        <v>1254</v>
      </c>
      <c r="AB74" s="379" t="s">
        <v>1254</v>
      </c>
      <c r="AC74" s="379" t="s">
        <v>1254</v>
      </c>
      <c r="AD74" s="379" t="s">
        <v>1254</v>
      </c>
      <c r="AE74" s="379"/>
      <c r="AF74" s="379"/>
      <c r="AG74" s="379" t="s">
        <v>1254</v>
      </c>
      <c r="AH74" s="379"/>
      <c r="AI74" s="379"/>
      <c r="AJ74" s="379" t="s">
        <v>1254</v>
      </c>
      <c r="AK74" s="379"/>
      <c r="AL74" s="377"/>
      <c r="AM74" s="377" t="s">
        <v>1776</v>
      </c>
      <c r="AN74" s="377" t="s">
        <v>1290</v>
      </c>
      <c r="AO74" s="377"/>
      <c r="AP74" s="377"/>
    </row>
    <row r="75" spans="1:42" ht="27" hidden="1" customHeight="1" x14ac:dyDescent="0.25">
      <c r="A75" s="427">
        <v>63</v>
      </c>
      <c r="B75" s="430"/>
      <c r="C75" s="430"/>
      <c r="D75" s="430" t="s">
        <v>163</v>
      </c>
      <c r="E75" s="449" t="s">
        <v>128</v>
      </c>
      <c r="F75" s="430" t="s">
        <v>163</v>
      </c>
      <c r="G75" s="430"/>
      <c r="H75" s="430" t="s">
        <v>2625</v>
      </c>
      <c r="I75" s="446" t="s">
        <v>2005</v>
      </c>
      <c r="J75" s="430" t="s">
        <v>2058</v>
      </c>
      <c r="K75" s="430">
        <v>1</v>
      </c>
      <c r="L75" s="430">
        <v>3</v>
      </c>
      <c r="M75" s="430" t="s">
        <v>1940</v>
      </c>
      <c r="N75" s="430" t="s">
        <v>2224</v>
      </c>
      <c r="O75" s="430" t="s">
        <v>748</v>
      </c>
      <c r="P75" s="377" t="s">
        <v>1319</v>
      </c>
      <c r="Q75" s="377" t="s">
        <v>163</v>
      </c>
      <c r="R75" s="377" t="s">
        <v>163</v>
      </c>
      <c r="S75" s="377" t="s">
        <v>1316</v>
      </c>
      <c r="T75" s="377" t="s">
        <v>1316</v>
      </c>
      <c r="U75" s="377" t="s">
        <v>1316</v>
      </c>
      <c r="V75" s="377" t="s">
        <v>1316</v>
      </c>
      <c r="W75" s="377" t="s">
        <v>1316</v>
      </c>
      <c r="X75" s="377" t="s">
        <v>1185</v>
      </c>
      <c r="Y75" s="379" t="s">
        <v>1184</v>
      </c>
      <c r="Z75" s="379" t="s">
        <v>1184</v>
      </c>
      <c r="AA75" s="379" t="s">
        <v>1184</v>
      </c>
      <c r="AB75" s="379" t="s">
        <v>1184</v>
      </c>
      <c r="AC75" s="379" t="s">
        <v>1184</v>
      </c>
      <c r="AD75" s="379" t="s">
        <v>1184</v>
      </c>
      <c r="AE75" s="379"/>
      <c r="AF75" s="379"/>
      <c r="AG75" s="379" t="s">
        <v>1184</v>
      </c>
      <c r="AH75" s="379"/>
      <c r="AI75" s="379"/>
      <c r="AJ75" s="379" t="s">
        <v>1184</v>
      </c>
      <c r="AK75" s="379"/>
      <c r="AL75" s="377"/>
      <c r="AM75" s="377" t="s">
        <v>1268</v>
      </c>
      <c r="AN75" s="377" t="s">
        <v>1290</v>
      </c>
      <c r="AO75" s="377" t="s">
        <v>1318</v>
      </c>
      <c r="AP75" s="377"/>
    </row>
    <row r="76" spans="1:42" ht="27" hidden="1" customHeight="1" x14ac:dyDescent="0.25">
      <c r="A76" s="427">
        <v>64</v>
      </c>
      <c r="B76" s="430"/>
      <c r="C76" s="430"/>
      <c r="D76" s="430" t="s">
        <v>165</v>
      </c>
      <c r="E76" s="449" t="s">
        <v>87</v>
      </c>
      <c r="F76" s="430" t="s">
        <v>642</v>
      </c>
      <c r="G76" s="430" t="s">
        <v>1751</v>
      </c>
      <c r="H76" s="430" t="s">
        <v>2625</v>
      </c>
      <c r="I76" s="446">
        <v>0</v>
      </c>
      <c r="J76" s="430" t="s">
        <v>2058</v>
      </c>
      <c r="K76" s="430">
        <v>1</v>
      </c>
      <c r="L76" s="430">
        <v>1</v>
      </c>
      <c r="M76" s="430" t="s">
        <v>1940</v>
      </c>
      <c r="N76" s="430" t="s">
        <v>2225</v>
      </c>
      <c r="O76" s="430" t="s">
        <v>522</v>
      </c>
      <c r="P76" s="377" t="s">
        <v>1317</v>
      </c>
      <c r="Q76" s="377" t="s">
        <v>166</v>
      </c>
      <c r="R76" s="377" t="s">
        <v>166</v>
      </c>
      <c r="S76" s="377" t="s">
        <v>1254</v>
      </c>
      <c r="T76" s="377" t="s">
        <v>1254</v>
      </c>
      <c r="U76" s="377" t="s">
        <v>1254</v>
      </c>
      <c r="V76" s="377" t="s">
        <v>1254</v>
      </c>
      <c r="W76" s="377" t="s">
        <v>1254</v>
      </c>
      <c r="X76" s="377" t="s">
        <v>1185</v>
      </c>
      <c r="Y76" s="379" t="s">
        <v>1185</v>
      </c>
      <c r="Z76" s="379" t="s">
        <v>1254</v>
      </c>
      <c r="AA76" s="379" t="s">
        <v>1254</v>
      </c>
      <c r="AB76" s="379" t="s">
        <v>1254</v>
      </c>
      <c r="AC76" s="379" t="s">
        <v>1254</v>
      </c>
      <c r="AD76" s="379" t="s">
        <v>1254</v>
      </c>
      <c r="AE76" s="379"/>
      <c r="AF76" s="379"/>
      <c r="AG76" s="379" t="s">
        <v>1254</v>
      </c>
      <c r="AH76" s="379"/>
      <c r="AI76" s="379"/>
      <c r="AJ76" s="379" t="s">
        <v>1254</v>
      </c>
      <c r="AK76" s="379"/>
      <c r="AL76" s="377"/>
      <c r="AM76" s="377" t="s">
        <v>1776</v>
      </c>
      <c r="AN76" s="377" t="s">
        <v>1290</v>
      </c>
      <c r="AO76" s="377"/>
      <c r="AP76" s="377"/>
    </row>
    <row r="77" spans="1:42" ht="27" hidden="1" customHeight="1" x14ac:dyDescent="0.25">
      <c r="A77" s="427">
        <v>65</v>
      </c>
      <c r="B77" s="430"/>
      <c r="C77" s="430"/>
      <c r="D77" s="430" t="s">
        <v>167</v>
      </c>
      <c r="E77" s="449" t="s">
        <v>128</v>
      </c>
      <c r="F77" s="430" t="s">
        <v>651</v>
      </c>
      <c r="G77" s="430" t="s">
        <v>1753</v>
      </c>
      <c r="H77" s="430" t="s">
        <v>2625</v>
      </c>
      <c r="I77" s="446">
        <v>0</v>
      </c>
      <c r="J77" s="430" t="s">
        <v>2058</v>
      </c>
      <c r="K77" s="430">
        <v>1</v>
      </c>
      <c r="L77" s="430">
        <v>1</v>
      </c>
      <c r="M77" s="430" t="s">
        <v>1940</v>
      </c>
      <c r="N77" s="430" t="s">
        <v>2226</v>
      </c>
      <c r="O77" s="430" t="s">
        <v>522</v>
      </c>
      <c r="P77" s="377" t="s">
        <v>167</v>
      </c>
      <c r="Q77" s="377" t="s">
        <v>167</v>
      </c>
      <c r="R77" s="377" t="s">
        <v>168</v>
      </c>
      <c r="S77" s="377" t="s">
        <v>1254</v>
      </c>
      <c r="T77" s="377" t="s">
        <v>1254</v>
      </c>
      <c r="U77" s="377" t="s">
        <v>1254</v>
      </c>
      <c r="V77" s="377" t="s">
        <v>1254</v>
      </c>
      <c r="W77" s="377" t="s">
        <v>1254</v>
      </c>
      <c r="X77" s="377" t="s">
        <v>1185</v>
      </c>
      <c r="Y77" s="379" t="s">
        <v>1184</v>
      </c>
      <c r="Z77" s="379" t="s">
        <v>1254</v>
      </c>
      <c r="AA77" s="379" t="s">
        <v>1254</v>
      </c>
      <c r="AB77" s="379" t="s">
        <v>1254</v>
      </c>
      <c r="AC77" s="379" t="s">
        <v>1254</v>
      </c>
      <c r="AD77" s="379" t="s">
        <v>1254</v>
      </c>
      <c r="AE77" s="379"/>
      <c r="AF77" s="379"/>
      <c r="AG77" s="379" t="s">
        <v>1254</v>
      </c>
      <c r="AH77" s="379"/>
      <c r="AI77" s="379"/>
      <c r="AJ77" s="379" t="s">
        <v>1254</v>
      </c>
      <c r="AK77" s="379"/>
      <c r="AL77" s="377" t="s">
        <v>1315</v>
      </c>
      <c r="AM77" s="377" t="s">
        <v>1777</v>
      </c>
      <c r="AN77" s="377" t="s">
        <v>1290</v>
      </c>
      <c r="AO77" s="377" t="s">
        <v>1315</v>
      </c>
      <c r="AP77" s="377"/>
    </row>
    <row r="78" spans="1:42" ht="27" hidden="1" customHeight="1" x14ac:dyDescent="0.25">
      <c r="A78" s="427">
        <v>66</v>
      </c>
      <c r="B78" s="430"/>
      <c r="C78" s="430"/>
      <c r="D78" s="430" t="s">
        <v>169</v>
      </c>
      <c r="E78" s="449" t="s">
        <v>87</v>
      </c>
      <c r="F78" s="430" t="s">
        <v>639</v>
      </c>
      <c r="G78" s="430" t="s">
        <v>1751</v>
      </c>
      <c r="H78" s="430" t="s">
        <v>2625</v>
      </c>
      <c r="I78" s="446">
        <v>0</v>
      </c>
      <c r="J78" s="430" t="s">
        <v>2058</v>
      </c>
      <c r="K78" s="430">
        <v>1</v>
      </c>
      <c r="L78" s="430">
        <v>1</v>
      </c>
      <c r="M78" s="430" t="s">
        <v>1940</v>
      </c>
      <c r="N78" s="430" t="s">
        <v>2227</v>
      </c>
      <c r="O78" s="430" t="s">
        <v>522</v>
      </c>
      <c r="P78" s="377" t="s">
        <v>1314</v>
      </c>
      <c r="Q78" s="377" t="s">
        <v>170</v>
      </c>
      <c r="R78" s="377" t="s">
        <v>170</v>
      </c>
      <c r="S78" s="377" t="s">
        <v>1254</v>
      </c>
      <c r="T78" s="377" t="s">
        <v>1254</v>
      </c>
      <c r="U78" s="377" t="s">
        <v>1254</v>
      </c>
      <c r="V78" s="377" t="s">
        <v>1254</v>
      </c>
      <c r="W78" s="377" t="s">
        <v>1254</v>
      </c>
      <c r="X78" s="377" t="s">
        <v>1185</v>
      </c>
      <c r="Y78" s="379" t="s">
        <v>1185</v>
      </c>
      <c r="Z78" s="379" t="s">
        <v>1254</v>
      </c>
      <c r="AA78" s="379" t="s">
        <v>1254</v>
      </c>
      <c r="AB78" s="379" t="s">
        <v>1254</v>
      </c>
      <c r="AC78" s="379" t="s">
        <v>1254</v>
      </c>
      <c r="AD78" s="379" t="s">
        <v>1254</v>
      </c>
      <c r="AE78" s="379"/>
      <c r="AF78" s="379"/>
      <c r="AG78" s="379" t="s">
        <v>1254</v>
      </c>
      <c r="AH78" s="379"/>
      <c r="AI78" s="379"/>
      <c r="AJ78" s="379" t="s">
        <v>1254</v>
      </c>
      <c r="AK78" s="379"/>
      <c r="AL78" s="377"/>
      <c r="AM78" s="377" t="s">
        <v>1776</v>
      </c>
      <c r="AN78" s="377" t="s">
        <v>1229</v>
      </c>
      <c r="AO78" s="377" t="s">
        <v>1267</v>
      </c>
      <c r="AP78" s="377"/>
    </row>
    <row r="79" spans="1:42" ht="27" hidden="1" customHeight="1" x14ac:dyDescent="0.25">
      <c r="A79" s="427">
        <v>67</v>
      </c>
      <c r="B79" s="430"/>
      <c r="C79" s="430"/>
      <c r="D79" s="430" t="s">
        <v>673</v>
      </c>
      <c r="E79" s="449" t="s">
        <v>128</v>
      </c>
      <c r="F79" s="430" t="s">
        <v>637</v>
      </c>
      <c r="G79" s="430" t="s">
        <v>1753</v>
      </c>
      <c r="H79" s="430" t="s">
        <v>2625</v>
      </c>
      <c r="I79" s="446">
        <v>0</v>
      </c>
      <c r="J79" s="430" t="s">
        <v>2058</v>
      </c>
      <c r="K79" s="430">
        <v>1</v>
      </c>
      <c r="L79" s="430">
        <v>1</v>
      </c>
      <c r="M79" s="430" t="s">
        <v>1940</v>
      </c>
      <c r="N79" s="430" t="s">
        <v>2228</v>
      </c>
      <c r="O79" s="430" t="s">
        <v>522</v>
      </c>
      <c r="P79" s="377" t="s">
        <v>1313</v>
      </c>
      <c r="Q79" s="377" t="s">
        <v>1312</v>
      </c>
      <c r="R79" s="377" t="s">
        <v>171</v>
      </c>
      <c r="S79" s="377" t="s">
        <v>1254</v>
      </c>
      <c r="T79" s="377" t="s">
        <v>1254</v>
      </c>
      <c r="U79" s="377" t="s">
        <v>1254</v>
      </c>
      <c r="V79" s="377" t="s">
        <v>1254</v>
      </c>
      <c r="W79" s="377" t="s">
        <v>1254</v>
      </c>
      <c r="X79" s="377" t="s">
        <v>1185</v>
      </c>
      <c r="Y79" s="379" t="s">
        <v>1184</v>
      </c>
      <c r="Z79" s="379" t="s">
        <v>1254</v>
      </c>
      <c r="AA79" s="379" t="s">
        <v>1254</v>
      </c>
      <c r="AB79" s="379" t="s">
        <v>1254</v>
      </c>
      <c r="AC79" s="379" t="s">
        <v>1254</v>
      </c>
      <c r="AD79" s="379" t="s">
        <v>1254</v>
      </c>
      <c r="AE79" s="379"/>
      <c r="AF79" s="379"/>
      <c r="AG79" s="379" t="s">
        <v>1254</v>
      </c>
      <c r="AH79" s="379"/>
      <c r="AI79" s="379"/>
      <c r="AJ79" s="379" t="s">
        <v>1254</v>
      </c>
      <c r="AK79" s="379"/>
      <c r="AL79" s="377"/>
      <c r="AM79" s="377" t="s">
        <v>1778</v>
      </c>
      <c r="AN79" s="377" t="s">
        <v>1304</v>
      </c>
      <c r="AO79" s="377"/>
      <c r="AP79" s="377"/>
    </row>
    <row r="80" spans="1:42" ht="27" hidden="1" customHeight="1" x14ac:dyDescent="0.25">
      <c r="A80" s="427">
        <v>68</v>
      </c>
      <c r="B80" s="430"/>
      <c r="C80" s="430"/>
      <c r="D80" s="430" t="s">
        <v>173</v>
      </c>
      <c r="E80" s="449" t="s">
        <v>175</v>
      </c>
      <c r="F80" s="430" t="s">
        <v>172</v>
      </c>
      <c r="G80" s="430"/>
      <c r="H80" s="430" t="s">
        <v>2625</v>
      </c>
      <c r="I80" s="446">
        <v>1</v>
      </c>
      <c r="J80" s="430" t="s">
        <v>2058</v>
      </c>
      <c r="K80" s="430">
        <v>1</v>
      </c>
      <c r="L80" s="430">
        <v>1</v>
      </c>
      <c r="M80" s="430" t="s">
        <v>1941</v>
      </c>
      <c r="N80" s="430" t="s">
        <v>2229</v>
      </c>
      <c r="O80" s="430" t="s">
        <v>445</v>
      </c>
      <c r="P80" s="377" t="s">
        <v>1311</v>
      </c>
      <c r="Q80" s="377" t="s">
        <v>173</v>
      </c>
      <c r="R80" s="377" t="s">
        <v>174</v>
      </c>
      <c r="S80" s="377" t="s">
        <v>1316</v>
      </c>
      <c r="T80" s="377" t="s">
        <v>1316</v>
      </c>
      <c r="U80" s="377" t="s">
        <v>1316</v>
      </c>
      <c r="V80" s="377" t="s">
        <v>1316</v>
      </c>
      <c r="W80" s="377" t="s">
        <v>1316</v>
      </c>
      <c r="X80" s="377" t="s">
        <v>1184</v>
      </c>
      <c r="Y80" s="379" t="s">
        <v>1185</v>
      </c>
      <c r="Z80" s="379" t="s">
        <v>1184</v>
      </c>
      <c r="AA80" s="379" t="s">
        <v>1184</v>
      </c>
      <c r="AB80" s="379" t="s">
        <v>1184</v>
      </c>
      <c r="AC80" s="379" t="s">
        <v>1184</v>
      </c>
      <c r="AD80" s="379" t="s">
        <v>1184</v>
      </c>
      <c r="AE80" s="379"/>
      <c r="AF80" s="379"/>
      <c r="AG80" s="379" t="s">
        <v>1184</v>
      </c>
      <c r="AH80" s="379"/>
      <c r="AI80" s="379"/>
      <c r="AJ80" s="379" t="s">
        <v>1184</v>
      </c>
      <c r="AK80" s="379"/>
      <c r="AL80" s="377"/>
      <c r="AM80" s="377" t="s">
        <v>1268</v>
      </c>
      <c r="AN80" s="377"/>
      <c r="AO80" s="377"/>
      <c r="AP80" s="377"/>
    </row>
    <row r="81" spans="1:42" ht="27" hidden="1" customHeight="1" x14ac:dyDescent="0.25">
      <c r="A81" s="427">
        <v>69</v>
      </c>
      <c r="B81" s="430"/>
      <c r="C81" s="430"/>
      <c r="D81" s="430" t="s">
        <v>176</v>
      </c>
      <c r="E81" s="449" t="s">
        <v>175</v>
      </c>
      <c r="F81" s="430" t="s">
        <v>172</v>
      </c>
      <c r="G81" s="430"/>
      <c r="H81" s="430" t="s">
        <v>2625</v>
      </c>
      <c r="I81" s="446" t="s">
        <v>1874</v>
      </c>
      <c r="J81" s="430" t="s">
        <v>2058</v>
      </c>
      <c r="K81" s="430">
        <v>1</v>
      </c>
      <c r="L81" s="430">
        <v>1</v>
      </c>
      <c r="M81" s="430" t="s">
        <v>1941</v>
      </c>
      <c r="N81" s="430" t="s">
        <v>2230</v>
      </c>
      <c r="O81" s="430" t="s">
        <v>446</v>
      </c>
      <c r="P81" s="377" t="s">
        <v>1310</v>
      </c>
      <c r="Q81" s="377" t="s">
        <v>176</v>
      </c>
      <c r="R81" s="377" t="s">
        <v>177</v>
      </c>
      <c r="S81" s="377" t="s">
        <v>1316</v>
      </c>
      <c r="T81" s="377" t="s">
        <v>1316</v>
      </c>
      <c r="U81" s="377" t="s">
        <v>1316</v>
      </c>
      <c r="V81" s="377" t="s">
        <v>1316</v>
      </c>
      <c r="W81" s="377" t="s">
        <v>1316</v>
      </c>
      <c r="X81" s="377" t="s">
        <v>1184</v>
      </c>
      <c r="Y81" s="379" t="s">
        <v>1185</v>
      </c>
      <c r="Z81" s="379" t="s">
        <v>1184</v>
      </c>
      <c r="AA81" s="379" t="s">
        <v>1184</v>
      </c>
      <c r="AB81" s="379" t="s">
        <v>1184</v>
      </c>
      <c r="AC81" s="379" t="s">
        <v>1184</v>
      </c>
      <c r="AD81" s="379" t="s">
        <v>1184</v>
      </c>
      <c r="AE81" s="379"/>
      <c r="AF81" s="379"/>
      <c r="AG81" s="379" t="s">
        <v>1184</v>
      </c>
      <c r="AH81" s="379"/>
      <c r="AI81" s="379"/>
      <c r="AJ81" s="379" t="s">
        <v>1184</v>
      </c>
      <c r="AK81" s="379"/>
      <c r="AL81" s="377"/>
      <c r="AM81" s="377" t="s">
        <v>1779</v>
      </c>
      <c r="AN81" s="377" t="s">
        <v>1309</v>
      </c>
      <c r="AO81" s="377" t="s">
        <v>1268</v>
      </c>
      <c r="AP81" s="377"/>
    </row>
    <row r="82" spans="1:42" ht="27" hidden="1" customHeight="1" x14ac:dyDescent="0.25">
      <c r="A82" s="427">
        <v>70</v>
      </c>
      <c r="B82" s="430"/>
      <c r="C82" s="430"/>
      <c r="D82" s="430" t="s">
        <v>178</v>
      </c>
      <c r="E82" s="449" t="s">
        <v>175</v>
      </c>
      <c r="F82" s="430" t="s">
        <v>172</v>
      </c>
      <c r="G82" s="430"/>
      <c r="H82" s="430" t="s">
        <v>2625</v>
      </c>
      <c r="I82" s="446" t="s">
        <v>1874</v>
      </c>
      <c r="J82" s="430" t="s">
        <v>2058</v>
      </c>
      <c r="K82" s="430">
        <v>1</v>
      </c>
      <c r="L82" s="430">
        <v>1</v>
      </c>
      <c r="M82" s="430" t="s">
        <v>1941</v>
      </c>
      <c r="N82" s="430" t="s">
        <v>2231</v>
      </c>
      <c r="O82" s="430" t="s">
        <v>447</v>
      </c>
      <c r="P82" s="377" t="s">
        <v>1308</v>
      </c>
      <c r="Q82" s="377" t="s">
        <v>178</v>
      </c>
      <c r="R82" s="377" t="s">
        <v>179</v>
      </c>
      <c r="S82" s="377" t="s">
        <v>1316</v>
      </c>
      <c r="T82" s="377" t="s">
        <v>1316</v>
      </c>
      <c r="U82" s="377" t="s">
        <v>1316</v>
      </c>
      <c r="V82" s="377" t="s">
        <v>1316</v>
      </c>
      <c r="W82" s="377" t="s">
        <v>1316</v>
      </c>
      <c r="X82" s="377" t="s">
        <v>1184</v>
      </c>
      <c r="Y82" s="379" t="s">
        <v>1185</v>
      </c>
      <c r="Z82" s="379" t="s">
        <v>1184</v>
      </c>
      <c r="AA82" s="379" t="s">
        <v>1184</v>
      </c>
      <c r="AB82" s="379" t="s">
        <v>1184</v>
      </c>
      <c r="AC82" s="379" t="s">
        <v>1184</v>
      </c>
      <c r="AD82" s="379" t="s">
        <v>1184</v>
      </c>
      <c r="AE82" s="379"/>
      <c r="AF82" s="379"/>
      <c r="AG82" s="379" t="s">
        <v>1184</v>
      </c>
      <c r="AH82" s="379"/>
      <c r="AI82" s="379"/>
      <c r="AJ82" s="379" t="s">
        <v>1184</v>
      </c>
      <c r="AK82" s="379"/>
      <c r="AL82" s="377"/>
      <c r="AM82" s="377" t="s">
        <v>1780</v>
      </c>
      <c r="AN82" s="377"/>
      <c r="AO82" s="377"/>
      <c r="AP82" s="377"/>
    </row>
    <row r="83" spans="1:42" ht="27" hidden="1" customHeight="1" x14ac:dyDescent="0.25">
      <c r="A83" s="427">
        <v>71</v>
      </c>
      <c r="B83" s="430"/>
      <c r="C83" s="430"/>
      <c r="D83" s="430" t="s">
        <v>180</v>
      </c>
      <c r="E83" s="449" t="s">
        <v>87</v>
      </c>
      <c r="F83" s="430" t="s">
        <v>638</v>
      </c>
      <c r="G83" s="430" t="s">
        <v>1752</v>
      </c>
      <c r="H83" s="430" t="s">
        <v>2625</v>
      </c>
      <c r="I83" s="446" t="s">
        <v>1874</v>
      </c>
      <c r="J83" s="430" t="s">
        <v>2058</v>
      </c>
      <c r="K83" s="430">
        <v>1</v>
      </c>
      <c r="L83" s="430">
        <v>1</v>
      </c>
      <c r="M83" s="430" t="s">
        <v>1941</v>
      </c>
      <c r="N83" s="430" t="s">
        <v>2232</v>
      </c>
      <c r="O83" s="430" t="s">
        <v>523</v>
      </c>
      <c r="P83" s="377" t="s">
        <v>1307</v>
      </c>
      <c r="Q83" s="377" t="s">
        <v>180</v>
      </c>
      <c r="R83" s="377" t="s">
        <v>181</v>
      </c>
      <c r="S83" s="377" t="s">
        <v>1254</v>
      </c>
      <c r="T83" s="377" t="s">
        <v>1254</v>
      </c>
      <c r="U83" s="377" t="s">
        <v>1254</v>
      </c>
      <c r="V83" s="377" t="s">
        <v>1254</v>
      </c>
      <c r="W83" s="377" t="s">
        <v>1254</v>
      </c>
      <c r="X83" s="377" t="s">
        <v>1254</v>
      </c>
      <c r="Y83" s="379" t="s">
        <v>1254</v>
      </c>
      <c r="Z83" s="379" t="s">
        <v>1254</v>
      </c>
      <c r="AA83" s="379" t="s">
        <v>1254</v>
      </c>
      <c r="AB83" s="379" t="s">
        <v>1254</v>
      </c>
      <c r="AC83" s="379" t="s">
        <v>1254</v>
      </c>
      <c r="AD83" s="379" t="s">
        <v>1254</v>
      </c>
      <c r="AE83" s="379"/>
      <c r="AF83" s="379"/>
      <c r="AG83" s="379" t="s">
        <v>1254</v>
      </c>
      <c r="AH83" s="379"/>
      <c r="AI83" s="379"/>
      <c r="AJ83" s="379" t="s">
        <v>1254</v>
      </c>
      <c r="AK83" s="379"/>
      <c r="AL83" s="377"/>
      <c r="AM83" s="377" t="s">
        <v>1781</v>
      </c>
      <c r="AN83" s="377" t="s">
        <v>1306</v>
      </c>
      <c r="AO83" s="377" t="s">
        <v>1267</v>
      </c>
      <c r="AP83" s="377"/>
    </row>
    <row r="84" spans="1:42" ht="27" hidden="1" customHeight="1" x14ac:dyDescent="0.25">
      <c r="A84" s="427">
        <v>72</v>
      </c>
      <c r="B84" s="430"/>
      <c r="C84" s="430"/>
      <c r="D84" s="430" t="s">
        <v>182</v>
      </c>
      <c r="E84" s="449" t="s">
        <v>87</v>
      </c>
      <c r="F84" s="430" t="s">
        <v>635</v>
      </c>
      <c r="G84" s="430" t="s">
        <v>1752</v>
      </c>
      <c r="H84" s="430" t="s">
        <v>2625</v>
      </c>
      <c r="I84" s="446" t="s">
        <v>1874</v>
      </c>
      <c r="J84" s="430" t="s">
        <v>2058</v>
      </c>
      <c r="K84" s="430">
        <v>1</v>
      </c>
      <c r="L84" s="430">
        <v>1</v>
      </c>
      <c r="M84" s="430" t="s">
        <v>1941</v>
      </c>
      <c r="N84" s="430" t="s">
        <v>2233</v>
      </c>
      <c r="O84" s="430" t="s">
        <v>524</v>
      </c>
      <c r="P84" s="377" t="s">
        <v>182</v>
      </c>
      <c r="Q84" s="377" t="s">
        <v>182</v>
      </c>
      <c r="R84" s="377" t="s">
        <v>183</v>
      </c>
      <c r="S84" s="377" t="s">
        <v>1254</v>
      </c>
      <c r="T84" s="377" t="s">
        <v>1254</v>
      </c>
      <c r="U84" s="377" t="s">
        <v>1254</v>
      </c>
      <c r="V84" s="377" t="s">
        <v>1254</v>
      </c>
      <c r="W84" s="377" t="s">
        <v>1254</v>
      </c>
      <c r="X84" s="377" t="s">
        <v>1185</v>
      </c>
      <c r="Y84" s="379" t="s">
        <v>1185</v>
      </c>
      <c r="Z84" s="379" t="s">
        <v>1254</v>
      </c>
      <c r="AA84" s="379" t="s">
        <v>1254</v>
      </c>
      <c r="AB84" s="379" t="s">
        <v>1254</v>
      </c>
      <c r="AC84" s="379" t="s">
        <v>1254</v>
      </c>
      <c r="AD84" s="379" t="s">
        <v>1254</v>
      </c>
      <c r="AE84" s="379"/>
      <c r="AF84" s="379"/>
      <c r="AG84" s="379" t="s">
        <v>1254</v>
      </c>
      <c r="AH84" s="379"/>
      <c r="AI84" s="379"/>
      <c r="AJ84" s="379" t="s">
        <v>1254</v>
      </c>
      <c r="AK84" s="379"/>
      <c r="AL84" s="377" t="s">
        <v>1305</v>
      </c>
      <c r="AM84" s="377" t="s">
        <v>1781</v>
      </c>
      <c r="AN84" s="377" t="s">
        <v>1304</v>
      </c>
      <c r="AO84" s="377" t="s">
        <v>1303</v>
      </c>
      <c r="AP84" s="377"/>
    </row>
    <row r="85" spans="1:42" ht="27" hidden="1" customHeight="1" x14ac:dyDescent="0.25">
      <c r="A85" s="427">
        <v>73</v>
      </c>
      <c r="B85" s="430"/>
      <c r="C85" s="430"/>
      <c r="D85" s="430" t="s">
        <v>184</v>
      </c>
      <c r="E85" s="449" t="s">
        <v>87</v>
      </c>
      <c r="F85" s="430" t="s">
        <v>644</v>
      </c>
      <c r="G85" s="430" t="s">
        <v>2090</v>
      </c>
      <c r="H85" s="430" t="s">
        <v>2625</v>
      </c>
      <c r="I85" s="446">
        <v>1</v>
      </c>
      <c r="J85" s="430" t="s">
        <v>2058</v>
      </c>
      <c r="K85" s="430">
        <v>1</v>
      </c>
      <c r="L85" s="430">
        <v>1</v>
      </c>
      <c r="M85" s="430" t="s">
        <v>1941</v>
      </c>
      <c r="N85" s="430" t="s">
        <v>2234</v>
      </c>
      <c r="O85" s="430" t="s">
        <v>448</v>
      </c>
      <c r="P85" s="377" t="s">
        <v>1302</v>
      </c>
      <c r="Q85" s="377" t="s">
        <v>184</v>
      </c>
      <c r="R85" s="377" t="s">
        <v>185</v>
      </c>
      <c r="S85" s="377" t="s">
        <v>1316</v>
      </c>
      <c r="T85" s="377" t="s">
        <v>1316</v>
      </c>
      <c r="U85" s="377" t="s">
        <v>1316</v>
      </c>
      <c r="V85" s="377" t="s">
        <v>1316</v>
      </c>
      <c r="W85" s="377" t="s">
        <v>1316</v>
      </c>
      <c r="X85" s="377" t="s">
        <v>1185</v>
      </c>
      <c r="Y85" s="379" t="s">
        <v>1185</v>
      </c>
      <c r="Z85" s="379" t="s">
        <v>1184</v>
      </c>
      <c r="AA85" s="379" t="s">
        <v>1185</v>
      </c>
      <c r="AB85" s="379" t="s">
        <v>1185</v>
      </c>
      <c r="AC85" s="379" t="s">
        <v>1185</v>
      </c>
      <c r="AD85" s="379" t="s">
        <v>1185</v>
      </c>
      <c r="AE85" s="379"/>
      <c r="AF85" s="379"/>
      <c r="AG85" s="379" t="s">
        <v>1185</v>
      </c>
      <c r="AH85" s="379"/>
      <c r="AI85" s="379"/>
      <c r="AJ85" s="379" t="s">
        <v>1185</v>
      </c>
      <c r="AK85" s="379"/>
      <c r="AL85" s="377"/>
      <c r="AM85" s="377" t="s">
        <v>1268</v>
      </c>
      <c r="AN85" s="377" t="s">
        <v>1290</v>
      </c>
      <c r="AO85" s="377"/>
      <c r="AP85" s="377"/>
    </row>
    <row r="86" spans="1:42" ht="27" hidden="1" customHeight="1" x14ac:dyDescent="0.25">
      <c r="A86" s="427">
        <v>74</v>
      </c>
      <c r="B86" s="430"/>
      <c r="C86" s="430"/>
      <c r="D86" s="430" t="s">
        <v>187</v>
      </c>
      <c r="E86" s="449" t="s">
        <v>87</v>
      </c>
      <c r="F86" s="430" t="s">
        <v>186</v>
      </c>
      <c r="G86" s="430" t="s">
        <v>1752</v>
      </c>
      <c r="H86" s="430" t="s">
        <v>2625</v>
      </c>
      <c r="I86" s="446" t="s">
        <v>1870</v>
      </c>
      <c r="J86" s="430" t="s">
        <v>2058</v>
      </c>
      <c r="K86" s="430">
        <v>1</v>
      </c>
      <c r="L86" s="430">
        <v>2</v>
      </c>
      <c r="M86" s="430" t="s">
        <v>1941</v>
      </c>
      <c r="N86" s="430" t="s">
        <v>2235</v>
      </c>
      <c r="O86" s="430" t="s">
        <v>449</v>
      </c>
      <c r="P86" s="377" t="s">
        <v>187</v>
      </c>
      <c r="Q86" s="377" t="s">
        <v>187</v>
      </c>
      <c r="R86" s="377" t="s">
        <v>188</v>
      </c>
      <c r="S86" s="377" t="s">
        <v>1254</v>
      </c>
      <c r="T86" s="377" t="s">
        <v>1254</v>
      </c>
      <c r="U86" s="377" t="s">
        <v>1254</v>
      </c>
      <c r="V86" s="377" t="s">
        <v>1254</v>
      </c>
      <c r="W86" s="377" t="s">
        <v>1254</v>
      </c>
      <c r="X86" s="377" t="s">
        <v>1185</v>
      </c>
      <c r="Y86" s="379" t="s">
        <v>1185</v>
      </c>
      <c r="Z86" s="379" t="s">
        <v>1254</v>
      </c>
      <c r="AA86" s="379" t="s">
        <v>1254</v>
      </c>
      <c r="AB86" s="379" t="s">
        <v>1254</v>
      </c>
      <c r="AC86" s="379" t="s">
        <v>1254</v>
      </c>
      <c r="AD86" s="379" t="s">
        <v>1254</v>
      </c>
      <c r="AE86" s="379"/>
      <c r="AF86" s="379"/>
      <c r="AG86" s="379" t="s">
        <v>1254</v>
      </c>
      <c r="AH86" s="379"/>
      <c r="AI86" s="379"/>
      <c r="AJ86" s="379" t="s">
        <v>1254</v>
      </c>
      <c r="AK86" s="379"/>
      <c r="AL86" s="377"/>
      <c r="AM86" s="377" t="s">
        <v>1782</v>
      </c>
      <c r="AN86" s="377" t="s">
        <v>1290</v>
      </c>
      <c r="AO86" s="377" t="s">
        <v>1301</v>
      </c>
      <c r="AP86" s="377"/>
    </row>
    <row r="87" spans="1:42" ht="27" hidden="1" customHeight="1" x14ac:dyDescent="0.25">
      <c r="A87" s="427">
        <v>75</v>
      </c>
      <c r="B87" s="430"/>
      <c r="C87" s="430"/>
      <c r="D87" s="430" t="s">
        <v>189</v>
      </c>
      <c r="E87" s="449" t="s">
        <v>87</v>
      </c>
      <c r="F87" s="430" t="s">
        <v>2458</v>
      </c>
      <c r="G87" s="430" t="s">
        <v>1754</v>
      </c>
      <c r="H87" s="430" t="s">
        <v>2624</v>
      </c>
      <c r="I87" s="450" t="s">
        <v>2006</v>
      </c>
      <c r="J87" s="430" t="s">
        <v>2058</v>
      </c>
      <c r="K87" s="430">
        <v>1</v>
      </c>
      <c r="L87" s="430">
        <v>8</v>
      </c>
      <c r="M87" s="430" t="s">
        <v>1942</v>
      </c>
      <c r="N87" s="430" t="s">
        <v>2236</v>
      </c>
      <c r="O87" s="430" t="s">
        <v>450</v>
      </c>
      <c r="P87" s="377" t="s">
        <v>1300</v>
      </c>
      <c r="Q87" s="377" t="s">
        <v>189</v>
      </c>
      <c r="R87" s="377" t="s">
        <v>189</v>
      </c>
      <c r="S87" s="377" t="s">
        <v>1184</v>
      </c>
      <c r="T87" s="377" t="s">
        <v>1184</v>
      </c>
      <c r="U87" s="377" t="s">
        <v>1184</v>
      </c>
      <c r="V87" s="377" t="s">
        <v>1184</v>
      </c>
      <c r="W87" s="377" t="s">
        <v>1184</v>
      </c>
      <c r="X87" s="377" t="s">
        <v>1184</v>
      </c>
      <c r="Y87" s="379" t="s">
        <v>1184</v>
      </c>
      <c r="Z87" s="379" t="s">
        <v>1184</v>
      </c>
      <c r="AA87" s="379" t="s">
        <v>1380</v>
      </c>
      <c r="AB87" s="379" t="s">
        <v>1380</v>
      </c>
      <c r="AC87" s="379" t="s">
        <v>1380</v>
      </c>
      <c r="AD87" s="379" t="s">
        <v>1380</v>
      </c>
      <c r="AE87" s="379"/>
      <c r="AF87" s="379"/>
      <c r="AG87" s="379" t="s">
        <v>1380</v>
      </c>
      <c r="AH87" s="379"/>
      <c r="AI87" s="379"/>
      <c r="AJ87" s="379" t="s">
        <v>1380</v>
      </c>
      <c r="AK87" s="379"/>
      <c r="AL87" s="377" t="s">
        <v>1299</v>
      </c>
      <c r="AM87" s="377" t="s">
        <v>1268</v>
      </c>
      <c r="AN87" s="377" t="s">
        <v>1298</v>
      </c>
      <c r="AO87" s="377" t="s">
        <v>1297</v>
      </c>
      <c r="AP87" s="377"/>
    </row>
    <row r="88" spans="1:42" ht="27" hidden="1" customHeight="1" x14ac:dyDescent="0.25">
      <c r="A88" s="427">
        <v>76</v>
      </c>
      <c r="B88" s="430" t="s">
        <v>1696</v>
      </c>
      <c r="C88" s="430" t="s">
        <v>191</v>
      </c>
      <c r="D88" s="430" t="s">
        <v>192</v>
      </c>
      <c r="E88" s="449" t="s">
        <v>1747</v>
      </c>
      <c r="F88" s="430" t="s">
        <v>1446</v>
      </c>
      <c r="G88" s="430"/>
      <c r="H88" s="430" t="s">
        <v>2626</v>
      </c>
      <c r="I88" s="450" t="s">
        <v>1872</v>
      </c>
      <c r="J88" s="430" t="s">
        <v>2058</v>
      </c>
      <c r="K88" s="430">
        <v>1</v>
      </c>
      <c r="L88" s="430">
        <v>15</v>
      </c>
      <c r="M88" s="430" t="s">
        <v>1943</v>
      </c>
      <c r="N88" s="430" t="s">
        <v>2237</v>
      </c>
      <c r="O88" s="430" t="s">
        <v>451</v>
      </c>
      <c r="P88" s="377" t="s">
        <v>1296</v>
      </c>
      <c r="Q88" s="377" t="s">
        <v>192</v>
      </c>
      <c r="R88" s="377" t="s">
        <v>192</v>
      </c>
      <c r="S88" s="379">
        <v>15</v>
      </c>
      <c r="T88" s="379">
        <v>5</v>
      </c>
      <c r="U88" s="379">
        <v>7</v>
      </c>
      <c r="V88" s="379">
        <v>5</v>
      </c>
      <c r="W88" s="379">
        <v>7</v>
      </c>
      <c r="X88" s="379">
        <v>12</v>
      </c>
      <c r="Y88" s="379">
        <v>5</v>
      </c>
      <c r="Z88" s="379">
        <v>4</v>
      </c>
      <c r="AA88" s="379">
        <v>13</v>
      </c>
      <c r="AB88" s="379">
        <v>7</v>
      </c>
      <c r="AC88" s="379">
        <v>5</v>
      </c>
      <c r="AD88" s="379">
        <v>5</v>
      </c>
      <c r="AE88" s="379"/>
      <c r="AF88" s="379"/>
      <c r="AG88" s="379">
        <v>5</v>
      </c>
      <c r="AH88" s="379"/>
      <c r="AI88" s="379"/>
      <c r="AJ88" s="379">
        <v>5</v>
      </c>
      <c r="AK88" s="379"/>
      <c r="AL88" s="377" t="s">
        <v>1295</v>
      </c>
      <c r="AM88" s="377" t="s">
        <v>1783</v>
      </c>
      <c r="AN88" s="377" t="s">
        <v>1294</v>
      </c>
      <c r="AO88" s="377" t="s">
        <v>1293</v>
      </c>
      <c r="AP88" s="377"/>
    </row>
    <row r="89" spans="1:42" ht="27" hidden="1" customHeight="1" x14ac:dyDescent="0.25">
      <c r="A89" s="427">
        <v>77</v>
      </c>
      <c r="B89" s="430"/>
      <c r="C89" s="430"/>
      <c r="D89" s="430" t="s">
        <v>194</v>
      </c>
      <c r="E89" s="449" t="s">
        <v>87</v>
      </c>
      <c r="F89" s="430" t="s">
        <v>646</v>
      </c>
      <c r="G89" s="430" t="s">
        <v>1752</v>
      </c>
      <c r="H89" s="430" t="s">
        <v>2626</v>
      </c>
      <c r="I89" s="446">
        <v>0</v>
      </c>
      <c r="J89" s="430" t="s">
        <v>2058</v>
      </c>
      <c r="K89" s="430">
        <v>1</v>
      </c>
      <c r="L89" s="430">
        <v>1</v>
      </c>
      <c r="M89" s="430" t="s">
        <v>1944</v>
      </c>
      <c r="N89" s="430" t="s">
        <v>2238</v>
      </c>
      <c r="O89" s="430" t="s">
        <v>2356</v>
      </c>
      <c r="P89" s="377" t="s">
        <v>1292</v>
      </c>
      <c r="Q89" s="377" t="s">
        <v>194</v>
      </c>
      <c r="R89" s="377" t="s">
        <v>195</v>
      </c>
      <c r="S89" s="377" t="s">
        <v>1254</v>
      </c>
      <c r="T89" s="377" t="s">
        <v>1254</v>
      </c>
      <c r="U89" s="377" t="s">
        <v>1254</v>
      </c>
      <c r="V89" s="377" t="s">
        <v>1254</v>
      </c>
      <c r="W89" s="377" t="s">
        <v>1254</v>
      </c>
      <c r="X89" s="377" t="s">
        <v>1254</v>
      </c>
      <c r="Y89" s="377" t="s">
        <v>1254</v>
      </c>
      <c r="Z89" s="377" t="s">
        <v>1254</v>
      </c>
      <c r="AA89" s="377" t="s">
        <v>1254</v>
      </c>
      <c r="AB89" s="377" t="s">
        <v>1254</v>
      </c>
      <c r="AC89" s="377" t="s">
        <v>1254</v>
      </c>
      <c r="AD89" s="377" t="s">
        <v>1254</v>
      </c>
      <c r="AE89" s="377"/>
      <c r="AF89" s="377"/>
      <c r="AG89" s="377" t="s">
        <v>1254</v>
      </c>
      <c r="AH89" s="377"/>
      <c r="AI89" s="377"/>
      <c r="AJ89" s="377" t="s">
        <v>1254</v>
      </c>
      <c r="AK89" s="377"/>
      <c r="AL89" s="377" t="s">
        <v>1291</v>
      </c>
      <c r="AM89" s="377" t="s">
        <v>1784</v>
      </c>
      <c r="AN89" s="377" t="s">
        <v>1290</v>
      </c>
      <c r="AO89" s="377" t="s">
        <v>1289</v>
      </c>
      <c r="AP89" s="377"/>
    </row>
    <row r="90" spans="1:42" ht="27" hidden="1" customHeight="1" x14ac:dyDescent="0.25">
      <c r="A90" s="427">
        <v>78</v>
      </c>
      <c r="B90" s="430"/>
      <c r="C90" s="430"/>
      <c r="D90" s="430" t="s">
        <v>196</v>
      </c>
      <c r="E90" s="449" t="s">
        <v>87</v>
      </c>
      <c r="F90" s="430" t="s">
        <v>650</v>
      </c>
      <c r="G90" s="430" t="s">
        <v>1752</v>
      </c>
      <c r="H90" s="430" t="s">
        <v>2625</v>
      </c>
      <c r="I90" s="446" t="s">
        <v>1874</v>
      </c>
      <c r="J90" s="430" t="s">
        <v>2058</v>
      </c>
      <c r="K90" s="430">
        <v>1</v>
      </c>
      <c r="L90" s="430">
        <v>1</v>
      </c>
      <c r="M90" s="430" t="s">
        <v>1945</v>
      </c>
      <c r="N90" s="430" t="s">
        <v>2239</v>
      </c>
      <c r="O90" s="430" t="s">
        <v>453</v>
      </c>
      <c r="P90" s="377" t="s">
        <v>1288</v>
      </c>
      <c r="Q90" s="377" t="s">
        <v>1288</v>
      </c>
      <c r="R90" s="377" t="s">
        <v>197</v>
      </c>
      <c r="S90" s="377" t="s">
        <v>1254</v>
      </c>
      <c r="T90" s="377" t="s">
        <v>1254</v>
      </c>
      <c r="U90" s="377" t="s">
        <v>1254</v>
      </c>
      <c r="V90" s="377" t="s">
        <v>1254</v>
      </c>
      <c r="W90" s="377" t="s">
        <v>1254</v>
      </c>
      <c r="X90" s="377" t="s">
        <v>1254</v>
      </c>
      <c r="Y90" s="377" t="s">
        <v>1254</v>
      </c>
      <c r="Z90" s="377" t="s">
        <v>1254</v>
      </c>
      <c r="AA90" s="377" t="s">
        <v>1254</v>
      </c>
      <c r="AB90" s="377" t="s">
        <v>1254</v>
      </c>
      <c r="AC90" s="377" t="s">
        <v>1254</v>
      </c>
      <c r="AD90" s="377" t="s">
        <v>1254</v>
      </c>
      <c r="AE90" s="377"/>
      <c r="AF90" s="377"/>
      <c r="AG90" s="377" t="s">
        <v>1254</v>
      </c>
      <c r="AH90" s="377"/>
      <c r="AI90" s="377"/>
      <c r="AJ90" s="377" t="s">
        <v>1254</v>
      </c>
      <c r="AK90" s="377"/>
      <c r="AL90" s="377"/>
      <c r="AM90" s="377" t="s">
        <v>1229</v>
      </c>
      <c r="AN90" s="377" t="s">
        <v>1229</v>
      </c>
      <c r="AO90" s="377" t="s">
        <v>1267</v>
      </c>
      <c r="AP90" s="377"/>
    </row>
    <row r="91" spans="1:42" ht="27" hidden="1" customHeight="1" x14ac:dyDescent="0.25">
      <c r="A91" s="427">
        <v>79</v>
      </c>
      <c r="B91" s="430"/>
      <c r="C91" s="430"/>
      <c r="D91" s="430" t="s">
        <v>237</v>
      </c>
      <c r="E91" s="449" t="s">
        <v>1747</v>
      </c>
      <c r="F91" s="430" t="s">
        <v>536</v>
      </c>
      <c r="G91" s="430"/>
      <c r="H91" s="430" t="s">
        <v>2625</v>
      </c>
      <c r="I91" s="446" t="s">
        <v>1874</v>
      </c>
      <c r="J91" s="430" t="s">
        <v>2058</v>
      </c>
      <c r="K91" s="430">
        <v>1</v>
      </c>
      <c r="L91" s="430">
        <v>1</v>
      </c>
      <c r="M91" s="430" t="s">
        <v>1945</v>
      </c>
      <c r="N91" s="430" t="s">
        <v>2240</v>
      </c>
      <c r="O91" s="430" t="s">
        <v>2080</v>
      </c>
      <c r="P91" s="377" t="s">
        <v>1287</v>
      </c>
      <c r="Q91" s="377" t="s">
        <v>198</v>
      </c>
      <c r="R91" s="377" t="s">
        <v>198</v>
      </c>
      <c r="S91" s="377" t="s">
        <v>1185</v>
      </c>
      <c r="T91" s="377" t="s">
        <v>1185</v>
      </c>
      <c r="U91" s="377" t="s">
        <v>1185</v>
      </c>
      <c r="V91" s="377" t="s">
        <v>1185</v>
      </c>
      <c r="W91" s="377" t="s">
        <v>1185</v>
      </c>
      <c r="X91" s="377" t="s">
        <v>1185</v>
      </c>
      <c r="Y91" s="379" t="s">
        <v>1184</v>
      </c>
      <c r="Z91" s="379" t="s">
        <v>1184</v>
      </c>
      <c r="AA91" s="379" t="s">
        <v>1380</v>
      </c>
      <c r="AB91" s="379" t="s">
        <v>1380</v>
      </c>
      <c r="AC91" s="379" t="s">
        <v>1380</v>
      </c>
      <c r="AD91" s="379" t="s">
        <v>1380</v>
      </c>
      <c r="AE91" s="379"/>
      <c r="AF91" s="379"/>
      <c r="AG91" s="379" t="s">
        <v>1380</v>
      </c>
      <c r="AH91" s="379"/>
      <c r="AI91" s="379"/>
      <c r="AJ91" s="379" t="s">
        <v>1380</v>
      </c>
      <c r="AK91" s="379"/>
      <c r="AL91" s="377"/>
      <c r="AM91" s="377" t="s">
        <v>1785</v>
      </c>
      <c r="AN91" s="377"/>
      <c r="AO91" s="377"/>
      <c r="AP91" s="377"/>
    </row>
    <row r="92" spans="1:42" ht="27" hidden="1" customHeight="1" x14ac:dyDescent="0.25">
      <c r="A92" s="427">
        <v>80</v>
      </c>
      <c r="B92" s="430"/>
      <c r="C92" s="430"/>
      <c r="D92" s="430" t="s">
        <v>199</v>
      </c>
      <c r="E92" s="449" t="s">
        <v>87</v>
      </c>
      <c r="F92" s="430" t="s">
        <v>199</v>
      </c>
      <c r="G92" s="430" t="s">
        <v>1753</v>
      </c>
      <c r="H92" s="430" t="s">
        <v>2625</v>
      </c>
      <c r="I92" s="446" t="s">
        <v>1866</v>
      </c>
      <c r="J92" s="430" t="s">
        <v>2058</v>
      </c>
      <c r="K92" s="430">
        <v>1</v>
      </c>
      <c r="L92" s="430">
        <v>3</v>
      </c>
      <c r="M92" s="430" t="s">
        <v>1945</v>
      </c>
      <c r="N92" s="430" t="s">
        <v>2241</v>
      </c>
      <c r="O92" s="430" t="s">
        <v>454</v>
      </c>
      <c r="P92" s="377" t="s">
        <v>199</v>
      </c>
      <c r="Q92" s="377" t="s">
        <v>199</v>
      </c>
      <c r="R92" s="377" t="s">
        <v>199</v>
      </c>
      <c r="S92" s="377" t="s">
        <v>1254</v>
      </c>
      <c r="T92" s="377" t="s">
        <v>1254</v>
      </c>
      <c r="U92" s="377" t="s">
        <v>1254</v>
      </c>
      <c r="V92" s="377" t="s">
        <v>1254</v>
      </c>
      <c r="W92" s="377" t="s">
        <v>1254</v>
      </c>
      <c r="X92" s="377" t="s">
        <v>1185</v>
      </c>
      <c r="Y92" s="379" t="s">
        <v>1184</v>
      </c>
      <c r="Z92" s="379" t="s">
        <v>1254</v>
      </c>
      <c r="AA92" s="379" t="s">
        <v>1254</v>
      </c>
      <c r="AB92" s="379" t="s">
        <v>1254</v>
      </c>
      <c r="AC92" s="379" t="s">
        <v>1254</v>
      </c>
      <c r="AD92" s="379" t="s">
        <v>1254</v>
      </c>
      <c r="AE92" s="379"/>
      <c r="AF92" s="379"/>
      <c r="AG92" s="379" t="s">
        <v>1254</v>
      </c>
      <c r="AH92" s="379"/>
      <c r="AI92" s="379"/>
      <c r="AJ92" s="379" t="s">
        <v>1254</v>
      </c>
      <c r="AK92" s="379"/>
      <c r="AL92" s="377"/>
      <c r="AM92" s="377" t="s">
        <v>1786</v>
      </c>
      <c r="AN92" s="377" t="s">
        <v>1283</v>
      </c>
      <c r="AO92" s="377" t="s">
        <v>1282</v>
      </c>
      <c r="AP92" s="377"/>
    </row>
    <row r="93" spans="1:42" ht="27" hidden="1" customHeight="1" x14ac:dyDescent="0.25">
      <c r="A93" s="427">
        <v>81</v>
      </c>
      <c r="B93" s="430"/>
      <c r="C93" s="430"/>
      <c r="D93" s="430" t="s">
        <v>1554</v>
      </c>
      <c r="E93" s="430" t="s">
        <v>66</v>
      </c>
      <c r="F93" s="430" t="s">
        <v>1533</v>
      </c>
      <c r="G93" s="430"/>
      <c r="H93" s="430" t="s">
        <v>2625</v>
      </c>
      <c r="I93" s="446" t="s">
        <v>1874</v>
      </c>
      <c r="J93" s="430" t="s">
        <v>2058</v>
      </c>
      <c r="K93" s="430">
        <v>1</v>
      </c>
      <c r="L93" s="430">
        <v>1</v>
      </c>
      <c r="M93" s="430" t="s">
        <v>1945</v>
      </c>
      <c r="N93" s="430" t="s">
        <v>2242</v>
      </c>
      <c r="O93" s="430" t="s">
        <v>1539</v>
      </c>
      <c r="P93" s="377" t="s">
        <v>1286</v>
      </c>
      <c r="Q93" s="377" t="s">
        <v>1133</v>
      </c>
      <c r="R93" s="377" t="s">
        <v>1133</v>
      </c>
      <c r="S93" s="377" t="s">
        <v>1185</v>
      </c>
      <c r="T93" s="377" t="s">
        <v>1185</v>
      </c>
      <c r="U93" s="377" t="s">
        <v>1185</v>
      </c>
      <c r="V93" s="377" t="s">
        <v>1185</v>
      </c>
      <c r="W93" s="377" t="s">
        <v>1185</v>
      </c>
      <c r="X93" s="377" t="s">
        <v>1185</v>
      </c>
      <c r="Y93" s="379" t="s">
        <v>1185</v>
      </c>
      <c r="Z93" s="379" t="s">
        <v>1185</v>
      </c>
      <c r="AA93" s="379" t="s">
        <v>1380</v>
      </c>
      <c r="AB93" s="379" t="s">
        <v>1207</v>
      </c>
      <c r="AC93" s="379" t="s">
        <v>1380</v>
      </c>
      <c r="AD93" s="379" t="s">
        <v>1380</v>
      </c>
      <c r="AE93" s="379"/>
      <c r="AF93" s="379"/>
      <c r="AG93" s="379" t="s">
        <v>1380</v>
      </c>
      <c r="AH93" s="379"/>
      <c r="AI93" s="379"/>
      <c r="AJ93" s="379" t="s">
        <v>1380</v>
      </c>
      <c r="AK93" s="379"/>
      <c r="AL93" s="377"/>
      <c r="AM93" s="377" t="s">
        <v>66</v>
      </c>
      <c r="AN93" s="377"/>
      <c r="AO93" s="377"/>
      <c r="AP93" s="377"/>
    </row>
    <row r="94" spans="1:42" ht="27" hidden="1" customHeight="1" x14ac:dyDescent="0.25">
      <c r="A94" s="427">
        <v>82</v>
      </c>
      <c r="B94" s="430"/>
      <c r="C94" s="430"/>
      <c r="D94" s="430" t="s">
        <v>1265</v>
      </c>
      <c r="E94" s="430" t="s">
        <v>2595</v>
      </c>
      <c r="F94" s="430" t="s">
        <v>2704</v>
      </c>
      <c r="G94" s="430"/>
      <c r="H94" s="430" t="s">
        <v>2625</v>
      </c>
      <c r="I94" s="446" t="s">
        <v>1874</v>
      </c>
      <c r="J94" s="430" t="s">
        <v>2058</v>
      </c>
      <c r="K94" s="430">
        <v>1</v>
      </c>
      <c r="L94" s="430">
        <v>1</v>
      </c>
      <c r="M94" s="430" t="s">
        <v>1945</v>
      </c>
      <c r="N94" s="430" t="s">
        <v>2243</v>
      </c>
      <c r="O94" s="430" t="s">
        <v>460</v>
      </c>
      <c r="P94" s="377" t="s">
        <v>1285</v>
      </c>
      <c r="Q94" s="377" t="s">
        <v>1137</v>
      </c>
      <c r="R94" s="377" t="s">
        <v>1137</v>
      </c>
      <c r="S94" s="377" t="s">
        <v>1185</v>
      </c>
      <c r="T94" s="377" t="s">
        <v>1185</v>
      </c>
      <c r="U94" s="377" t="s">
        <v>1185</v>
      </c>
      <c r="V94" s="377" t="s">
        <v>1185</v>
      </c>
      <c r="W94" s="377" t="s">
        <v>1185</v>
      </c>
      <c r="X94" s="377" t="s">
        <v>1185</v>
      </c>
      <c r="Y94" s="379" t="s">
        <v>1185</v>
      </c>
      <c r="Z94" s="379" t="s">
        <v>1185</v>
      </c>
      <c r="AA94" s="379" t="s">
        <v>1380</v>
      </c>
      <c r="AB94" s="379" t="s">
        <v>1380</v>
      </c>
      <c r="AC94" s="379" t="s">
        <v>1380</v>
      </c>
      <c r="AD94" s="379" t="s">
        <v>1380</v>
      </c>
      <c r="AE94" s="379"/>
      <c r="AF94" s="379"/>
      <c r="AG94" s="379" t="s">
        <v>1380</v>
      </c>
      <c r="AH94" s="379"/>
      <c r="AI94" s="379"/>
      <c r="AJ94" s="379" t="s">
        <v>1380</v>
      </c>
      <c r="AK94" s="379"/>
      <c r="AL94" s="377"/>
      <c r="AM94" s="377"/>
      <c r="AN94" s="377"/>
      <c r="AO94" s="377"/>
      <c r="AP94" s="377"/>
    </row>
    <row r="95" spans="1:42" ht="27" hidden="1" customHeight="1" x14ac:dyDescent="0.25">
      <c r="A95" s="427">
        <v>83</v>
      </c>
      <c r="B95" s="430"/>
      <c r="C95" s="430"/>
      <c r="D95" s="430" t="s">
        <v>1265</v>
      </c>
      <c r="E95" s="430" t="s">
        <v>2595</v>
      </c>
      <c r="F95" s="430" t="s">
        <v>2704</v>
      </c>
      <c r="G95" s="430"/>
      <c r="H95" s="430" t="s">
        <v>2625</v>
      </c>
      <c r="I95" s="446" t="s">
        <v>1874</v>
      </c>
      <c r="J95" s="430" t="s">
        <v>2058</v>
      </c>
      <c r="K95" s="430">
        <v>1</v>
      </c>
      <c r="L95" s="430">
        <v>1</v>
      </c>
      <c r="M95" s="430" t="s">
        <v>1945</v>
      </c>
      <c r="N95" s="430" t="s">
        <v>2244</v>
      </c>
      <c r="O95" s="430" t="s">
        <v>460</v>
      </c>
      <c r="P95" s="377" t="s">
        <v>1284</v>
      </c>
      <c r="Q95" s="377" t="s">
        <v>1138</v>
      </c>
      <c r="R95" s="377" t="s">
        <v>1138</v>
      </c>
      <c r="S95" s="377" t="s">
        <v>1185</v>
      </c>
      <c r="T95" s="377" t="s">
        <v>1185</v>
      </c>
      <c r="U95" s="377" t="s">
        <v>1185</v>
      </c>
      <c r="V95" s="377" t="s">
        <v>1185</v>
      </c>
      <c r="W95" s="377" t="s">
        <v>1185</v>
      </c>
      <c r="X95" s="377" t="s">
        <v>1185</v>
      </c>
      <c r="Y95" s="379" t="s">
        <v>1185</v>
      </c>
      <c r="Z95" s="379" t="s">
        <v>1185</v>
      </c>
      <c r="AA95" s="379" t="s">
        <v>1380</v>
      </c>
      <c r="AB95" s="379" t="s">
        <v>1380</v>
      </c>
      <c r="AC95" s="379" t="s">
        <v>1380</v>
      </c>
      <c r="AD95" s="379" t="s">
        <v>1380</v>
      </c>
      <c r="AE95" s="379"/>
      <c r="AF95" s="379"/>
      <c r="AG95" s="379" t="s">
        <v>1380</v>
      </c>
      <c r="AH95" s="379"/>
      <c r="AI95" s="379"/>
      <c r="AJ95" s="379" t="s">
        <v>1380</v>
      </c>
      <c r="AK95" s="379"/>
      <c r="AL95" s="377"/>
      <c r="AM95" s="377"/>
      <c r="AN95" s="377"/>
      <c r="AO95" s="377"/>
      <c r="AP95" s="377"/>
    </row>
    <row r="96" spans="1:42" ht="27" hidden="1" customHeight="1" x14ac:dyDescent="0.25">
      <c r="A96" s="427">
        <v>84</v>
      </c>
      <c r="B96" s="430"/>
      <c r="C96" s="430"/>
      <c r="D96" s="430" t="s">
        <v>201</v>
      </c>
      <c r="E96" s="449" t="s">
        <v>87</v>
      </c>
      <c r="F96" s="430" t="s">
        <v>201</v>
      </c>
      <c r="G96" s="430" t="s">
        <v>1753</v>
      </c>
      <c r="H96" s="430" t="s">
        <v>2625</v>
      </c>
      <c r="I96" s="446" t="s">
        <v>1875</v>
      </c>
      <c r="J96" s="430" t="s">
        <v>2058</v>
      </c>
      <c r="K96" s="430">
        <v>1</v>
      </c>
      <c r="L96" s="430">
        <v>4</v>
      </c>
      <c r="M96" s="430" t="s">
        <v>1946</v>
      </c>
      <c r="N96" s="430" t="s">
        <v>2245</v>
      </c>
      <c r="O96" s="430" t="s">
        <v>454</v>
      </c>
      <c r="P96" s="377" t="s">
        <v>201</v>
      </c>
      <c r="Q96" s="377" t="s">
        <v>201</v>
      </c>
      <c r="R96" s="377" t="s">
        <v>201</v>
      </c>
      <c r="S96" s="377" t="s">
        <v>1254</v>
      </c>
      <c r="T96" s="377" t="s">
        <v>1254</v>
      </c>
      <c r="U96" s="377" t="s">
        <v>1254</v>
      </c>
      <c r="V96" s="377" t="s">
        <v>1254</v>
      </c>
      <c r="W96" s="377" t="s">
        <v>1254</v>
      </c>
      <c r="X96" s="377" t="s">
        <v>1185</v>
      </c>
      <c r="Y96" s="379" t="s">
        <v>1184</v>
      </c>
      <c r="Z96" s="379" t="s">
        <v>1254</v>
      </c>
      <c r="AA96" s="379" t="s">
        <v>1254</v>
      </c>
      <c r="AB96" s="379" t="s">
        <v>1254</v>
      </c>
      <c r="AC96" s="379" t="s">
        <v>1254</v>
      </c>
      <c r="AD96" s="379" t="s">
        <v>1254</v>
      </c>
      <c r="AE96" s="379"/>
      <c r="AF96" s="379"/>
      <c r="AG96" s="379" t="s">
        <v>1254</v>
      </c>
      <c r="AH96" s="379"/>
      <c r="AI96" s="379"/>
      <c r="AJ96" s="379" t="s">
        <v>1254</v>
      </c>
      <c r="AK96" s="379"/>
      <c r="AL96" s="377"/>
      <c r="AM96" s="377" t="s">
        <v>1786</v>
      </c>
      <c r="AN96" s="377" t="s">
        <v>1283</v>
      </c>
      <c r="AO96" s="377" t="s">
        <v>1282</v>
      </c>
      <c r="AP96" s="377"/>
    </row>
    <row r="97" spans="1:42" ht="27" hidden="1" customHeight="1" x14ac:dyDescent="0.25">
      <c r="A97" s="427">
        <v>85</v>
      </c>
      <c r="B97" s="430"/>
      <c r="C97" s="430"/>
      <c r="D97" s="430" t="s">
        <v>203</v>
      </c>
      <c r="E97" s="449" t="s">
        <v>87</v>
      </c>
      <c r="F97" s="430" t="s">
        <v>203</v>
      </c>
      <c r="G97" s="430" t="s">
        <v>1753</v>
      </c>
      <c r="H97" s="430" t="s">
        <v>2625</v>
      </c>
      <c r="I97" s="446" t="s">
        <v>1875</v>
      </c>
      <c r="J97" s="430" t="s">
        <v>2058</v>
      </c>
      <c r="K97" s="430">
        <v>1</v>
      </c>
      <c r="L97" s="430">
        <v>4</v>
      </c>
      <c r="M97" s="430" t="s">
        <v>1946</v>
      </c>
      <c r="N97" s="430" t="s">
        <v>2246</v>
      </c>
      <c r="O97" s="430" t="s">
        <v>454</v>
      </c>
      <c r="P97" s="377" t="s">
        <v>203</v>
      </c>
      <c r="Q97" s="377" t="s">
        <v>203</v>
      </c>
      <c r="R97" s="377" t="s">
        <v>203</v>
      </c>
      <c r="S97" s="377" t="s">
        <v>1254</v>
      </c>
      <c r="T97" s="377" t="s">
        <v>1254</v>
      </c>
      <c r="U97" s="377" t="s">
        <v>1254</v>
      </c>
      <c r="V97" s="377" t="s">
        <v>1254</v>
      </c>
      <c r="W97" s="377" t="s">
        <v>1254</v>
      </c>
      <c r="X97" s="377" t="s">
        <v>1185</v>
      </c>
      <c r="Y97" s="379" t="s">
        <v>1184</v>
      </c>
      <c r="Z97" s="379" t="s">
        <v>1254</v>
      </c>
      <c r="AA97" s="379" t="s">
        <v>1254</v>
      </c>
      <c r="AB97" s="379" t="s">
        <v>1254</v>
      </c>
      <c r="AC97" s="379" t="s">
        <v>1254</v>
      </c>
      <c r="AD97" s="379" t="s">
        <v>1254</v>
      </c>
      <c r="AE97" s="379"/>
      <c r="AF97" s="379"/>
      <c r="AG97" s="379" t="s">
        <v>1254</v>
      </c>
      <c r="AH97" s="379"/>
      <c r="AI97" s="379"/>
      <c r="AJ97" s="379" t="s">
        <v>1254</v>
      </c>
      <c r="AK97" s="379"/>
      <c r="AL97" s="377"/>
      <c r="AM97" s="377" t="s">
        <v>1786</v>
      </c>
      <c r="AN97" s="377" t="s">
        <v>1283</v>
      </c>
      <c r="AO97" s="377" t="s">
        <v>1282</v>
      </c>
      <c r="AP97" s="377"/>
    </row>
    <row r="98" spans="1:42" ht="27" hidden="1" customHeight="1" x14ac:dyDescent="0.25">
      <c r="A98" s="427">
        <v>86</v>
      </c>
      <c r="B98" s="430" t="s">
        <v>1698</v>
      </c>
      <c r="C98" s="430" t="s">
        <v>32</v>
      </c>
      <c r="D98" s="430" t="s">
        <v>1130</v>
      </c>
      <c r="E98" s="449" t="s">
        <v>66</v>
      </c>
      <c r="F98" s="430" t="s">
        <v>613</v>
      </c>
      <c r="G98" s="430"/>
      <c r="H98" s="430" t="s">
        <v>2626</v>
      </c>
      <c r="I98" s="446" t="s">
        <v>1873</v>
      </c>
      <c r="J98" s="430" t="s">
        <v>2058</v>
      </c>
      <c r="K98" s="430">
        <v>1</v>
      </c>
      <c r="L98" s="430">
        <v>1</v>
      </c>
      <c r="M98" s="430" t="s">
        <v>1947</v>
      </c>
      <c r="N98" s="430" t="s">
        <v>2247</v>
      </c>
      <c r="O98" s="430" t="s">
        <v>455</v>
      </c>
      <c r="P98" s="377" t="s">
        <v>1130</v>
      </c>
      <c r="Q98" s="377" t="s">
        <v>1130</v>
      </c>
      <c r="R98" s="377" t="s">
        <v>1130</v>
      </c>
      <c r="S98" s="377" t="s">
        <v>1184</v>
      </c>
      <c r="T98" s="377" t="s">
        <v>1184</v>
      </c>
      <c r="U98" s="377" t="s">
        <v>1184</v>
      </c>
      <c r="V98" s="377" t="s">
        <v>1184</v>
      </c>
      <c r="W98" s="377" t="s">
        <v>1184</v>
      </c>
      <c r="X98" s="377" t="s">
        <v>1184</v>
      </c>
      <c r="Y98" s="377" t="s">
        <v>1930</v>
      </c>
      <c r="Z98" s="377" t="s">
        <v>1184</v>
      </c>
      <c r="AA98" s="377" t="s">
        <v>1184</v>
      </c>
      <c r="AB98" s="377" t="s">
        <v>1184</v>
      </c>
      <c r="AC98" s="377" t="s">
        <v>1184</v>
      </c>
      <c r="AD98" s="377" t="s">
        <v>1184</v>
      </c>
      <c r="AE98" s="377"/>
      <c r="AF98" s="377"/>
      <c r="AG98" s="377" t="s">
        <v>1184</v>
      </c>
      <c r="AH98" s="377"/>
      <c r="AI98" s="377"/>
      <c r="AJ98" s="377" t="s">
        <v>1184</v>
      </c>
      <c r="AK98" s="377"/>
      <c r="AL98" s="377" t="s">
        <v>1281</v>
      </c>
      <c r="AM98" s="377" t="s">
        <v>66</v>
      </c>
      <c r="AN98" s="377" t="s">
        <v>1280</v>
      </c>
      <c r="AO98" s="377" t="s">
        <v>1280</v>
      </c>
      <c r="AP98" s="377"/>
    </row>
    <row r="99" spans="1:42" ht="27" hidden="1" customHeight="1" x14ac:dyDescent="0.25">
      <c r="A99" s="427">
        <v>87</v>
      </c>
      <c r="B99" s="430"/>
      <c r="C99" s="430"/>
      <c r="D99" s="430" t="s">
        <v>1131</v>
      </c>
      <c r="E99" s="449" t="s">
        <v>66</v>
      </c>
      <c r="F99" s="430" t="s">
        <v>613</v>
      </c>
      <c r="G99" s="430"/>
      <c r="H99" s="430" t="s">
        <v>2626</v>
      </c>
      <c r="I99" s="446" t="s">
        <v>1874</v>
      </c>
      <c r="J99" s="430" t="s">
        <v>2058</v>
      </c>
      <c r="K99" s="430">
        <v>1</v>
      </c>
      <c r="L99" s="430">
        <v>1</v>
      </c>
      <c r="M99" s="430" t="s">
        <v>1947</v>
      </c>
      <c r="N99" s="430" t="s">
        <v>2248</v>
      </c>
      <c r="O99" s="430" t="s">
        <v>456</v>
      </c>
      <c r="P99" s="377" t="s">
        <v>1131</v>
      </c>
      <c r="Q99" s="377" t="s">
        <v>1131</v>
      </c>
      <c r="R99" s="377" t="s">
        <v>1131</v>
      </c>
      <c r="S99" s="377" t="s">
        <v>1184</v>
      </c>
      <c r="T99" s="377" t="s">
        <v>1184</v>
      </c>
      <c r="U99" s="377" t="s">
        <v>1184</v>
      </c>
      <c r="V99" s="377" t="s">
        <v>1184</v>
      </c>
      <c r="W99" s="377" t="s">
        <v>1184</v>
      </c>
      <c r="X99" s="377" t="s">
        <v>1184</v>
      </c>
      <c r="Y99" s="377" t="s">
        <v>1930</v>
      </c>
      <c r="Z99" s="377" t="s">
        <v>1184</v>
      </c>
      <c r="AA99" s="377" t="s">
        <v>1184</v>
      </c>
      <c r="AB99" s="377" t="s">
        <v>1184</v>
      </c>
      <c r="AC99" s="377" t="s">
        <v>1184</v>
      </c>
      <c r="AD99" s="377" t="s">
        <v>1184</v>
      </c>
      <c r="AE99" s="377"/>
      <c r="AF99" s="377"/>
      <c r="AG99" s="377" t="s">
        <v>1184</v>
      </c>
      <c r="AH99" s="377"/>
      <c r="AI99" s="377"/>
      <c r="AJ99" s="377" t="s">
        <v>1184</v>
      </c>
      <c r="AK99" s="377"/>
      <c r="AL99" s="377" t="s">
        <v>1281</v>
      </c>
      <c r="AM99" s="377" t="s">
        <v>66</v>
      </c>
      <c r="AN99" s="377" t="s">
        <v>1280</v>
      </c>
      <c r="AO99" s="377" t="s">
        <v>1280</v>
      </c>
      <c r="AP99" s="377"/>
    </row>
    <row r="100" spans="1:42" ht="27" hidden="1" customHeight="1" x14ac:dyDescent="0.25">
      <c r="A100" s="427">
        <v>88</v>
      </c>
      <c r="B100" s="430"/>
      <c r="C100" s="430"/>
      <c r="D100" s="430" t="s">
        <v>1132</v>
      </c>
      <c r="E100" s="449" t="s">
        <v>66</v>
      </c>
      <c r="F100" s="430" t="s">
        <v>613</v>
      </c>
      <c r="G100" s="430"/>
      <c r="H100" s="430" t="s">
        <v>2626</v>
      </c>
      <c r="I100" s="446" t="s">
        <v>1874</v>
      </c>
      <c r="J100" s="430" t="s">
        <v>2058</v>
      </c>
      <c r="K100" s="430">
        <v>1</v>
      </c>
      <c r="L100" s="430">
        <v>1</v>
      </c>
      <c r="M100" s="430" t="s">
        <v>1947</v>
      </c>
      <c r="N100" s="430" t="s">
        <v>2249</v>
      </c>
      <c r="O100" s="430" t="s">
        <v>457</v>
      </c>
      <c r="P100" s="377" t="s">
        <v>1132</v>
      </c>
      <c r="Q100" s="377" t="s">
        <v>1132</v>
      </c>
      <c r="R100" s="377" t="s">
        <v>1132</v>
      </c>
      <c r="S100" s="377" t="s">
        <v>1184</v>
      </c>
      <c r="T100" s="377" t="s">
        <v>1184</v>
      </c>
      <c r="U100" s="377" t="s">
        <v>1184</v>
      </c>
      <c r="V100" s="377" t="s">
        <v>1184</v>
      </c>
      <c r="W100" s="377" t="s">
        <v>1184</v>
      </c>
      <c r="X100" s="377" t="s">
        <v>1184</v>
      </c>
      <c r="Y100" s="377" t="s">
        <v>1930</v>
      </c>
      <c r="Z100" s="377" t="s">
        <v>1184</v>
      </c>
      <c r="AA100" s="377" t="s">
        <v>1184</v>
      </c>
      <c r="AB100" s="377" t="s">
        <v>1184</v>
      </c>
      <c r="AC100" s="377" t="s">
        <v>1184</v>
      </c>
      <c r="AD100" s="377" t="s">
        <v>1184</v>
      </c>
      <c r="AE100" s="377"/>
      <c r="AF100" s="377"/>
      <c r="AG100" s="377" t="s">
        <v>1184</v>
      </c>
      <c r="AH100" s="377"/>
      <c r="AI100" s="377"/>
      <c r="AJ100" s="377" t="s">
        <v>1184</v>
      </c>
      <c r="AK100" s="377"/>
      <c r="AL100" s="377" t="s">
        <v>1281</v>
      </c>
      <c r="AM100" s="377" t="s">
        <v>66</v>
      </c>
      <c r="AN100" s="377" t="s">
        <v>1280</v>
      </c>
      <c r="AO100" s="377" t="s">
        <v>1280</v>
      </c>
      <c r="AP100" s="377"/>
    </row>
    <row r="101" spans="1:42" ht="27" hidden="1" customHeight="1" x14ac:dyDescent="0.25">
      <c r="A101" s="427">
        <v>89</v>
      </c>
      <c r="B101" s="430"/>
      <c r="C101" s="430"/>
      <c r="D101" s="430" t="s">
        <v>209</v>
      </c>
      <c r="E101" s="449" t="s">
        <v>66</v>
      </c>
      <c r="F101" s="430" t="s">
        <v>613</v>
      </c>
      <c r="G101" s="430"/>
      <c r="H101" s="430" t="s">
        <v>2626</v>
      </c>
      <c r="I101" s="446" t="s">
        <v>1874</v>
      </c>
      <c r="J101" s="430" t="s">
        <v>2058</v>
      </c>
      <c r="K101" s="430">
        <v>1</v>
      </c>
      <c r="L101" s="430">
        <v>1</v>
      </c>
      <c r="M101" s="430" t="s">
        <v>1947</v>
      </c>
      <c r="N101" s="430" t="s">
        <v>2250</v>
      </c>
      <c r="O101" s="430" t="s">
        <v>527</v>
      </c>
      <c r="P101" s="377" t="s">
        <v>1279</v>
      </c>
      <c r="Q101" s="377" t="s">
        <v>1279</v>
      </c>
      <c r="R101" s="377" t="s">
        <v>1279</v>
      </c>
      <c r="S101" s="377" t="s">
        <v>1184</v>
      </c>
      <c r="T101" s="377" t="s">
        <v>1184</v>
      </c>
      <c r="U101" s="377" t="s">
        <v>1184</v>
      </c>
      <c r="V101" s="377" t="s">
        <v>1184</v>
      </c>
      <c r="W101" s="377" t="s">
        <v>1184</v>
      </c>
      <c r="X101" s="377" t="s">
        <v>1184</v>
      </c>
      <c r="Y101" s="379" t="s">
        <v>1184</v>
      </c>
      <c r="Z101" s="379" t="s">
        <v>1184</v>
      </c>
      <c r="AA101" s="379" t="s">
        <v>1207</v>
      </c>
      <c r="AB101" s="379" t="s">
        <v>1207</v>
      </c>
      <c r="AC101" s="379" t="s">
        <v>1207</v>
      </c>
      <c r="AD101" s="379" t="s">
        <v>1207</v>
      </c>
      <c r="AE101" s="379"/>
      <c r="AF101" s="379"/>
      <c r="AG101" s="379" t="s">
        <v>1207</v>
      </c>
      <c r="AH101" s="379"/>
      <c r="AI101" s="379"/>
      <c r="AJ101" s="379" t="s">
        <v>1207</v>
      </c>
      <c r="AK101" s="379"/>
      <c r="AL101" s="377"/>
      <c r="AM101" s="377" t="s">
        <v>1787</v>
      </c>
      <c r="AN101" s="377" t="s">
        <v>1278</v>
      </c>
      <c r="AO101" s="377" t="s">
        <v>1278</v>
      </c>
      <c r="AP101" s="377"/>
    </row>
    <row r="102" spans="1:42" ht="27" hidden="1" customHeight="1" x14ac:dyDescent="0.25">
      <c r="A102" s="427">
        <v>90</v>
      </c>
      <c r="B102" s="430"/>
      <c r="C102" s="430"/>
      <c r="D102" s="430" t="s">
        <v>211</v>
      </c>
      <c r="E102" s="449" t="s">
        <v>66</v>
      </c>
      <c r="F102" s="430" t="s">
        <v>613</v>
      </c>
      <c r="G102" s="430"/>
      <c r="H102" s="430" t="s">
        <v>2626</v>
      </c>
      <c r="I102" s="446" t="s">
        <v>1874</v>
      </c>
      <c r="J102" s="430" t="s">
        <v>2058</v>
      </c>
      <c r="K102" s="430">
        <v>1</v>
      </c>
      <c r="L102" s="430">
        <v>1</v>
      </c>
      <c r="M102" s="430" t="s">
        <v>1947</v>
      </c>
      <c r="N102" s="430" t="s">
        <v>2251</v>
      </c>
      <c r="O102" s="430" t="s">
        <v>528</v>
      </c>
      <c r="P102" s="377" t="s">
        <v>211</v>
      </c>
      <c r="Q102" s="377" t="s">
        <v>211</v>
      </c>
      <c r="R102" s="377" t="s">
        <v>211</v>
      </c>
      <c r="S102" s="377" t="s">
        <v>1184</v>
      </c>
      <c r="T102" s="377" t="s">
        <v>1184</v>
      </c>
      <c r="U102" s="377" t="s">
        <v>1184</v>
      </c>
      <c r="V102" s="377" t="s">
        <v>1184</v>
      </c>
      <c r="W102" s="377" t="s">
        <v>1184</v>
      </c>
      <c r="X102" s="377" t="s">
        <v>1184</v>
      </c>
      <c r="Y102" s="379" t="s">
        <v>1184</v>
      </c>
      <c r="Z102" s="379" t="s">
        <v>1184</v>
      </c>
      <c r="AA102" s="379" t="s">
        <v>1207</v>
      </c>
      <c r="AB102" s="379" t="s">
        <v>1207</v>
      </c>
      <c r="AC102" s="379" t="s">
        <v>1207</v>
      </c>
      <c r="AD102" s="379" t="s">
        <v>1207</v>
      </c>
      <c r="AE102" s="379"/>
      <c r="AF102" s="379"/>
      <c r="AG102" s="379" t="s">
        <v>1207</v>
      </c>
      <c r="AH102" s="379"/>
      <c r="AI102" s="379"/>
      <c r="AJ102" s="379" t="s">
        <v>1207</v>
      </c>
      <c r="AK102" s="379"/>
      <c r="AL102" s="377" t="s">
        <v>1277</v>
      </c>
      <c r="AM102" s="377" t="s">
        <v>1787</v>
      </c>
      <c r="AN102" s="377" t="s">
        <v>1276</v>
      </c>
      <c r="AO102" s="377" t="s">
        <v>1275</v>
      </c>
      <c r="AP102" s="377"/>
    </row>
    <row r="103" spans="1:42" ht="27" hidden="1" customHeight="1" x14ac:dyDescent="0.25">
      <c r="A103" s="427">
        <v>91</v>
      </c>
      <c r="B103" s="430"/>
      <c r="C103" s="430"/>
      <c r="D103" s="430" t="s">
        <v>1524</v>
      </c>
      <c r="E103" s="449" t="s">
        <v>87</v>
      </c>
      <c r="F103" s="430" t="s">
        <v>1489</v>
      </c>
      <c r="G103" s="430" t="s">
        <v>1749</v>
      </c>
      <c r="H103" s="430" t="s">
        <v>2626</v>
      </c>
      <c r="I103" s="446" t="s">
        <v>1749</v>
      </c>
      <c r="J103" s="430" t="s">
        <v>2058</v>
      </c>
      <c r="K103" s="430">
        <v>1</v>
      </c>
      <c r="L103" s="430">
        <v>1</v>
      </c>
      <c r="M103" s="430" t="s">
        <v>1947</v>
      </c>
      <c r="N103" s="430" t="s">
        <v>2252</v>
      </c>
      <c r="O103" s="430" t="s">
        <v>1480</v>
      </c>
      <c r="P103" s="377" t="s">
        <v>1274</v>
      </c>
      <c r="Q103" s="377" t="s">
        <v>213</v>
      </c>
      <c r="R103" s="377" t="s">
        <v>213</v>
      </c>
      <c r="S103" s="377" t="s">
        <v>1254</v>
      </c>
      <c r="T103" s="377" t="s">
        <v>1254</v>
      </c>
      <c r="U103" s="377" t="s">
        <v>1254</v>
      </c>
      <c r="V103" s="377" t="s">
        <v>1254</v>
      </c>
      <c r="W103" s="377" t="s">
        <v>1254</v>
      </c>
      <c r="X103" s="377" t="s">
        <v>1184</v>
      </c>
      <c r="Y103" s="379" t="s">
        <v>1184</v>
      </c>
      <c r="Z103" s="379" t="s">
        <v>1184</v>
      </c>
      <c r="AA103" s="379" t="s">
        <v>1184</v>
      </c>
      <c r="AB103" s="379" t="s">
        <v>1184</v>
      </c>
      <c r="AC103" s="379" t="s">
        <v>1184</v>
      </c>
      <c r="AD103" s="379" t="s">
        <v>1184</v>
      </c>
      <c r="AE103" s="379"/>
      <c r="AF103" s="379"/>
      <c r="AG103" s="379" t="s">
        <v>1184</v>
      </c>
      <c r="AH103" s="379"/>
      <c r="AI103" s="379"/>
      <c r="AJ103" s="379" t="s">
        <v>1184</v>
      </c>
      <c r="AK103" s="379"/>
      <c r="AL103" s="377"/>
      <c r="AM103" s="377" t="s">
        <v>1788</v>
      </c>
      <c r="AN103" s="377"/>
      <c r="AO103" s="377"/>
      <c r="AP103" s="377"/>
    </row>
    <row r="104" spans="1:42" ht="27" hidden="1" customHeight="1" x14ac:dyDescent="0.25">
      <c r="A104" s="427">
        <v>92</v>
      </c>
      <c r="B104" s="430"/>
      <c r="C104" s="430"/>
      <c r="D104" s="430" t="s">
        <v>215</v>
      </c>
      <c r="E104" s="449" t="s">
        <v>66</v>
      </c>
      <c r="F104" s="430" t="s">
        <v>214</v>
      </c>
      <c r="G104" s="430" t="s">
        <v>2773</v>
      </c>
      <c r="H104" s="430" t="s">
        <v>2626</v>
      </c>
      <c r="I104" s="446" t="s">
        <v>1874</v>
      </c>
      <c r="J104" s="430" t="s">
        <v>2058</v>
      </c>
      <c r="K104" s="430">
        <v>1</v>
      </c>
      <c r="L104" s="430">
        <v>1</v>
      </c>
      <c r="M104" s="430" t="s">
        <v>1947</v>
      </c>
      <c r="N104" s="430" t="s">
        <v>2253</v>
      </c>
      <c r="O104" s="430" t="s">
        <v>529</v>
      </c>
      <c r="P104" s="377" t="s">
        <v>1273</v>
      </c>
      <c r="Q104" s="377" t="s">
        <v>216</v>
      </c>
      <c r="R104" s="377" t="s">
        <v>216</v>
      </c>
      <c r="S104" s="377" t="s">
        <v>1185</v>
      </c>
      <c r="T104" s="377" t="s">
        <v>1185</v>
      </c>
      <c r="U104" s="377" t="s">
        <v>1185</v>
      </c>
      <c r="V104" s="377" t="s">
        <v>1185</v>
      </c>
      <c r="W104" s="377" t="s">
        <v>1185</v>
      </c>
      <c r="X104" s="377" t="s">
        <v>1185</v>
      </c>
      <c r="Y104" s="379" t="s">
        <v>1185</v>
      </c>
      <c r="Z104" s="379" t="s">
        <v>1185</v>
      </c>
      <c r="AA104" s="379" t="s">
        <v>1380</v>
      </c>
      <c r="AB104" s="379" t="s">
        <v>1380</v>
      </c>
      <c r="AC104" s="379" t="s">
        <v>1380</v>
      </c>
      <c r="AD104" s="379" t="s">
        <v>1380</v>
      </c>
      <c r="AE104" s="379" t="s">
        <v>1254</v>
      </c>
      <c r="AF104" s="379" t="s">
        <v>1254</v>
      </c>
      <c r="AG104" s="379" t="s">
        <v>1254</v>
      </c>
      <c r="AH104" s="379" t="s">
        <v>1254</v>
      </c>
      <c r="AI104" s="379" t="s">
        <v>1254</v>
      </c>
      <c r="AJ104" s="379" t="s">
        <v>1254</v>
      </c>
      <c r="AK104" s="379"/>
      <c r="AL104" s="377"/>
      <c r="AM104" s="377" t="s">
        <v>66</v>
      </c>
      <c r="AN104" s="377"/>
      <c r="AO104" s="377"/>
      <c r="AP104" s="377"/>
    </row>
    <row r="105" spans="1:42" ht="27" hidden="1" customHeight="1" x14ac:dyDescent="0.25">
      <c r="A105" s="427">
        <v>93</v>
      </c>
      <c r="B105" s="430"/>
      <c r="C105" s="430"/>
      <c r="D105" s="430" t="s">
        <v>217</v>
      </c>
      <c r="E105" s="449" t="s">
        <v>66</v>
      </c>
      <c r="F105" s="430" t="s">
        <v>214</v>
      </c>
      <c r="G105" s="430" t="s">
        <v>2773</v>
      </c>
      <c r="H105" s="430" t="s">
        <v>2626</v>
      </c>
      <c r="I105" s="446" t="s">
        <v>1874</v>
      </c>
      <c r="J105" s="430" t="s">
        <v>2058</v>
      </c>
      <c r="K105" s="430">
        <v>1</v>
      </c>
      <c r="L105" s="430">
        <v>1</v>
      </c>
      <c r="M105" s="430" t="s">
        <v>1947</v>
      </c>
      <c r="N105" s="430" t="s">
        <v>2254</v>
      </c>
      <c r="O105" s="430" t="s">
        <v>530</v>
      </c>
      <c r="P105" s="377" t="s">
        <v>1272</v>
      </c>
      <c r="Q105" s="377" t="s">
        <v>218</v>
      </c>
      <c r="R105" s="377" t="s">
        <v>218</v>
      </c>
      <c r="S105" s="377" t="s">
        <v>1185</v>
      </c>
      <c r="T105" s="377" t="s">
        <v>1185</v>
      </c>
      <c r="U105" s="377" t="s">
        <v>1185</v>
      </c>
      <c r="V105" s="377" t="s">
        <v>1185</v>
      </c>
      <c r="W105" s="377" t="s">
        <v>1185</v>
      </c>
      <c r="X105" s="377" t="s">
        <v>1185</v>
      </c>
      <c r="Y105" s="379" t="s">
        <v>1185</v>
      </c>
      <c r="Z105" s="379" t="s">
        <v>1185</v>
      </c>
      <c r="AA105" s="379" t="s">
        <v>1380</v>
      </c>
      <c r="AB105" s="379" t="s">
        <v>1380</v>
      </c>
      <c r="AC105" s="379" t="s">
        <v>1380</v>
      </c>
      <c r="AD105" s="379" t="s">
        <v>1380</v>
      </c>
      <c r="AE105" s="379" t="s">
        <v>1254</v>
      </c>
      <c r="AF105" s="379" t="s">
        <v>1254</v>
      </c>
      <c r="AG105" s="379" t="s">
        <v>1254</v>
      </c>
      <c r="AH105" s="379" t="s">
        <v>1254</v>
      </c>
      <c r="AI105" s="379" t="s">
        <v>1254</v>
      </c>
      <c r="AJ105" s="379" t="s">
        <v>1254</v>
      </c>
      <c r="AK105" s="379"/>
      <c r="AL105" s="377"/>
      <c r="AM105" s="377" t="s">
        <v>66</v>
      </c>
      <c r="AN105" s="377"/>
      <c r="AO105" s="377"/>
      <c r="AP105" s="377"/>
    </row>
    <row r="106" spans="1:42" ht="27" hidden="1" customHeight="1" x14ac:dyDescent="0.25">
      <c r="A106" s="427">
        <v>94</v>
      </c>
      <c r="B106" s="430"/>
      <c r="C106" s="430"/>
      <c r="D106" s="430" t="s">
        <v>219</v>
      </c>
      <c r="E106" s="449" t="s">
        <v>69</v>
      </c>
      <c r="F106" s="430" t="s">
        <v>613</v>
      </c>
      <c r="G106" s="430"/>
      <c r="H106" s="430" t="s">
        <v>2626</v>
      </c>
      <c r="I106" s="472" t="s">
        <v>2664</v>
      </c>
      <c r="J106" s="430" t="s">
        <v>2058</v>
      </c>
      <c r="K106" s="430">
        <v>1</v>
      </c>
      <c r="L106" s="430">
        <v>1</v>
      </c>
      <c r="M106" s="430" t="s">
        <v>1948</v>
      </c>
      <c r="N106" s="430" t="s">
        <v>2255</v>
      </c>
      <c r="O106" s="430" t="s">
        <v>531</v>
      </c>
      <c r="P106" s="377" t="s">
        <v>219</v>
      </c>
      <c r="Q106" s="377" t="s">
        <v>219</v>
      </c>
      <c r="R106" s="377" t="s">
        <v>219</v>
      </c>
      <c r="S106" s="377" t="s">
        <v>1184</v>
      </c>
      <c r="T106" s="377" t="s">
        <v>1184</v>
      </c>
      <c r="U106" s="377" t="s">
        <v>1184</v>
      </c>
      <c r="V106" s="377" t="s">
        <v>1184</v>
      </c>
      <c r="W106" s="377" t="s">
        <v>1184</v>
      </c>
      <c r="X106" s="377" t="s">
        <v>1184</v>
      </c>
      <c r="Y106" s="379" t="s">
        <v>1184</v>
      </c>
      <c r="Z106" s="379" t="s">
        <v>1184</v>
      </c>
      <c r="AA106" s="379" t="s">
        <v>1207</v>
      </c>
      <c r="AB106" s="379" t="s">
        <v>1207</v>
      </c>
      <c r="AC106" s="379" t="s">
        <v>1207</v>
      </c>
      <c r="AD106" s="379" t="s">
        <v>1207</v>
      </c>
      <c r="AE106" s="379"/>
      <c r="AF106" s="379"/>
      <c r="AG106" s="379" t="s">
        <v>1207</v>
      </c>
      <c r="AH106" s="379"/>
      <c r="AI106" s="379"/>
      <c r="AJ106" s="379" t="s">
        <v>1207</v>
      </c>
      <c r="AK106" s="379"/>
      <c r="AL106" s="377"/>
      <c r="AM106" s="377" t="s">
        <v>1268</v>
      </c>
      <c r="AN106" s="377"/>
      <c r="AO106" s="377"/>
      <c r="AP106" s="377"/>
    </row>
    <row r="107" spans="1:42" ht="27" hidden="1" customHeight="1" x14ac:dyDescent="0.25">
      <c r="A107" s="427">
        <v>95</v>
      </c>
      <c r="B107" s="430"/>
      <c r="C107" s="430"/>
      <c r="D107" s="430" t="s">
        <v>222</v>
      </c>
      <c r="E107" s="449" t="s">
        <v>87</v>
      </c>
      <c r="F107" s="430" t="s">
        <v>221</v>
      </c>
      <c r="G107" s="430" t="s">
        <v>1751</v>
      </c>
      <c r="H107" s="430" t="s">
        <v>2626</v>
      </c>
      <c r="I107" s="446" t="s">
        <v>1876</v>
      </c>
      <c r="J107" s="430" t="s">
        <v>2058</v>
      </c>
      <c r="K107" s="430">
        <v>1</v>
      </c>
      <c r="L107" s="430">
        <v>7</v>
      </c>
      <c r="M107" s="430" t="s">
        <v>1948</v>
      </c>
      <c r="N107" s="430" t="s">
        <v>2256</v>
      </c>
      <c r="O107" s="430" t="s">
        <v>532</v>
      </c>
      <c r="P107" s="377" t="s">
        <v>1271</v>
      </c>
      <c r="Q107" s="377" t="s">
        <v>223</v>
      </c>
      <c r="R107" s="377" t="s">
        <v>223</v>
      </c>
      <c r="S107" s="377" t="s">
        <v>1254</v>
      </c>
      <c r="T107" s="377" t="s">
        <v>1254</v>
      </c>
      <c r="U107" s="377" t="s">
        <v>1254</v>
      </c>
      <c r="V107" s="377" t="s">
        <v>1254</v>
      </c>
      <c r="W107" s="377" t="s">
        <v>1254</v>
      </c>
      <c r="X107" s="377" t="s">
        <v>1254</v>
      </c>
      <c r="Y107" s="377" t="s">
        <v>1254</v>
      </c>
      <c r="Z107" s="377" t="s">
        <v>1254</v>
      </c>
      <c r="AA107" s="377" t="s">
        <v>1254</v>
      </c>
      <c r="AB107" s="377" t="s">
        <v>1254</v>
      </c>
      <c r="AC107" s="377" t="s">
        <v>1254</v>
      </c>
      <c r="AD107" s="377" t="s">
        <v>1254</v>
      </c>
      <c r="AE107" s="377"/>
      <c r="AF107" s="377"/>
      <c r="AG107" s="377" t="s">
        <v>1254</v>
      </c>
      <c r="AH107" s="377"/>
      <c r="AI107" s="377"/>
      <c r="AJ107" s="377" t="s">
        <v>1254</v>
      </c>
      <c r="AK107" s="377"/>
      <c r="AL107" s="377"/>
      <c r="AM107" s="377" t="s">
        <v>1789</v>
      </c>
      <c r="AN107" s="377"/>
      <c r="AO107" s="377" t="s">
        <v>1270</v>
      </c>
      <c r="AP107" s="377"/>
    </row>
    <row r="108" spans="1:42" ht="27" hidden="1" customHeight="1" x14ac:dyDescent="0.25">
      <c r="A108" s="427">
        <v>96</v>
      </c>
      <c r="B108" s="430"/>
      <c r="C108" s="430"/>
      <c r="D108" s="430" t="s">
        <v>225</v>
      </c>
      <c r="E108" s="449" t="s">
        <v>87</v>
      </c>
      <c r="F108" s="430" t="s">
        <v>2651</v>
      </c>
      <c r="G108" s="430"/>
      <c r="H108" s="430" t="s">
        <v>2624</v>
      </c>
      <c r="I108" s="446" t="s">
        <v>1874</v>
      </c>
      <c r="J108" s="430" t="s">
        <v>2058</v>
      </c>
      <c r="K108" s="430">
        <v>1</v>
      </c>
      <c r="L108" s="430">
        <v>1</v>
      </c>
      <c r="M108" s="430" t="s">
        <v>1949</v>
      </c>
      <c r="N108" s="430" t="s">
        <v>2257</v>
      </c>
      <c r="O108" s="430" t="s">
        <v>533</v>
      </c>
      <c r="P108" s="377" t="s">
        <v>225</v>
      </c>
      <c r="Q108" s="377" t="s">
        <v>225</v>
      </c>
      <c r="R108" s="377" t="s">
        <v>226</v>
      </c>
      <c r="S108" s="377" t="s">
        <v>1184</v>
      </c>
      <c r="T108" s="377" t="s">
        <v>1184</v>
      </c>
      <c r="U108" s="377" t="s">
        <v>1184</v>
      </c>
      <c r="V108" s="377" t="s">
        <v>1184</v>
      </c>
      <c r="W108" s="377" t="s">
        <v>1184</v>
      </c>
      <c r="X108" s="377" t="s">
        <v>1185</v>
      </c>
      <c r="Y108" s="379" t="s">
        <v>1185</v>
      </c>
      <c r="Z108" s="379" t="s">
        <v>1185</v>
      </c>
      <c r="AA108" s="379" t="s">
        <v>1380</v>
      </c>
      <c r="AB108" s="379" t="s">
        <v>1184</v>
      </c>
      <c r="AC108" s="379" t="s">
        <v>1184</v>
      </c>
      <c r="AD108" s="379" t="s">
        <v>1184</v>
      </c>
      <c r="AE108" s="379"/>
      <c r="AF108" s="379"/>
      <c r="AG108" s="379" t="s">
        <v>1184</v>
      </c>
      <c r="AH108" s="379"/>
      <c r="AI108" s="379"/>
      <c r="AJ108" s="379" t="s">
        <v>1184</v>
      </c>
      <c r="AK108" s="379"/>
      <c r="AL108" s="377" t="s">
        <v>1257</v>
      </c>
      <c r="AM108" s="377" t="s">
        <v>1268</v>
      </c>
      <c r="AN108" s="377"/>
      <c r="AO108" s="377"/>
      <c r="AP108" s="377"/>
    </row>
    <row r="109" spans="1:42" ht="27" hidden="1" customHeight="1" x14ac:dyDescent="0.25">
      <c r="A109" s="427">
        <v>97</v>
      </c>
      <c r="B109" s="430"/>
      <c r="C109" s="430"/>
      <c r="D109" s="430" t="s">
        <v>674</v>
      </c>
      <c r="E109" s="449" t="s">
        <v>87</v>
      </c>
      <c r="F109" s="430" t="s">
        <v>613</v>
      </c>
      <c r="G109" s="430"/>
      <c r="H109" s="430" t="s">
        <v>2624</v>
      </c>
      <c r="I109" s="446" t="s">
        <v>1873</v>
      </c>
      <c r="J109" s="430" t="s">
        <v>2058</v>
      </c>
      <c r="K109" s="430">
        <v>1</v>
      </c>
      <c r="L109" s="430">
        <v>1</v>
      </c>
      <c r="M109" s="430" t="s">
        <v>1949</v>
      </c>
      <c r="N109" s="430" t="s">
        <v>2258</v>
      </c>
      <c r="O109" s="430" t="s">
        <v>675</v>
      </c>
      <c r="P109" s="377" t="s">
        <v>1269</v>
      </c>
      <c r="Q109" s="377" t="s">
        <v>674</v>
      </c>
      <c r="R109" s="377" t="s">
        <v>674</v>
      </c>
      <c r="S109" s="377" t="s">
        <v>1184</v>
      </c>
      <c r="T109" s="377" t="s">
        <v>1184</v>
      </c>
      <c r="U109" s="377" t="s">
        <v>1184</v>
      </c>
      <c r="V109" s="377" t="s">
        <v>1184</v>
      </c>
      <c r="W109" s="377" t="s">
        <v>1184</v>
      </c>
      <c r="X109" s="377" t="s">
        <v>1184</v>
      </c>
      <c r="Y109" s="379" t="s">
        <v>1184</v>
      </c>
      <c r="Z109" s="379" t="s">
        <v>1184</v>
      </c>
      <c r="AA109" s="379" t="s">
        <v>1184</v>
      </c>
      <c r="AB109" s="379" t="s">
        <v>1184</v>
      </c>
      <c r="AC109" s="379" t="s">
        <v>1184</v>
      </c>
      <c r="AD109" s="379" t="s">
        <v>1184</v>
      </c>
      <c r="AE109" s="379"/>
      <c r="AF109" s="379"/>
      <c r="AG109" s="379" t="s">
        <v>1184</v>
      </c>
      <c r="AH109" s="379"/>
      <c r="AI109" s="379"/>
      <c r="AJ109" s="379" t="s">
        <v>1184</v>
      </c>
      <c r="AK109" s="379"/>
      <c r="AL109" s="377"/>
      <c r="AM109" s="377" t="s">
        <v>1790</v>
      </c>
      <c r="AN109" s="377"/>
      <c r="AO109" s="377" t="s">
        <v>1268</v>
      </c>
      <c r="AP109" s="377"/>
    </row>
    <row r="110" spans="1:42" ht="27" hidden="1" customHeight="1" x14ac:dyDescent="0.25">
      <c r="A110" s="427">
        <v>98</v>
      </c>
      <c r="B110" s="430"/>
      <c r="C110" s="430"/>
      <c r="D110" s="430" t="s">
        <v>228</v>
      </c>
      <c r="E110" s="449" t="s">
        <v>66</v>
      </c>
      <c r="F110" s="430" t="s">
        <v>1488</v>
      </c>
      <c r="G110" s="430"/>
      <c r="H110" s="430" t="s">
        <v>2624</v>
      </c>
      <c r="I110" s="446" t="s">
        <v>1874</v>
      </c>
      <c r="J110" s="430" t="s">
        <v>2058</v>
      </c>
      <c r="K110" s="430">
        <v>1</v>
      </c>
      <c r="L110" s="430">
        <v>1</v>
      </c>
      <c r="M110" s="430" t="s">
        <v>1949</v>
      </c>
      <c r="N110" s="430" t="s">
        <v>2259</v>
      </c>
      <c r="O110" s="430" t="s">
        <v>2081</v>
      </c>
      <c r="P110" s="377" t="s">
        <v>228</v>
      </c>
      <c r="Q110" s="377" t="s">
        <v>229</v>
      </c>
      <c r="R110" s="377" t="s">
        <v>229</v>
      </c>
      <c r="S110" s="377" t="s">
        <v>1184</v>
      </c>
      <c r="T110" s="377" t="s">
        <v>1185</v>
      </c>
      <c r="U110" s="377" t="s">
        <v>1185</v>
      </c>
      <c r="V110" s="377" t="s">
        <v>1185</v>
      </c>
      <c r="W110" s="377" t="s">
        <v>1185</v>
      </c>
      <c r="X110" s="377" t="s">
        <v>1185</v>
      </c>
      <c r="Y110" s="379" t="s">
        <v>1185</v>
      </c>
      <c r="Z110" s="379" t="s">
        <v>1185</v>
      </c>
      <c r="AA110" s="379" t="s">
        <v>1380</v>
      </c>
      <c r="AB110" s="379" t="s">
        <v>1380</v>
      </c>
      <c r="AC110" s="379" t="s">
        <v>1380</v>
      </c>
      <c r="AD110" s="379" t="s">
        <v>1380</v>
      </c>
      <c r="AE110" s="379"/>
      <c r="AF110" s="379"/>
      <c r="AG110" s="379" t="s">
        <v>1380</v>
      </c>
      <c r="AH110" s="379"/>
      <c r="AI110" s="379"/>
      <c r="AJ110" s="379" t="s">
        <v>1380</v>
      </c>
      <c r="AK110" s="379"/>
      <c r="AL110" s="377"/>
      <c r="AM110" s="377" t="s">
        <v>66</v>
      </c>
      <c r="AN110" s="377"/>
      <c r="AO110" s="377" t="s">
        <v>1268</v>
      </c>
      <c r="AP110" s="377"/>
    </row>
    <row r="111" spans="1:42" ht="27" hidden="1" customHeight="1" x14ac:dyDescent="0.25">
      <c r="A111" s="427">
        <v>99</v>
      </c>
      <c r="B111" s="430"/>
      <c r="C111" s="430"/>
      <c r="D111" s="430" t="s">
        <v>230</v>
      </c>
      <c r="E111" s="449" t="s">
        <v>66</v>
      </c>
      <c r="F111" s="430" t="s">
        <v>1560</v>
      </c>
      <c r="G111" s="430"/>
      <c r="H111" s="430" t="s">
        <v>2624</v>
      </c>
      <c r="I111" s="446" t="s">
        <v>1874</v>
      </c>
      <c r="J111" s="430" t="s">
        <v>2058</v>
      </c>
      <c r="K111" s="430">
        <v>1</v>
      </c>
      <c r="L111" s="430">
        <v>1</v>
      </c>
      <c r="M111" s="430" t="s">
        <v>1949</v>
      </c>
      <c r="N111" s="430" t="s">
        <v>2260</v>
      </c>
      <c r="O111" s="430" t="s">
        <v>2082</v>
      </c>
      <c r="P111" s="377" t="s">
        <v>230</v>
      </c>
      <c r="Q111" s="377" t="s">
        <v>231</v>
      </c>
      <c r="R111" s="377" t="s">
        <v>231</v>
      </c>
      <c r="S111" s="377" t="s">
        <v>1184</v>
      </c>
      <c r="T111" s="377" t="s">
        <v>1185</v>
      </c>
      <c r="U111" s="377" t="s">
        <v>1185</v>
      </c>
      <c r="V111" s="377" t="s">
        <v>1185</v>
      </c>
      <c r="W111" s="377" t="s">
        <v>1185</v>
      </c>
      <c r="X111" s="377" t="s">
        <v>1185</v>
      </c>
      <c r="Y111" s="379" t="s">
        <v>1185</v>
      </c>
      <c r="Z111" s="379" t="s">
        <v>1185</v>
      </c>
      <c r="AA111" s="379" t="s">
        <v>1380</v>
      </c>
      <c r="AB111" s="379" t="s">
        <v>1207</v>
      </c>
      <c r="AC111" s="379" t="s">
        <v>1380</v>
      </c>
      <c r="AD111" s="379" t="s">
        <v>1380</v>
      </c>
      <c r="AE111" s="379"/>
      <c r="AF111" s="379"/>
      <c r="AG111" s="379" t="s">
        <v>1380</v>
      </c>
      <c r="AH111" s="379"/>
      <c r="AI111" s="379"/>
      <c r="AJ111" s="379" t="s">
        <v>1380</v>
      </c>
      <c r="AK111" s="379"/>
      <c r="AL111" s="377"/>
      <c r="AM111" s="377" t="s">
        <v>66</v>
      </c>
      <c r="AN111" s="377"/>
      <c r="AO111" s="377" t="s">
        <v>1268</v>
      </c>
      <c r="AP111" s="377"/>
    </row>
    <row r="112" spans="1:42" ht="27" hidden="1" customHeight="1" x14ac:dyDescent="0.25">
      <c r="A112" s="427">
        <v>100</v>
      </c>
      <c r="B112" s="430"/>
      <c r="C112" s="430"/>
      <c r="D112" s="430" t="s">
        <v>232</v>
      </c>
      <c r="E112" s="449" t="s">
        <v>66</v>
      </c>
      <c r="F112" s="430" t="s">
        <v>1560</v>
      </c>
      <c r="G112" s="430"/>
      <c r="H112" s="430" t="s">
        <v>2646</v>
      </c>
      <c r="I112" s="446" t="s">
        <v>1874</v>
      </c>
      <c r="J112" s="430" t="s">
        <v>2058</v>
      </c>
      <c r="K112" s="430">
        <v>1</v>
      </c>
      <c r="L112" s="430">
        <v>1</v>
      </c>
      <c r="M112" s="430" t="s">
        <v>1949</v>
      </c>
      <c r="N112" s="430" t="s">
        <v>2261</v>
      </c>
      <c r="O112" s="430" t="s">
        <v>2083</v>
      </c>
      <c r="P112" s="377" t="s">
        <v>232</v>
      </c>
      <c r="Q112" s="377" t="s">
        <v>233</v>
      </c>
      <c r="R112" s="377" t="s">
        <v>233</v>
      </c>
      <c r="S112" s="377" t="s">
        <v>1184</v>
      </c>
      <c r="T112" s="377" t="s">
        <v>1185</v>
      </c>
      <c r="U112" s="377" t="s">
        <v>1185</v>
      </c>
      <c r="V112" s="377" t="s">
        <v>1185</v>
      </c>
      <c r="W112" s="377" t="s">
        <v>1185</v>
      </c>
      <c r="X112" s="377" t="s">
        <v>1185</v>
      </c>
      <c r="Y112" s="379" t="s">
        <v>1185</v>
      </c>
      <c r="Z112" s="379" t="s">
        <v>1185</v>
      </c>
      <c r="AA112" s="379" t="s">
        <v>1380</v>
      </c>
      <c r="AB112" s="379" t="s">
        <v>1207</v>
      </c>
      <c r="AC112" s="379" t="s">
        <v>1380</v>
      </c>
      <c r="AD112" s="379" t="s">
        <v>1380</v>
      </c>
      <c r="AE112" s="379"/>
      <c r="AF112" s="379"/>
      <c r="AG112" s="379" t="s">
        <v>1380</v>
      </c>
      <c r="AH112" s="379"/>
      <c r="AI112" s="379"/>
      <c r="AJ112" s="379" t="s">
        <v>1380</v>
      </c>
      <c r="AK112" s="379"/>
      <c r="AL112" s="377"/>
      <c r="AM112" s="377" t="s">
        <v>66</v>
      </c>
      <c r="AN112" s="377"/>
      <c r="AO112" s="377" t="s">
        <v>1268</v>
      </c>
      <c r="AP112" s="377"/>
    </row>
    <row r="113" spans="1:42" ht="27" hidden="1" customHeight="1" x14ac:dyDescent="0.25">
      <c r="A113" s="427">
        <v>101</v>
      </c>
      <c r="B113" s="430"/>
      <c r="C113" s="430"/>
      <c r="D113" s="430" t="s">
        <v>235</v>
      </c>
      <c r="E113" s="449" t="s">
        <v>87</v>
      </c>
      <c r="F113" s="430" t="s">
        <v>234</v>
      </c>
      <c r="G113" s="430"/>
      <c r="H113" s="430" t="s">
        <v>2624</v>
      </c>
      <c r="I113" s="446" t="s">
        <v>1873</v>
      </c>
      <c r="J113" s="430" t="s">
        <v>2058</v>
      </c>
      <c r="K113" s="430">
        <v>1</v>
      </c>
      <c r="L113" s="430">
        <v>1</v>
      </c>
      <c r="M113" s="430" t="s">
        <v>1949</v>
      </c>
      <c r="N113" s="430" t="s">
        <v>2262</v>
      </c>
      <c r="O113" s="430" t="s">
        <v>521</v>
      </c>
      <c r="P113" s="377" t="s">
        <v>235</v>
      </c>
      <c r="Q113" s="377" t="s">
        <v>235</v>
      </c>
      <c r="R113" s="377" t="s">
        <v>235</v>
      </c>
      <c r="S113" s="377" t="s">
        <v>1184</v>
      </c>
      <c r="T113" s="377" t="s">
        <v>1184</v>
      </c>
      <c r="U113" s="377" t="s">
        <v>1184</v>
      </c>
      <c r="V113" s="377" t="s">
        <v>1184</v>
      </c>
      <c r="W113" s="377" t="s">
        <v>1184</v>
      </c>
      <c r="X113" s="377" t="s">
        <v>1184</v>
      </c>
      <c r="Y113" s="379" t="s">
        <v>1185</v>
      </c>
      <c r="Z113" s="379" t="s">
        <v>1184</v>
      </c>
      <c r="AA113" s="379" t="s">
        <v>1184</v>
      </c>
      <c r="AB113" s="379" t="s">
        <v>1184</v>
      </c>
      <c r="AC113" s="379" t="s">
        <v>1184</v>
      </c>
      <c r="AD113" s="379" t="s">
        <v>1184</v>
      </c>
      <c r="AE113" s="379"/>
      <c r="AF113" s="379"/>
      <c r="AG113" s="379" t="s">
        <v>1184</v>
      </c>
      <c r="AH113" s="379"/>
      <c r="AI113" s="379"/>
      <c r="AJ113" s="379" t="s">
        <v>1184</v>
      </c>
      <c r="AK113" s="379"/>
      <c r="AL113" s="377" t="s">
        <v>1257</v>
      </c>
      <c r="AM113" s="377" t="s">
        <v>1268</v>
      </c>
      <c r="AN113" s="377" t="s">
        <v>1267</v>
      </c>
      <c r="AO113" s="377" t="s">
        <v>1267</v>
      </c>
      <c r="AP113" s="377"/>
    </row>
    <row r="114" spans="1:42" ht="27" hidden="1" customHeight="1" x14ac:dyDescent="0.25">
      <c r="A114" s="427">
        <v>102</v>
      </c>
      <c r="B114" s="430"/>
      <c r="C114" s="430"/>
      <c r="D114" s="430" t="s">
        <v>1107</v>
      </c>
      <c r="E114" s="449" t="s">
        <v>87</v>
      </c>
      <c r="F114" s="430" t="s">
        <v>1107</v>
      </c>
      <c r="G114" s="430"/>
      <c r="H114" s="430" t="s">
        <v>2624</v>
      </c>
      <c r="I114" s="446" t="s">
        <v>1873</v>
      </c>
      <c r="J114" s="430" t="s">
        <v>2058</v>
      </c>
      <c r="K114" s="430">
        <v>1</v>
      </c>
      <c r="L114" s="430">
        <v>1</v>
      </c>
      <c r="M114" s="430" t="s">
        <v>1949</v>
      </c>
      <c r="N114" s="430" t="s">
        <v>2263</v>
      </c>
      <c r="O114" s="430" t="s">
        <v>890</v>
      </c>
      <c r="P114" s="377" t="s">
        <v>1266</v>
      </c>
      <c r="Q114" s="377" t="s">
        <v>888</v>
      </c>
      <c r="R114" s="377" t="s">
        <v>888</v>
      </c>
      <c r="S114" s="377" t="s">
        <v>1184</v>
      </c>
      <c r="T114" s="377" t="s">
        <v>1184</v>
      </c>
      <c r="U114" s="377" t="s">
        <v>1184</v>
      </c>
      <c r="V114" s="377" t="s">
        <v>1184</v>
      </c>
      <c r="W114" s="377" t="s">
        <v>1184</v>
      </c>
      <c r="X114" s="377" t="s">
        <v>1184</v>
      </c>
      <c r="Y114" s="379" t="s">
        <v>1184</v>
      </c>
      <c r="Z114" s="379" t="s">
        <v>1184</v>
      </c>
      <c r="AA114" s="379" t="s">
        <v>1184</v>
      </c>
      <c r="AB114" s="379" t="s">
        <v>1184</v>
      </c>
      <c r="AC114" s="379" t="s">
        <v>1184</v>
      </c>
      <c r="AD114" s="379" t="s">
        <v>1184</v>
      </c>
      <c r="AE114" s="379"/>
      <c r="AF114" s="379"/>
      <c r="AG114" s="379" t="s">
        <v>1184</v>
      </c>
      <c r="AH114" s="379"/>
      <c r="AI114" s="379"/>
      <c r="AJ114" s="379" t="s">
        <v>1184</v>
      </c>
      <c r="AK114" s="379"/>
      <c r="AL114" s="377"/>
      <c r="AM114" s="377" t="s">
        <v>1791</v>
      </c>
      <c r="AN114" s="377"/>
      <c r="AO114" s="377"/>
      <c r="AP114" s="377"/>
    </row>
    <row r="115" spans="1:42" ht="27" hidden="1" customHeight="1" x14ac:dyDescent="0.25">
      <c r="A115" s="427">
        <v>103</v>
      </c>
      <c r="B115" s="430"/>
      <c r="C115" s="430"/>
      <c r="D115" s="430" t="s">
        <v>1490</v>
      </c>
      <c r="E115" s="449" t="s">
        <v>66</v>
      </c>
      <c r="F115" s="430" t="s">
        <v>1487</v>
      </c>
      <c r="G115" s="430" t="s">
        <v>1749</v>
      </c>
      <c r="H115" s="430" t="s">
        <v>2624</v>
      </c>
      <c r="I115" s="446" t="s">
        <v>2014</v>
      </c>
      <c r="J115" s="430" t="s">
        <v>2058</v>
      </c>
      <c r="K115" s="430">
        <v>1</v>
      </c>
      <c r="L115" s="430">
        <v>1</v>
      </c>
      <c r="M115" s="430" t="s">
        <v>1949</v>
      </c>
      <c r="N115" s="430" t="s">
        <v>2264</v>
      </c>
      <c r="O115" s="430" t="s">
        <v>1513</v>
      </c>
      <c r="P115" s="377" t="s">
        <v>1264</v>
      </c>
      <c r="Q115" s="377" t="s">
        <v>889</v>
      </c>
      <c r="R115" s="377" t="s">
        <v>889</v>
      </c>
      <c r="S115" s="377" t="s">
        <v>1254</v>
      </c>
      <c r="T115" s="377" t="s">
        <v>1254</v>
      </c>
      <c r="U115" s="377" t="s">
        <v>1254</v>
      </c>
      <c r="V115" s="377" t="s">
        <v>1254</v>
      </c>
      <c r="W115" s="377" t="s">
        <v>1254</v>
      </c>
      <c r="X115" s="377" t="s">
        <v>1184</v>
      </c>
      <c r="Y115" s="379" t="s">
        <v>1184</v>
      </c>
      <c r="Z115" s="379" t="s">
        <v>1184</v>
      </c>
      <c r="AA115" s="379" t="s">
        <v>1207</v>
      </c>
      <c r="AB115" s="379" t="s">
        <v>1207</v>
      </c>
      <c r="AC115" s="379" t="s">
        <v>1207</v>
      </c>
      <c r="AD115" s="379" t="s">
        <v>1380</v>
      </c>
      <c r="AE115" s="379"/>
      <c r="AF115" s="379"/>
      <c r="AG115" s="379" t="s">
        <v>1207</v>
      </c>
      <c r="AH115" s="379"/>
      <c r="AI115" s="379"/>
      <c r="AJ115" s="379" t="s">
        <v>1207</v>
      </c>
      <c r="AK115" s="379"/>
      <c r="AL115" s="377"/>
      <c r="AM115" s="377" t="s">
        <v>1792</v>
      </c>
      <c r="AN115" s="377"/>
      <c r="AO115" s="377"/>
      <c r="AP115" s="377"/>
    </row>
    <row r="116" spans="1:42" ht="27" hidden="1" customHeight="1" x14ac:dyDescent="0.25">
      <c r="A116" s="427">
        <v>104</v>
      </c>
      <c r="B116" s="430"/>
      <c r="C116" s="430"/>
      <c r="D116" s="430" t="s">
        <v>238</v>
      </c>
      <c r="E116" s="449" t="s">
        <v>87</v>
      </c>
      <c r="F116" s="430" t="s">
        <v>1545</v>
      </c>
      <c r="G116" s="430" t="s">
        <v>1753</v>
      </c>
      <c r="H116" s="430" t="s">
        <v>2626</v>
      </c>
      <c r="I116" s="446" t="s">
        <v>1874</v>
      </c>
      <c r="J116" s="430" t="s">
        <v>2058</v>
      </c>
      <c r="K116" s="430">
        <v>1</v>
      </c>
      <c r="L116" s="430">
        <v>1</v>
      </c>
      <c r="M116" s="430" t="s">
        <v>1950</v>
      </c>
      <c r="N116" s="430" t="s">
        <v>2265</v>
      </c>
      <c r="O116" s="430" t="s">
        <v>541</v>
      </c>
      <c r="P116" s="377" t="s">
        <v>238</v>
      </c>
      <c r="Q116" s="377" t="s">
        <v>238</v>
      </c>
      <c r="R116" s="377" t="s">
        <v>238</v>
      </c>
      <c r="S116" s="377" t="s">
        <v>1254</v>
      </c>
      <c r="T116" s="377" t="s">
        <v>1254</v>
      </c>
      <c r="U116" s="377" t="s">
        <v>1254</v>
      </c>
      <c r="V116" s="377" t="s">
        <v>1254</v>
      </c>
      <c r="W116" s="377" t="s">
        <v>1254</v>
      </c>
      <c r="X116" s="377" t="s">
        <v>1184</v>
      </c>
      <c r="Y116" s="379" t="s">
        <v>1184</v>
      </c>
      <c r="Z116" s="379" t="s">
        <v>1254</v>
      </c>
      <c r="AA116" s="379" t="s">
        <v>1254</v>
      </c>
      <c r="AB116" s="379" t="s">
        <v>1254</v>
      </c>
      <c r="AC116" s="379" t="s">
        <v>1254</v>
      </c>
      <c r="AD116" s="379" t="s">
        <v>1254</v>
      </c>
      <c r="AE116" s="379"/>
      <c r="AF116" s="379"/>
      <c r="AG116" s="379" t="s">
        <v>1254</v>
      </c>
      <c r="AH116" s="379"/>
      <c r="AI116" s="379"/>
      <c r="AJ116" s="379" t="s">
        <v>1254</v>
      </c>
      <c r="AK116" s="379"/>
      <c r="AL116" s="377"/>
      <c r="AM116" s="377" t="s">
        <v>1793</v>
      </c>
      <c r="AN116" s="377"/>
      <c r="AO116" s="377"/>
      <c r="AP116" s="377"/>
    </row>
    <row r="117" spans="1:42" ht="27" hidden="1" customHeight="1" x14ac:dyDescent="0.25">
      <c r="A117" s="427">
        <v>105</v>
      </c>
      <c r="B117" s="430"/>
      <c r="C117" s="430"/>
      <c r="D117" s="430" t="s">
        <v>1106</v>
      </c>
      <c r="E117" s="449" t="s">
        <v>87</v>
      </c>
      <c r="F117" s="430" t="s">
        <v>613</v>
      </c>
      <c r="G117" s="430"/>
      <c r="H117" s="430" t="s">
        <v>2626</v>
      </c>
      <c r="I117" s="446" t="s">
        <v>1873</v>
      </c>
      <c r="J117" s="430" t="s">
        <v>2058</v>
      </c>
      <c r="K117" s="430">
        <v>1</v>
      </c>
      <c r="L117" s="430">
        <v>1</v>
      </c>
      <c r="M117" s="430" t="s">
        <v>1950</v>
      </c>
      <c r="N117" s="430" t="s">
        <v>2266</v>
      </c>
      <c r="O117" s="430" t="s">
        <v>542</v>
      </c>
      <c r="P117" s="377" t="s">
        <v>1106</v>
      </c>
      <c r="Q117" s="377" t="s">
        <v>1106</v>
      </c>
      <c r="R117" s="377" t="s">
        <v>1106</v>
      </c>
      <c r="S117" s="377" t="s">
        <v>1184</v>
      </c>
      <c r="T117" s="377" t="s">
        <v>1184</v>
      </c>
      <c r="U117" s="377" t="s">
        <v>1184</v>
      </c>
      <c r="V117" s="377" t="s">
        <v>1184</v>
      </c>
      <c r="W117" s="377" t="s">
        <v>1184</v>
      </c>
      <c r="X117" s="377" t="s">
        <v>1184</v>
      </c>
      <c r="Y117" s="379" t="s">
        <v>1184</v>
      </c>
      <c r="Z117" s="379" t="s">
        <v>1184</v>
      </c>
      <c r="AA117" s="379" t="s">
        <v>1184</v>
      </c>
      <c r="AB117" s="379" t="s">
        <v>1184</v>
      </c>
      <c r="AC117" s="379" t="s">
        <v>1184</v>
      </c>
      <c r="AD117" s="379" t="s">
        <v>1184</v>
      </c>
      <c r="AE117" s="379"/>
      <c r="AF117" s="379"/>
      <c r="AG117" s="379" t="s">
        <v>1184</v>
      </c>
      <c r="AH117" s="379"/>
      <c r="AI117" s="379"/>
      <c r="AJ117" s="379" t="s">
        <v>1184</v>
      </c>
      <c r="AK117" s="379"/>
      <c r="AL117" s="377"/>
      <c r="AM117" s="377" t="s">
        <v>1268</v>
      </c>
      <c r="AN117" s="377"/>
      <c r="AO117" s="377"/>
      <c r="AP117" s="377"/>
    </row>
    <row r="118" spans="1:42" ht="27" hidden="1" customHeight="1" x14ac:dyDescent="0.25">
      <c r="A118" s="427">
        <v>106</v>
      </c>
      <c r="B118" s="430"/>
      <c r="C118" s="430"/>
      <c r="D118" s="430" t="s">
        <v>242</v>
      </c>
      <c r="E118" s="449" t="s">
        <v>87</v>
      </c>
      <c r="F118" s="430" t="s">
        <v>241</v>
      </c>
      <c r="G118" s="430"/>
      <c r="H118" s="430" t="s">
        <v>2626</v>
      </c>
      <c r="I118" s="446" t="s">
        <v>1863</v>
      </c>
      <c r="J118" s="430" t="s">
        <v>2058</v>
      </c>
      <c r="K118" s="430">
        <v>1</v>
      </c>
      <c r="L118" s="430">
        <v>5</v>
      </c>
      <c r="M118" s="430" t="s">
        <v>1950</v>
      </c>
      <c r="N118" s="430" t="s">
        <v>2267</v>
      </c>
      <c r="O118" s="430" t="s">
        <v>543</v>
      </c>
      <c r="P118" s="377" t="s">
        <v>242</v>
      </c>
      <c r="Q118" s="377" t="s">
        <v>243</v>
      </c>
      <c r="R118" s="377" t="s">
        <v>243</v>
      </c>
      <c r="S118" s="377" t="s">
        <v>1184</v>
      </c>
      <c r="T118" s="377" t="s">
        <v>1184</v>
      </c>
      <c r="U118" s="377" t="s">
        <v>1184</v>
      </c>
      <c r="V118" s="377" t="s">
        <v>1184</v>
      </c>
      <c r="W118" s="377" t="s">
        <v>1184</v>
      </c>
      <c r="X118" s="377" t="s">
        <v>1185</v>
      </c>
      <c r="Y118" s="379" t="s">
        <v>1185</v>
      </c>
      <c r="Z118" s="379" t="s">
        <v>1184</v>
      </c>
      <c r="AA118" s="379" t="s">
        <v>1184</v>
      </c>
      <c r="AB118" s="379" t="s">
        <v>1184</v>
      </c>
      <c r="AC118" s="379" t="s">
        <v>1184</v>
      </c>
      <c r="AD118" s="379" t="s">
        <v>1184</v>
      </c>
      <c r="AE118" s="379"/>
      <c r="AF118" s="379"/>
      <c r="AG118" s="379" t="s">
        <v>1184</v>
      </c>
      <c r="AH118" s="379"/>
      <c r="AI118" s="379"/>
      <c r="AJ118" s="379" t="s">
        <v>1184</v>
      </c>
      <c r="AK118" s="379"/>
      <c r="AL118" s="377" t="s">
        <v>1263</v>
      </c>
      <c r="AM118" s="377" t="s">
        <v>1268</v>
      </c>
      <c r="AN118" s="377" t="s">
        <v>1262</v>
      </c>
      <c r="AO118" s="377"/>
      <c r="AP118" s="377"/>
    </row>
    <row r="119" spans="1:42" ht="27" hidden="1" customHeight="1" x14ac:dyDescent="0.25">
      <c r="A119" s="427">
        <v>107</v>
      </c>
      <c r="B119" s="430"/>
      <c r="C119" s="430"/>
      <c r="D119" s="430" t="s">
        <v>244</v>
      </c>
      <c r="E119" s="449" t="s">
        <v>87</v>
      </c>
      <c r="F119" s="430" t="s">
        <v>1546</v>
      </c>
      <c r="G119" s="430" t="s">
        <v>1753</v>
      </c>
      <c r="H119" s="430" t="s">
        <v>2626</v>
      </c>
      <c r="I119" s="446" t="s">
        <v>1874</v>
      </c>
      <c r="J119" s="430" t="s">
        <v>2058</v>
      </c>
      <c r="K119" s="430">
        <v>1</v>
      </c>
      <c r="L119" s="430">
        <v>1</v>
      </c>
      <c r="M119" s="430" t="s">
        <v>1950</v>
      </c>
      <c r="N119" s="430" t="s">
        <v>2268</v>
      </c>
      <c r="O119" s="430" t="s">
        <v>545</v>
      </c>
      <c r="P119" s="377" t="s">
        <v>1261</v>
      </c>
      <c r="Q119" s="377" t="s">
        <v>244</v>
      </c>
      <c r="R119" s="377" t="s">
        <v>244</v>
      </c>
      <c r="S119" s="377" t="s">
        <v>1254</v>
      </c>
      <c r="T119" s="377" t="s">
        <v>1254</v>
      </c>
      <c r="U119" s="377" t="s">
        <v>1254</v>
      </c>
      <c r="V119" s="377" t="s">
        <v>1254</v>
      </c>
      <c r="W119" s="377" t="s">
        <v>1254</v>
      </c>
      <c r="X119" s="377" t="s">
        <v>1184</v>
      </c>
      <c r="Y119" s="379" t="s">
        <v>1184</v>
      </c>
      <c r="Z119" s="379" t="s">
        <v>1254</v>
      </c>
      <c r="AA119" s="379" t="s">
        <v>1254</v>
      </c>
      <c r="AB119" s="379" t="s">
        <v>1254</v>
      </c>
      <c r="AC119" s="379" t="s">
        <v>1254</v>
      </c>
      <c r="AD119" s="379" t="s">
        <v>1254</v>
      </c>
      <c r="AE119" s="379"/>
      <c r="AF119" s="379"/>
      <c r="AG119" s="379" t="s">
        <v>1254</v>
      </c>
      <c r="AH119" s="379"/>
      <c r="AI119" s="379"/>
      <c r="AJ119" s="379" t="s">
        <v>1254</v>
      </c>
      <c r="AK119" s="379"/>
      <c r="AL119" s="377"/>
      <c r="AM119" s="377" t="s">
        <v>1794</v>
      </c>
      <c r="AN119" s="377"/>
      <c r="AO119" s="377"/>
      <c r="AP119" s="377"/>
    </row>
    <row r="120" spans="1:42" ht="27" hidden="1" customHeight="1" x14ac:dyDescent="0.25">
      <c r="A120" s="427">
        <v>108</v>
      </c>
      <c r="B120" s="430" t="s">
        <v>1699</v>
      </c>
      <c r="C120" s="430" t="s">
        <v>34</v>
      </c>
      <c r="D120" s="430" t="s">
        <v>254</v>
      </c>
      <c r="E120" s="449" t="s">
        <v>66</v>
      </c>
      <c r="F120" s="430" t="s">
        <v>253</v>
      </c>
      <c r="G120" s="430"/>
      <c r="H120" s="430" t="s">
        <v>2627</v>
      </c>
      <c r="I120" s="446" t="s">
        <v>1878</v>
      </c>
      <c r="J120" s="430" t="s">
        <v>2058</v>
      </c>
      <c r="K120" s="430">
        <v>1</v>
      </c>
      <c r="L120" s="430">
        <v>24</v>
      </c>
      <c r="M120" s="430" t="s">
        <v>1951</v>
      </c>
      <c r="N120" s="430" t="s">
        <v>2269</v>
      </c>
      <c r="O120" s="430" t="s">
        <v>458</v>
      </c>
      <c r="P120" s="377" t="s">
        <v>254</v>
      </c>
      <c r="Q120" s="377" t="s">
        <v>254</v>
      </c>
      <c r="R120" s="377" t="s">
        <v>254</v>
      </c>
      <c r="S120" s="377" t="s">
        <v>1184</v>
      </c>
      <c r="T120" s="377" t="s">
        <v>1184</v>
      </c>
      <c r="U120" s="377" t="s">
        <v>1184</v>
      </c>
      <c r="V120" s="377" t="s">
        <v>1184</v>
      </c>
      <c r="W120" s="377" t="s">
        <v>1184</v>
      </c>
      <c r="X120" s="377" t="s">
        <v>1185</v>
      </c>
      <c r="Y120" s="379" t="s">
        <v>1185</v>
      </c>
      <c r="Z120" s="379" t="s">
        <v>1185</v>
      </c>
      <c r="AA120" s="379" t="s">
        <v>1207</v>
      </c>
      <c r="AB120" s="379" t="s">
        <v>1207</v>
      </c>
      <c r="AC120" s="379" t="s">
        <v>1207</v>
      </c>
      <c r="AD120" s="379" t="s">
        <v>1185</v>
      </c>
      <c r="AE120" s="379"/>
      <c r="AF120" s="379"/>
      <c r="AG120" s="379" t="s">
        <v>1207</v>
      </c>
      <c r="AH120" s="379"/>
      <c r="AI120" s="379"/>
      <c r="AJ120" s="379" t="s">
        <v>1207</v>
      </c>
      <c r="AK120" s="379"/>
      <c r="AL120" s="377"/>
      <c r="AM120" s="377" t="s">
        <v>66</v>
      </c>
      <c r="AN120" s="377"/>
      <c r="AO120" s="377"/>
      <c r="AP120" s="377"/>
    </row>
    <row r="121" spans="1:42" ht="27" hidden="1" customHeight="1" x14ac:dyDescent="0.25">
      <c r="A121" s="427">
        <v>109</v>
      </c>
      <c r="B121" s="430"/>
      <c r="C121" s="430"/>
      <c r="D121" s="430" t="s">
        <v>255</v>
      </c>
      <c r="E121" s="449" t="s">
        <v>66</v>
      </c>
      <c r="F121" s="430" t="s">
        <v>253</v>
      </c>
      <c r="G121" s="430"/>
      <c r="H121" s="430" t="s">
        <v>2627</v>
      </c>
      <c r="I121" s="446" t="s">
        <v>1863</v>
      </c>
      <c r="J121" s="430" t="s">
        <v>2058</v>
      </c>
      <c r="K121" s="430">
        <v>1</v>
      </c>
      <c r="L121" s="430">
        <v>5</v>
      </c>
      <c r="M121" s="430" t="s">
        <v>1952</v>
      </c>
      <c r="N121" s="430" t="s">
        <v>2270</v>
      </c>
      <c r="O121" s="430" t="s">
        <v>459</v>
      </c>
      <c r="P121" s="377" t="s">
        <v>255</v>
      </c>
      <c r="Q121" s="377" t="s">
        <v>255</v>
      </c>
      <c r="R121" s="377" t="s">
        <v>255</v>
      </c>
      <c r="S121" s="377" t="s">
        <v>1184</v>
      </c>
      <c r="T121" s="377" t="s">
        <v>1184</v>
      </c>
      <c r="U121" s="377" t="s">
        <v>1184</v>
      </c>
      <c r="V121" s="377" t="s">
        <v>1184</v>
      </c>
      <c r="W121" s="377" t="s">
        <v>1184</v>
      </c>
      <c r="X121" s="377" t="s">
        <v>1185</v>
      </c>
      <c r="Y121" s="379" t="s">
        <v>1185</v>
      </c>
      <c r="Z121" s="379" t="s">
        <v>1185</v>
      </c>
      <c r="AA121" s="379" t="s">
        <v>1207</v>
      </c>
      <c r="AB121" s="379" t="s">
        <v>1207</v>
      </c>
      <c r="AC121" s="379" t="s">
        <v>1207</v>
      </c>
      <c r="AD121" s="379" t="s">
        <v>1185</v>
      </c>
      <c r="AE121" s="379"/>
      <c r="AF121" s="379"/>
      <c r="AG121" s="379" t="s">
        <v>1207</v>
      </c>
      <c r="AH121" s="379"/>
      <c r="AI121" s="379"/>
      <c r="AJ121" s="379" t="s">
        <v>1207</v>
      </c>
      <c r="AK121" s="379"/>
      <c r="AL121" s="377"/>
      <c r="AM121" s="377" t="s">
        <v>66</v>
      </c>
      <c r="AN121" s="377"/>
      <c r="AO121" s="377"/>
      <c r="AP121" s="377"/>
    </row>
    <row r="122" spans="1:42" ht="27" hidden="1" customHeight="1" x14ac:dyDescent="0.25">
      <c r="A122" s="427">
        <v>110</v>
      </c>
      <c r="B122" s="430"/>
      <c r="C122" s="430"/>
      <c r="D122" s="430" t="s">
        <v>256</v>
      </c>
      <c r="E122" s="449" t="s">
        <v>66</v>
      </c>
      <c r="F122" s="430" t="s">
        <v>253</v>
      </c>
      <c r="G122" s="430"/>
      <c r="H122" s="430" t="s">
        <v>2627</v>
      </c>
      <c r="I122" s="446" t="s">
        <v>1870</v>
      </c>
      <c r="J122" s="430" t="s">
        <v>2058</v>
      </c>
      <c r="K122" s="430">
        <v>1</v>
      </c>
      <c r="L122" s="430">
        <v>2</v>
      </c>
      <c r="M122" s="430" t="s">
        <v>1952</v>
      </c>
      <c r="N122" s="430" t="s">
        <v>2271</v>
      </c>
      <c r="O122" s="430" t="s">
        <v>462</v>
      </c>
      <c r="P122" s="377" t="s">
        <v>1260</v>
      </c>
      <c r="Q122" s="377" t="s">
        <v>256</v>
      </c>
      <c r="R122" s="377" t="s">
        <v>256</v>
      </c>
      <c r="S122" s="377" t="s">
        <v>1184</v>
      </c>
      <c r="T122" s="377" t="s">
        <v>1184</v>
      </c>
      <c r="U122" s="377" t="s">
        <v>1184</v>
      </c>
      <c r="V122" s="377" t="s">
        <v>1184</v>
      </c>
      <c r="W122" s="377" t="s">
        <v>1184</v>
      </c>
      <c r="X122" s="377" t="s">
        <v>1185</v>
      </c>
      <c r="Y122" s="379" t="s">
        <v>1185</v>
      </c>
      <c r="Z122" s="379" t="s">
        <v>1185</v>
      </c>
      <c r="AA122" s="379" t="s">
        <v>1207</v>
      </c>
      <c r="AB122" s="379" t="s">
        <v>1207</v>
      </c>
      <c r="AC122" s="379" t="s">
        <v>1207</v>
      </c>
      <c r="AD122" s="379" t="s">
        <v>1185</v>
      </c>
      <c r="AE122" s="379"/>
      <c r="AF122" s="379"/>
      <c r="AG122" s="379" t="s">
        <v>1207</v>
      </c>
      <c r="AH122" s="379"/>
      <c r="AI122" s="379"/>
      <c r="AJ122" s="379" t="s">
        <v>1207</v>
      </c>
      <c r="AK122" s="379"/>
      <c r="AL122" s="377"/>
      <c r="AM122" s="377" t="s">
        <v>66</v>
      </c>
      <c r="AN122" s="377"/>
      <c r="AO122" s="377"/>
      <c r="AP122" s="377"/>
    </row>
    <row r="123" spans="1:42" ht="27" hidden="1" customHeight="1" x14ac:dyDescent="0.25">
      <c r="A123" s="427">
        <v>111</v>
      </c>
      <c r="B123" s="430"/>
      <c r="C123" s="430"/>
      <c r="D123" s="430" t="s">
        <v>257</v>
      </c>
      <c r="E123" s="449" t="s">
        <v>66</v>
      </c>
      <c r="F123" s="430" t="s">
        <v>253</v>
      </c>
      <c r="G123" s="430"/>
      <c r="H123" s="430" t="s">
        <v>2627</v>
      </c>
      <c r="I123" s="446" t="s">
        <v>1874</v>
      </c>
      <c r="J123" s="430" t="s">
        <v>2058</v>
      </c>
      <c r="K123" s="430">
        <v>1</v>
      </c>
      <c r="L123" s="430">
        <v>1</v>
      </c>
      <c r="M123" s="430" t="s">
        <v>1952</v>
      </c>
      <c r="N123" s="430" t="s">
        <v>2272</v>
      </c>
      <c r="O123" s="430" t="s">
        <v>461</v>
      </c>
      <c r="P123" s="377" t="s">
        <v>257</v>
      </c>
      <c r="Q123" s="377" t="s">
        <v>257</v>
      </c>
      <c r="R123" s="377" t="s">
        <v>257</v>
      </c>
      <c r="S123" s="377" t="s">
        <v>1184</v>
      </c>
      <c r="T123" s="377" t="s">
        <v>1184</v>
      </c>
      <c r="U123" s="377" t="s">
        <v>1184</v>
      </c>
      <c r="V123" s="377" t="s">
        <v>1184</v>
      </c>
      <c r="W123" s="377" t="s">
        <v>1184</v>
      </c>
      <c r="X123" s="377" t="s">
        <v>1185</v>
      </c>
      <c r="Y123" s="379" t="s">
        <v>1185</v>
      </c>
      <c r="Z123" s="379" t="s">
        <v>1185</v>
      </c>
      <c r="AA123" s="379" t="s">
        <v>1207</v>
      </c>
      <c r="AB123" s="379" t="s">
        <v>1207</v>
      </c>
      <c r="AC123" s="379" t="s">
        <v>1207</v>
      </c>
      <c r="AD123" s="379" t="s">
        <v>1185</v>
      </c>
      <c r="AE123" s="379"/>
      <c r="AF123" s="379"/>
      <c r="AG123" s="379" t="s">
        <v>1207</v>
      </c>
      <c r="AH123" s="379"/>
      <c r="AI123" s="379"/>
      <c r="AJ123" s="379" t="s">
        <v>1207</v>
      </c>
      <c r="AK123" s="379"/>
      <c r="AL123" s="377"/>
      <c r="AM123" s="377" t="s">
        <v>66</v>
      </c>
      <c r="AN123" s="377"/>
      <c r="AO123" s="377"/>
      <c r="AP123" s="377"/>
    </row>
    <row r="124" spans="1:42" ht="27" hidden="1" customHeight="1" x14ac:dyDescent="0.25">
      <c r="A124" s="427">
        <v>112</v>
      </c>
      <c r="B124" s="430" t="s">
        <v>1700</v>
      </c>
      <c r="C124" s="430" t="s">
        <v>36</v>
      </c>
      <c r="D124" s="430" t="s">
        <v>258</v>
      </c>
      <c r="E124" s="449" t="s">
        <v>66</v>
      </c>
      <c r="F124" s="430" t="s">
        <v>214</v>
      </c>
      <c r="G124" s="430" t="s">
        <v>1751</v>
      </c>
      <c r="H124" s="430" t="s">
        <v>2625</v>
      </c>
      <c r="I124" s="453" t="s">
        <v>1865</v>
      </c>
      <c r="J124" s="430" t="s">
        <v>2058</v>
      </c>
      <c r="K124" s="430">
        <v>1</v>
      </c>
      <c r="L124" s="430">
        <v>8</v>
      </c>
      <c r="M124" s="430" t="s">
        <v>1953</v>
      </c>
      <c r="N124" s="430" t="s">
        <v>2273</v>
      </c>
      <c r="O124" s="430" t="s">
        <v>463</v>
      </c>
      <c r="P124" s="377" t="s">
        <v>258</v>
      </c>
      <c r="Q124" s="377" t="s">
        <v>1255</v>
      </c>
      <c r="R124" s="377" t="s">
        <v>1176</v>
      </c>
      <c r="S124" s="377" t="s">
        <v>1254</v>
      </c>
      <c r="T124" s="377" t="s">
        <v>1254</v>
      </c>
      <c r="U124" s="377" t="s">
        <v>1254</v>
      </c>
      <c r="V124" s="377" t="s">
        <v>1254</v>
      </c>
      <c r="W124" s="377" t="s">
        <v>1254</v>
      </c>
      <c r="X124" s="377" t="s">
        <v>1254</v>
      </c>
      <c r="Y124" s="377" t="s">
        <v>1254</v>
      </c>
      <c r="Z124" s="377" t="s">
        <v>1254</v>
      </c>
      <c r="AA124" s="377" t="s">
        <v>1254</v>
      </c>
      <c r="AB124" s="377" t="s">
        <v>1254</v>
      </c>
      <c r="AC124" s="377" t="s">
        <v>1254</v>
      </c>
      <c r="AD124" s="377" t="s">
        <v>1254</v>
      </c>
      <c r="AE124" s="377"/>
      <c r="AF124" s="377"/>
      <c r="AG124" s="377" t="s">
        <v>1254</v>
      </c>
      <c r="AH124" s="377"/>
      <c r="AI124" s="377"/>
      <c r="AJ124" s="377" t="s">
        <v>1254</v>
      </c>
      <c r="AK124" s="377"/>
      <c r="AL124" s="377"/>
      <c r="AM124" s="377" t="s">
        <v>1795</v>
      </c>
      <c r="AN124" s="377"/>
      <c r="AO124" s="377"/>
      <c r="AP124" s="377"/>
    </row>
    <row r="125" spans="1:42" ht="27" hidden="1" customHeight="1" x14ac:dyDescent="0.25">
      <c r="A125" s="427">
        <v>113</v>
      </c>
      <c r="B125" s="430"/>
      <c r="C125" s="430"/>
      <c r="D125" s="430" t="s">
        <v>259</v>
      </c>
      <c r="E125" s="449" t="s">
        <v>66</v>
      </c>
      <c r="F125" s="430" t="s">
        <v>214</v>
      </c>
      <c r="G125" s="430" t="s">
        <v>1751</v>
      </c>
      <c r="H125" s="430" t="s">
        <v>2625</v>
      </c>
      <c r="I125" s="453" t="s">
        <v>1865</v>
      </c>
      <c r="J125" s="430" t="s">
        <v>2058</v>
      </c>
      <c r="K125" s="430">
        <v>1</v>
      </c>
      <c r="L125" s="430">
        <v>8</v>
      </c>
      <c r="M125" s="430" t="s">
        <v>1954</v>
      </c>
      <c r="N125" s="430" t="s">
        <v>2274</v>
      </c>
      <c r="O125" s="430" t="s">
        <v>464</v>
      </c>
      <c r="P125" s="377" t="s">
        <v>259</v>
      </c>
      <c r="Q125" s="377" t="s">
        <v>1255</v>
      </c>
      <c r="R125" s="377" t="s">
        <v>1176</v>
      </c>
      <c r="S125" s="377" t="s">
        <v>1254</v>
      </c>
      <c r="T125" s="377" t="s">
        <v>1254</v>
      </c>
      <c r="U125" s="377" t="s">
        <v>1254</v>
      </c>
      <c r="V125" s="377" t="s">
        <v>1254</v>
      </c>
      <c r="W125" s="377" t="s">
        <v>1254</v>
      </c>
      <c r="X125" s="377" t="s">
        <v>1254</v>
      </c>
      <c r="Y125" s="377" t="s">
        <v>1254</v>
      </c>
      <c r="Z125" s="377" t="s">
        <v>1254</v>
      </c>
      <c r="AA125" s="377" t="s">
        <v>1254</v>
      </c>
      <c r="AB125" s="377" t="s">
        <v>1254</v>
      </c>
      <c r="AC125" s="377" t="s">
        <v>1254</v>
      </c>
      <c r="AD125" s="377" t="s">
        <v>1254</v>
      </c>
      <c r="AE125" s="377"/>
      <c r="AF125" s="377"/>
      <c r="AG125" s="377" t="s">
        <v>1254</v>
      </c>
      <c r="AH125" s="377"/>
      <c r="AI125" s="377"/>
      <c r="AJ125" s="377" t="s">
        <v>1254</v>
      </c>
      <c r="AK125" s="377"/>
      <c r="AL125" s="377"/>
      <c r="AM125" s="377" t="s">
        <v>1795</v>
      </c>
      <c r="AN125" s="377"/>
      <c r="AO125" s="377"/>
      <c r="AP125" s="377"/>
    </row>
    <row r="126" spans="1:42" ht="27" hidden="1" customHeight="1" x14ac:dyDescent="0.25">
      <c r="A126" s="427">
        <v>114</v>
      </c>
      <c r="B126" s="430"/>
      <c r="C126" s="430"/>
      <c r="D126" s="430" t="s">
        <v>260</v>
      </c>
      <c r="E126" s="449" t="s">
        <v>66</v>
      </c>
      <c r="F126" s="430" t="s">
        <v>214</v>
      </c>
      <c r="G126" s="430" t="s">
        <v>1751</v>
      </c>
      <c r="H126" s="430" t="s">
        <v>2625</v>
      </c>
      <c r="I126" s="453" t="s">
        <v>1865</v>
      </c>
      <c r="J126" s="430" t="s">
        <v>2058</v>
      </c>
      <c r="K126" s="430">
        <v>1</v>
      </c>
      <c r="L126" s="430">
        <v>8</v>
      </c>
      <c r="M126" s="430" t="s">
        <v>1955</v>
      </c>
      <c r="N126" s="430" t="s">
        <v>2275</v>
      </c>
      <c r="O126" s="430" t="s">
        <v>465</v>
      </c>
      <c r="P126" s="377" t="s">
        <v>1259</v>
      </c>
      <c r="Q126" s="377" t="s">
        <v>1255</v>
      </c>
      <c r="R126" s="377" t="s">
        <v>1176</v>
      </c>
      <c r="S126" s="377" t="s">
        <v>1254</v>
      </c>
      <c r="T126" s="377" t="s">
        <v>1254</v>
      </c>
      <c r="U126" s="377" t="s">
        <v>1254</v>
      </c>
      <c r="V126" s="377" t="s">
        <v>1254</v>
      </c>
      <c r="W126" s="377" t="s">
        <v>1254</v>
      </c>
      <c r="X126" s="377" t="s">
        <v>1254</v>
      </c>
      <c r="Y126" s="377" t="s">
        <v>1254</v>
      </c>
      <c r="Z126" s="377" t="s">
        <v>1254</v>
      </c>
      <c r="AA126" s="377" t="s">
        <v>1254</v>
      </c>
      <c r="AB126" s="377" t="s">
        <v>1254</v>
      </c>
      <c r="AC126" s="377" t="s">
        <v>1254</v>
      </c>
      <c r="AD126" s="377" t="s">
        <v>1254</v>
      </c>
      <c r="AE126" s="377"/>
      <c r="AF126" s="377"/>
      <c r="AG126" s="377" t="s">
        <v>1254</v>
      </c>
      <c r="AH126" s="377"/>
      <c r="AI126" s="377"/>
      <c r="AJ126" s="377" t="s">
        <v>1254</v>
      </c>
      <c r="AK126" s="377"/>
      <c r="AL126" s="377"/>
      <c r="AM126" s="377" t="s">
        <v>1795</v>
      </c>
      <c r="AN126" s="377"/>
      <c r="AO126" s="377"/>
      <c r="AP126" s="377"/>
    </row>
    <row r="127" spans="1:42" ht="27" hidden="1" customHeight="1" x14ac:dyDescent="0.25">
      <c r="A127" s="427">
        <v>115</v>
      </c>
      <c r="B127" s="430"/>
      <c r="C127" s="430"/>
      <c r="D127" s="430" t="s">
        <v>261</v>
      </c>
      <c r="E127" s="449" t="s">
        <v>66</v>
      </c>
      <c r="F127" s="430" t="s">
        <v>214</v>
      </c>
      <c r="G127" s="430" t="s">
        <v>1751</v>
      </c>
      <c r="H127" s="430" t="s">
        <v>2625</v>
      </c>
      <c r="I127" s="453" t="s">
        <v>1865</v>
      </c>
      <c r="J127" s="430" t="s">
        <v>2058</v>
      </c>
      <c r="K127" s="430">
        <v>1</v>
      </c>
      <c r="L127" s="430">
        <v>8</v>
      </c>
      <c r="M127" s="430" t="s">
        <v>1956</v>
      </c>
      <c r="N127" s="430" t="s">
        <v>2276</v>
      </c>
      <c r="O127" s="430" t="s">
        <v>466</v>
      </c>
      <c r="P127" s="377" t="s">
        <v>1258</v>
      </c>
      <c r="Q127" s="377" t="s">
        <v>1255</v>
      </c>
      <c r="R127" s="377" t="s">
        <v>1176</v>
      </c>
      <c r="S127" s="377" t="s">
        <v>1254</v>
      </c>
      <c r="T127" s="377" t="s">
        <v>1254</v>
      </c>
      <c r="U127" s="377" t="s">
        <v>1254</v>
      </c>
      <c r="V127" s="377" t="s">
        <v>1254</v>
      </c>
      <c r="W127" s="377" t="s">
        <v>1254</v>
      </c>
      <c r="X127" s="377" t="s">
        <v>1254</v>
      </c>
      <c r="Y127" s="377" t="s">
        <v>1254</v>
      </c>
      <c r="Z127" s="377" t="s">
        <v>1254</v>
      </c>
      <c r="AA127" s="377" t="s">
        <v>1254</v>
      </c>
      <c r="AB127" s="377" t="s">
        <v>1254</v>
      </c>
      <c r="AC127" s="377" t="s">
        <v>1254</v>
      </c>
      <c r="AD127" s="377" t="s">
        <v>1254</v>
      </c>
      <c r="AE127" s="377"/>
      <c r="AF127" s="377"/>
      <c r="AG127" s="377" t="s">
        <v>1254</v>
      </c>
      <c r="AH127" s="377"/>
      <c r="AI127" s="377"/>
      <c r="AJ127" s="377" t="s">
        <v>1254</v>
      </c>
      <c r="AK127" s="377"/>
      <c r="AL127" s="377"/>
      <c r="AM127" s="377" t="s">
        <v>1795</v>
      </c>
      <c r="AN127" s="377"/>
      <c r="AO127" s="377"/>
      <c r="AP127" s="377"/>
    </row>
    <row r="128" spans="1:42" ht="27" hidden="1" customHeight="1" x14ac:dyDescent="0.25">
      <c r="A128" s="427"/>
      <c r="B128" s="456" t="s">
        <v>2750</v>
      </c>
      <c r="C128" s="411" t="s">
        <v>2722</v>
      </c>
      <c r="D128" s="411" t="s">
        <v>2723</v>
      </c>
      <c r="E128" s="476" t="s">
        <v>66</v>
      </c>
      <c r="F128" s="456" t="s">
        <v>2705</v>
      </c>
      <c r="G128" s="456" t="s">
        <v>2696</v>
      </c>
      <c r="H128" s="456" t="s">
        <v>2768</v>
      </c>
      <c r="I128" s="477" t="s">
        <v>1878</v>
      </c>
      <c r="J128" s="456" t="s">
        <v>2058</v>
      </c>
      <c r="K128" s="456">
        <v>1</v>
      </c>
      <c r="L128" s="456">
        <v>24</v>
      </c>
      <c r="M128" s="411" t="s">
        <v>2724</v>
      </c>
      <c r="N128" s="411" t="s">
        <v>2725</v>
      </c>
      <c r="O128" s="456" t="s">
        <v>2726</v>
      </c>
      <c r="P128" s="377" t="s">
        <v>1254</v>
      </c>
      <c r="Q128" s="377" t="s">
        <v>1254</v>
      </c>
      <c r="R128" s="377" t="s">
        <v>1254</v>
      </c>
      <c r="S128" s="377" t="s">
        <v>1254</v>
      </c>
      <c r="T128" s="377" t="s">
        <v>1254</v>
      </c>
      <c r="U128" s="377" t="s">
        <v>1254</v>
      </c>
      <c r="V128" s="377" t="s">
        <v>1254</v>
      </c>
      <c r="W128" s="377" t="s">
        <v>1254</v>
      </c>
      <c r="X128" s="377" t="s">
        <v>1254</v>
      </c>
      <c r="Y128" s="377" t="s">
        <v>1254</v>
      </c>
      <c r="Z128" s="377" t="s">
        <v>1254</v>
      </c>
      <c r="AA128" s="377" t="s">
        <v>1254</v>
      </c>
      <c r="AB128" s="377" t="s">
        <v>1254</v>
      </c>
      <c r="AC128" s="377" t="s">
        <v>1254</v>
      </c>
      <c r="AD128" s="377" t="s">
        <v>1254</v>
      </c>
      <c r="AE128" s="377" t="s">
        <v>1184</v>
      </c>
      <c r="AF128" s="377" t="s">
        <v>1184</v>
      </c>
      <c r="AG128" s="377" t="s">
        <v>1184</v>
      </c>
      <c r="AH128" s="377" t="s">
        <v>1184</v>
      </c>
      <c r="AI128" s="377" t="s">
        <v>1184</v>
      </c>
      <c r="AJ128" s="377" t="s">
        <v>1184</v>
      </c>
      <c r="AK128" s="377"/>
      <c r="AL128" s="377"/>
      <c r="AM128" s="377"/>
      <c r="AN128" s="377"/>
      <c r="AO128" s="377"/>
      <c r="AP128" s="409"/>
    </row>
    <row r="129" spans="1:42" ht="27" hidden="1" customHeight="1" x14ac:dyDescent="0.25">
      <c r="A129" s="427"/>
      <c r="B129" s="456"/>
      <c r="C129" s="411"/>
      <c r="D129" s="411" t="s">
        <v>2727</v>
      </c>
      <c r="E129" s="476" t="s">
        <v>66</v>
      </c>
      <c r="F129" s="456" t="s">
        <v>2705</v>
      </c>
      <c r="G129" s="456" t="s">
        <v>2696</v>
      </c>
      <c r="H129" s="456" t="s">
        <v>2768</v>
      </c>
      <c r="I129" s="477" t="s">
        <v>1863</v>
      </c>
      <c r="J129" s="456" t="s">
        <v>2058</v>
      </c>
      <c r="K129" s="456">
        <v>1</v>
      </c>
      <c r="L129" s="456">
        <v>5</v>
      </c>
      <c r="M129" s="411" t="s">
        <v>2728</v>
      </c>
      <c r="N129" s="411" t="s">
        <v>2729</v>
      </c>
      <c r="O129" s="456" t="s">
        <v>2771</v>
      </c>
      <c r="P129" s="377" t="s">
        <v>1254</v>
      </c>
      <c r="Q129" s="377" t="s">
        <v>1254</v>
      </c>
      <c r="R129" s="377" t="s">
        <v>1254</v>
      </c>
      <c r="S129" s="377" t="s">
        <v>1254</v>
      </c>
      <c r="T129" s="377" t="s">
        <v>1254</v>
      </c>
      <c r="U129" s="377" t="s">
        <v>1254</v>
      </c>
      <c r="V129" s="377" t="s">
        <v>1254</v>
      </c>
      <c r="W129" s="377" t="s">
        <v>1254</v>
      </c>
      <c r="X129" s="377" t="s">
        <v>1254</v>
      </c>
      <c r="Y129" s="377" t="s">
        <v>1254</v>
      </c>
      <c r="Z129" s="377" t="s">
        <v>1254</v>
      </c>
      <c r="AA129" s="377" t="s">
        <v>1254</v>
      </c>
      <c r="AB129" s="377" t="s">
        <v>1254</v>
      </c>
      <c r="AC129" s="377" t="s">
        <v>1254</v>
      </c>
      <c r="AD129" s="377" t="s">
        <v>1254</v>
      </c>
      <c r="AE129" s="377" t="s">
        <v>1184</v>
      </c>
      <c r="AF129" s="377" t="s">
        <v>1184</v>
      </c>
      <c r="AG129" s="377" t="s">
        <v>1184</v>
      </c>
      <c r="AH129" s="377" t="s">
        <v>1184</v>
      </c>
      <c r="AI129" s="377" t="s">
        <v>1184</v>
      </c>
      <c r="AJ129" s="377" t="s">
        <v>1184</v>
      </c>
      <c r="AK129" s="377"/>
      <c r="AL129" s="377"/>
      <c r="AM129" s="377"/>
      <c r="AN129" s="377"/>
      <c r="AO129" s="377"/>
      <c r="AP129" s="409"/>
    </row>
    <row r="130" spans="1:42" ht="27" hidden="1" customHeight="1" x14ac:dyDescent="0.25">
      <c r="A130" s="427"/>
      <c r="B130" s="456"/>
      <c r="C130" s="411"/>
      <c r="D130" s="411" t="s">
        <v>2730</v>
      </c>
      <c r="E130" s="476" t="s">
        <v>66</v>
      </c>
      <c r="F130" s="456" t="s">
        <v>2705</v>
      </c>
      <c r="G130" s="456" t="s">
        <v>2696</v>
      </c>
      <c r="H130" s="456" t="s">
        <v>2768</v>
      </c>
      <c r="I130" s="477" t="s">
        <v>1870</v>
      </c>
      <c r="J130" s="456" t="s">
        <v>2058</v>
      </c>
      <c r="K130" s="456">
        <v>1</v>
      </c>
      <c r="L130" s="456">
        <v>2</v>
      </c>
      <c r="M130" s="411" t="s">
        <v>2728</v>
      </c>
      <c r="N130" s="411" t="s">
        <v>2731</v>
      </c>
      <c r="O130" s="456" t="s">
        <v>2732</v>
      </c>
      <c r="P130" s="377" t="s">
        <v>1254</v>
      </c>
      <c r="Q130" s="377" t="s">
        <v>1254</v>
      </c>
      <c r="R130" s="377" t="s">
        <v>1254</v>
      </c>
      <c r="S130" s="377" t="s">
        <v>1254</v>
      </c>
      <c r="T130" s="377" t="s">
        <v>1254</v>
      </c>
      <c r="U130" s="377" t="s">
        <v>1254</v>
      </c>
      <c r="V130" s="377" t="s">
        <v>1254</v>
      </c>
      <c r="W130" s="377" t="s">
        <v>1254</v>
      </c>
      <c r="X130" s="377" t="s">
        <v>1254</v>
      </c>
      <c r="Y130" s="377" t="s">
        <v>1254</v>
      </c>
      <c r="Z130" s="377" t="s">
        <v>1254</v>
      </c>
      <c r="AA130" s="377" t="s">
        <v>1254</v>
      </c>
      <c r="AB130" s="377" t="s">
        <v>1254</v>
      </c>
      <c r="AC130" s="377" t="s">
        <v>1254</v>
      </c>
      <c r="AD130" s="377" t="s">
        <v>1254</v>
      </c>
      <c r="AE130" s="377" t="s">
        <v>1184</v>
      </c>
      <c r="AF130" s="377" t="s">
        <v>1184</v>
      </c>
      <c r="AG130" s="377" t="s">
        <v>1184</v>
      </c>
      <c r="AH130" s="377" t="s">
        <v>1184</v>
      </c>
      <c r="AI130" s="377" t="s">
        <v>1184</v>
      </c>
      <c r="AJ130" s="377" t="s">
        <v>1184</v>
      </c>
      <c r="AK130" s="377"/>
      <c r="AL130" s="377"/>
      <c r="AM130" s="377"/>
      <c r="AN130" s="377"/>
      <c r="AO130" s="377"/>
      <c r="AP130" s="409"/>
    </row>
    <row r="131" spans="1:42" ht="27" hidden="1" customHeight="1" x14ac:dyDescent="0.25">
      <c r="A131" s="427"/>
      <c r="B131" s="456"/>
      <c r="C131" s="411"/>
      <c r="D131" s="411" t="s">
        <v>2733</v>
      </c>
      <c r="E131" s="476" t="s">
        <v>66</v>
      </c>
      <c r="F131" s="456" t="s">
        <v>2705</v>
      </c>
      <c r="G131" s="456" t="s">
        <v>2696</v>
      </c>
      <c r="H131" s="456" t="s">
        <v>2768</v>
      </c>
      <c r="I131" s="477" t="s">
        <v>1874</v>
      </c>
      <c r="J131" s="456" t="s">
        <v>2058</v>
      </c>
      <c r="K131" s="456">
        <v>1</v>
      </c>
      <c r="L131" s="456">
        <v>1</v>
      </c>
      <c r="M131" s="411" t="s">
        <v>2728</v>
      </c>
      <c r="N131" s="411" t="s">
        <v>2734</v>
      </c>
      <c r="O131" s="456" t="s">
        <v>2735</v>
      </c>
      <c r="P131" s="377" t="s">
        <v>1254</v>
      </c>
      <c r="Q131" s="377" t="s">
        <v>1254</v>
      </c>
      <c r="R131" s="377" t="s">
        <v>1254</v>
      </c>
      <c r="S131" s="377" t="s">
        <v>1254</v>
      </c>
      <c r="T131" s="377" t="s">
        <v>1254</v>
      </c>
      <c r="U131" s="377" t="s">
        <v>1254</v>
      </c>
      <c r="V131" s="377" t="s">
        <v>1254</v>
      </c>
      <c r="W131" s="377" t="s">
        <v>1254</v>
      </c>
      <c r="X131" s="377" t="s">
        <v>1254</v>
      </c>
      <c r="Y131" s="377" t="s">
        <v>1254</v>
      </c>
      <c r="Z131" s="377" t="s">
        <v>1254</v>
      </c>
      <c r="AA131" s="377" t="s">
        <v>1254</v>
      </c>
      <c r="AB131" s="377" t="s">
        <v>1254</v>
      </c>
      <c r="AC131" s="377" t="s">
        <v>1254</v>
      </c>
      <c r="AD131" s="377" t="s">
        <v>1254</v>
      </c>
      <c r="AE131" s="377" t="s">
        <v>1184</v>
      </c>
      <c r="AF131" s="377" t="s">
        <v>1184</v>
      </c>
      <c r="AG131" s="377" t="s">
        <v>1184</v>
      </c>
      <c r="AH131" s="377" t="s">
        <v>1184</v>
      </c>
      <c r="AI131" s="377" t="s">
        <v>1184</v>
      </c>
      <c r="AJ131" s="377" t="s">
        <v>1184</v>
      </c>
      <c r="AK131" s="377"/>
      <c r="AL131" s="377"/>
      <c r="AM131" s="377"/>
      <c r="AN131" s="377"/>
      <c r="AO131" s="377"/>
      <c r="AP131" s="409"/>
    </row>
    <row r="132" spans="1:42" ht="27" hidden="1" customHeight="1" x14ac:dyDescent="0.25">
      <c r="A132" s="427"/>
      <c r="B132" s="456" t="s">
        <v>2751</v>
      </c>
      <c r="C132" s="411" t="s">
        <v>2736</v>
      </c>
      <c r="D132" s="411" t="s">
        <v>2737</v>
      </c>
      <c r="E132" s="476" t="s">
        <v>66</v>
      </c>
      <c r="F132" s="456" t="s">
        <v>2705</v>
      </c>
      <c r="G132" s="456" t="s">
        <v>2696</v>
      </c>
      <c r="H132" s="456" t="s">
        <v>2768</v>
      </c>
      <c r="I132" s="477" t="s">
        <v>1878</v>
      </c>
      <c r="J132" s="456" t="s">
        <v>2058</v>
      </c>
      <c r="K132" s="456">
        <v>1</v>
      </c>
      <c r="L132" s="456">
        <v>24</v>
      </c>
      <c r="M132" s="411" t="s">
        <v>2738</v>
      </c>
      <c r="N132" s="411" t="s">
        <v>2739</v>
      </c>
      <c r="O132" s="456" t="s">
        <v>2740</v>
      </c>
      <c r="P132" s="377" t="s">
        <v>1254</v>
      </c>
      <c r="Q132" s="377" t="s">
        <v>1254</v>
      </c>
      <c r="R132" s="377" t="s">
        <v>1254</v>
      </c>
      <c r="S132" s="377" t="s">
        <v>1254</v>
      </c>
      <c r="T132" s="377" t="s">
        <v>1254</v>
      </c>
      <c r="U132" s="377" t="s">
        <v>1254</v>
      </c>
      <c r="V132" s="377" t="s">
        <v>1254</v>
      </c>
      <c r="W132" s="377" t="s">
        <v>1254</v>
      </c>
      <c r="X132" s="377" t="s">
        <v>1254</v>
      </c>
      <c r="Y132" s="377" t="s">
        <v>1254</v>
      </c>
      <c r="Z132" s="377" t="s">
        <v>1254</v>
      </c>
      <c r="AA132" s="377" t="s">
        <v>1254</v>
      </c>
      <c r="AB132" s="377" t="s">
        <v>1254</v>
      </c>
      <c r="AC132" s="377" t="s">
        <v>1254</v>
      </c>
      <c r="AD132" s="377" t="s">
        <v>1254</v>
      </c>
      <c r="AE132" s="377" t="s">
        <v>1184</v>
      </c>
      <c r="AF132" s="377" t="s">
        <v>1184</v>
      </c>
      <c r="AG132" s="377" t="s">
        <v>1184</v>
      </c>
      <c r="AH132" s="377" t="s">
        <v>1184</v>
      </c>
      <c r="AI132" s="377" t="s">
        <v>1184</v>
      </c>
      <c r="AJ132" s="377" t="s">
        <v>1184</v>
      </c>
      <c r="AK132" s="377"/>
      <c r="AL132" s="377"/>
      <c r="AM132" s="377"/>
      <c r="AN132" s="377"/>
      <c r="AO132" s="377"/>
      <c r="AP132" s="409"/>
    </row>
    <row r="133" spans="1:42" ht="27" hidden="1" customHeight="1" x14ac:dyDescent="0.25">
      <c r="A133" s="427"/>
      <c r="B133" s="456"/>
      <c r="C133" s="411"/>
      <c r="D133" s="411" t="s">
        <v>2741</v>
      </c>
      <c r="E133" s="476" t="s">
        <v>66</v>
      </c>
      <c r="F133" s="456" t="s">
        <v>2705</v>
      </c>
      <c r="G133" s="456" t="s">
        <v>2696</v>
      </c>
      <c r="H133" s="456" t="s">
        <v>2768</v>
      </c>
      <c r="I133" s="477" t="s">
        <v>1863</v>
      </c>
      <c r="J133" s="456" t="s">
        <v>2058</v>
      </c>
      <c r="K133" s="456">
        <v>1</v>
      </c>
      <c r="L133" s="456">
        <v>5</v>
      </c>
      <c r="M133" s="411" t="s">
        <v>2742</v>
      </c>
      <c r="N133" s="411" t="s">
        <v>2743</v>
      </c>
      <c r="O133" s="456" t="s">
        <v>2771</v>
      </c>
      <c r="P133" s="377" t="s">
        <v>1254</v>
      </c>
      <c r="Q133" s="377" t="s">
        <v>1254</v>
      </c>
      <c r="R133" s="377" t="s">
        <v>1254</v>
      </c>
      <c r="S133" s="377" t="s">
        <v>1254</v>
      </c>
      <c r="T133" s="377" t="s">
        <v>1254</v>
      </c>
      <c r="U133" s="377" t="s">
        <v>1254</v>
      </c>
      <c r="V133" s="377" t="s">
        <v>1254</v>
      </c>
      <c r="W133" s="377" t="s">
        <v>1254</v>
      </c>
      <c r="X133" s="377" t="s">
        <v>1254</v>
      </c>
      <c r="Y133" s="377" t="s">
        <v>1254</v>
      </c>
      <c r="Z133" s="377" t="s">
        <v>1254</v>
      </c>
      <c r="AA133" s="377" t="s">
        <v>1254</v>
      </c>
      <c r="AB133" s="377" t="s">
        <v>1254</v>
      </c>
      <c r="AC133" s="377" t="s">
        <v>1254</v>
      </c>
      <c r="AD133" s="377" t="s">
        <v>1254</v>
      </c>
      <c r="AE133" s="377" t="s">
        <v>1184</v>
      </c>
      <c r="AF133" s="377" t="s">
        <v>1184</v>
      </c>
      <c r="AG133" s="377" t="s">
        <v>1184</v>
      </c>
      <c r="AH133" s="377" t="s">
        <v>1184</v>
      </c>
      <c r="AI133" s="377" t="s">
        <v>1184</v>
      </c>
      <c r="AJ133" s="377" t="s">
        <v>1184</v>
      </c>
      <c r="AK133" s="377"/>
      <c r="AL133" s="377"/>
      <c r="AM133" s="377"/>
      <c r="AN133" s="377"/>
      <c r="AO133" s="377"/>
      <c r="AP133" s="409"/>
    </row>
    <row r="134" spans="1:42" ht="27" hidden="1" customHeight="1" x14ac:dyDescent="0.25">
      <c r="A134" s="427"/>
      <c r="B134" s="456"/>
      <c r="C134" s="411"/>
      <c r="D134" s="411" t="s">
        <v>2744</v>
      </c>
      <c r="E134" s="476" t="s">
        <v>66</v>
      </c>
      <c r="F134" s="456" t="s">
        <v>2705</v>
      </c>
      <c r="G134" s="456" t="s">
        <v>2696</v>
      </c>
      <c r="H134" s="456" t="s">
        <v>2768</v>
      </c>
      <c r="I134" s="477" t="s">
        <v>1870</v>
      </c>
      <c r="J134" s="456" t="s">
        <v>2058</v>
      </c>
      <c r="K134" s="456">
        <v>1</v>
      </c>
      <c r="L134" s="456">
        <v>2</v>
      </c>
      <c r="M134" s="411" t="s">
        <v>2742</v>
      </c>
      <c r="N134" s="411" t="s">
        <v>2745</v>
      </c>
      <c r="O134" s="456" t="s">
        <v>2746</v>
      </c>
      <c r="P134" s="377" t="s">
        <v>1254</v>
      </c>
      <c r="Q134" s="377" t="s">
        <v>1254</v>
      </c>
      <c r="R134" s="377" t="s">
        <v>1254</v>
      </c>
      <c r="S134" s="377" t="s">
        <v>1254</v>
      </c>
      <c r="T134" s="377" t="s">
        <v>1254</v>
      </c>
      <c r="U134" s="377" t="s">
        <v>1254</v>
      </c>
      <c r="V134" s="377" t="s">
        <v>1254</v>
      </c>
      <c r="W134" s="377" t="s">
        <v>1254</v>
      </c>
      <c r="X134" s="377" t="s">
        <v>1254</v>
      </c>
      <c r="Y134" s="377" t="s">
        <v>1254</v>
      </c>
      <c r="Z134" s="377" t="s">
        <v>1254</v>
      </c>
      <c r="AA134" s="377" t="s">
        <v>1254</v>
      </c>
      <c r="AB134" s="377" t="s">
        <v>1254</v>
      </c>
      <c r="AC134" s="377" t="s">
        <v>1254</v>
      </c>
      <c r="AD134" s="377" t="s">
        <v>1254</v>
      </c>
      <c r="AE134" s="377" t="s">
        <v>1184</v>
      </c>
      <c r="AF134" s="377" t="s">
        <v>1184</v>
      </c>
      <c r="AG134" s="377" t="s">
        <v>1184</v>
      </c>
      <c r="AH134" s="377" t="s">
        <v>1184</v>
      </c>
      <c r="AI134" s="377" t="s">
        <v>1184</v>
      </c>
      <c r="AJ134" s="377" t="s">
        <v>1184</v>
      </c>
      <c r="AK134" s="377"/>
      <c r="AL134" s="377"/>
      <c r="AM134" s="377"/>
      <c r="AN134" s="377"/>
      <c r="AO134" s="377"/>
      <c r="AP134" s="409"/>
    </row>
    <row r="135" spans="1:42" ht="27" hidden="1" customHeight="1" x14ac:dyDescent="0.25">
      <c r="A135" s="427"/>
      <c r="B135" s="456"/>
      <c r="C135" s="411"/>
      <c r="D135" s="411" t="s">
        <v>2747</v>
      </c>
      <c r="E135" s="476" t="s">
        <v>66</v>
      </c>
      <c r="F135" s="456" t="s">
        <v>2705</v>
      </c>
      <c r="G135" s="456" t="s">
        <v>2696</v>
      </c>
      <c r="H135" s="456" t="s">
        <v>2768</v>
      </c>
      <c r="I135" s="477" t="s">
        <v>1874</v>
      </c>
      <c r="J135" s="456" t="s">
        <v>2058</v>
      </c>
      <c r="K135" s="456">
        <v>1</v>
      </c>
      <c r="L135" s="456">
        <v>1</v>
      </c>
      <c r="M135" s="411" t="s">
        <v>2742</v>
      </c>
      <c r="N135" s="411" t="s">
        <v>2748</v>
      </c>
      <c r="O135" s="456" t="s">
        <v>2749</v>
      </c>
      <c r="P135" s="377" t="s">
        <v>1254</v>
      </c>
      <c r="Q135" s="377" t="s">
        <v>1254</v>
      </c>
      <c r="R135" s="377" t="s">
        <v>1254</v>
      </c>
      <c r="S135" s="377" t="s">
        <v>1254</v>
      </c>
      <c r="T135" s="377" t="s">
        <v>1254</v>
      </c>
      <c r="U135" s="377" t="s">
        <v>1254</v>
      </c>
      <c r="V135" s="377" t="s">
        <v>1254</v>
      </c>
      <c r="W135" s="377" t="s">
        <v>1254</v>
      </c>
      <c r="X135" s="377" t="s">
        <v>1254</v>
      </c>
      <c r="Y135" s="377" t="s">
        <v>1254</v>
      </c>
      <c r="Z135" s="377" t="s">
        <v>1254</v>
      </c>
      <c r="AA135" s="377" t="s">
        <v>1254</v>
      </c>
      <c r="AB135" s="377" t="s">
        <v>1254</v>
      </c>
      <c r="AC135" s="377" t="s">
        <v>1254</v>
      </c>
      <c r="AD135" s="377" t="s">
        <v>1254</v>
      </c>
      <c r="AE135" s="377" t="s">
        <v>1184</v>
      </c>
      <c r="AF135" s="377" t="s">
        <v>1184</v>
      </c>
      <c r="AG135" s="377" t="s">
        <v>1184</v>
      </c>
      <c r="AH135" s="377" t="s">
        <v>1184</v>
      </c>
      <c r="AI135" s="377" t="s">
        <v>1184</v>
      </c>
      <c r="AJ135" s="377" t="s">
        <v>1184</v>
      </c>
      <c r="AK135" s="377"/>
      <c r="AL135" s="377"/>
      <c r="AM135" s="377"/>
      <c r="AN135" s="377"/>
      <c r="AO135" s="377"/>
      <c r="AP135" s="409"/>
    </row>
    <row r="136" spans="1:42" ht="27" hidden="1" customHeight="1" x14ac:dyDescent="0.25">
      <c r="A136" s="427">
        <v>116</v>
      </c>
      <c r="B136" s="430" t="s">
        <v>1701</v>
      </c>
      <c r="C136" s="430" t="s">
        <v>246</v>
      </c>
      <c r="D136" s="430" t="s">
        <v>247</v>
      </c>
      <c r="E136" s="449" t="s">
        <v>66</v>
      </c>
      <c r="F136" s="430" t="s">
        <v>390</v>
      </c>
      <c r="G136" s="430" t="s">
        <v>1751</v>
      </c>
      <c r="H136" s="430" t="s">
        <v>2628</v>
      </c>
      <c r="I136" s="453" t="s">
        <v>2360</v>
      </c>
      <c r="J136" s="430" t="s">
        <v>2058</v>
      </c>
      <c r="K136" s="430">
        <v>1</v>
      </c>
      <c r="L136" s="430">
        <v>16</v>
      </c>
      <c r="M136" s="430" t="s">
        <v>1957</v>
      </c>
      <c r="N136" s="430" t="s">
        <v>2277</v>
      </c>
      <c r="O136" s="430" t="s">
        <v>467</v>
      </c>
      <c r="P136" s="377" t="s">
        <v>247</v>
      </c>
      <c r="Q136" s="377" t="s">
        <v>1255</v>
      </c>
      <c r="R136" s="377" t="s">
        <v>1176</v>
      </c>
      <c r="S136" s="377" t="s">
        <v>1254</v>
      </c>
      <c r="T136" s="377" t="s">
        <v>1254</v>
      </c>
      <c r="U136" s="377" t="s">
        <v>1254</v>
      </c>
      <c r="V136" s="377" t="s">
        <v>1254</v>
      </c>
      <c r="W136" s="377" t="s">
        <v>1254</v>
      </c>
      <c r="X136" s="377" t="s">
        <v>1185</v>
      </c>
      <c r="Y136" s="377" t="s">
        <v>1185</v>
      </c>
      <c r="Z136" s="377" t="s">
        <v>1254</v>
      </c>
      <c r="AA136" s="377" t="s">
        <v>1254</v>
      </c>
      <c r="AB136" s="377" t="s">
        <v>1254</v>
      </c>
      <c r="AC136" s="377" t="s">
        <v>1254</v>
      </c>
      <c r="AD136" s="377" t="s">
        <v>1254</v>
      </c>
      <c r="AE136" s="377"/>
      <c r="AF136" s="377"/>
      <c r="AG136" s="377" t="s">
        <v>1254</v>
      </c>
      <c r="AH136" s="377"/>
      <c r="AI136" s="377"/>
      <c r="AJ136" s="377" t="s">
        <v>1254</v>
      </c>
      <c r="AK136" s="377"/>
      <c r="AL136" s="377" t="s">
        <v>1257</v>
      </c>
      <c r="AM136" s="377" t="s">
        <v>66</v>
      </c>
      <c r="AN136" s="377"/>
      <c r="AO136" s="377"/>
      <c r="AP136" s="377"/>
    </row>
    <row r="137" spans="1:42" ht="27" hidden="1" customHeight="1" x14ac:dyDescent="0.25">
      <c r="A137" s="427">
        <v>117</v>
      </c>
      <c r="B137" s="430"/>
      <c r="C137" s="430"/>
      <c r="D137" s="430" t="s">
        <v>248</v>
      </c>
      <c r="E137" s="449" t="s">
        <v>66</v>
      </c>
      <c r="F137" s="430" t="s">
        <v>390</v>
      </c>
      <c r="G137" s="430" t="s">
        <v>1751</v>
      </c>
      <c r="H137" s="430" t="s">
        <v>2628</v>
      </c>
      <c r="I137" s="453" t="s">
        <v>1865</v>
      </c>
      <c r="J137" s="430" t="s">
        <v>2058</v>
      </c>
      <c r="K137" s="430">
        <v>1</v>
      </c>
      <c r="L137" s="430">
        <v>8</v>
      </c>
      <c r="M137" s="430" t="s">
        <v>1958</v>
      </c>
      <c r="N137" s="430" t="s">
        <v>2278</v>
      </c>
      <c r="O137" s="430" t="s">
        <v>467</v>
      </c>
      <c r="P137" s="377" t="s">
        <v>248</v>
      </c>
      <c r="Q137" s="377" t="s">
        <v>1255</v>
      </c>
      <c r="R137" s="377" t="s">
        <v>1176</v>
      </c>
      <c r="S137" s="377" t="s">
        <v>1254</v>
      </c>
      <c r="T137" s="377" t="s">
        <v>1254</v>
      </c>
      <c r="U137" s="377" t="s">
        <v>1254</v>
      </c>
      <c r="V137" s="377" t="s">
        <v>1254</v>
      </c>
      <c r="W137" s="377" t="s">
        <v>1254</v>
      </c>
      <c r="X137" s="377" t="s">
        <v>1185</v>
      </c>
      <c r="Y137" s="377" t="s">
        <v>1185</v>
      </c>
      <c r="Z137" s="377" t="s">
        <v>1254</v>
      </c>
      <c r="AA137" s="377" t="s">
        <v>1254</v>
      </c>
      <c r="AB137" s="377" t="s">
        <v>1254</v>
      </c>
      <c r="AC137" s="377" t="s">
        <v>1254</v>
      </c>
      <c r="AD137" s="377" t="s">
        <v>1254</v>
      </c>
      <c r="AE137" s="377"/>
      <c r="AF137" s="377"/>
      <c r="AG137" s="377" t="s">
        <v>1254</v>
      </c>
      <c r="AH137" s="377"/>
      <c r="AI137" s="377"/>
      <c r="AJ137" s="377" t="s">
        <v>1254</v>
      </c>
      <c r="AK137" s="377"/>
      <c r="AL137" s="377" t="s">
        <v>1257</v>
      </c>
      <c r="AM137" s="377" t="s">
        <v>66</v>
      </c>
      <c r="AN137" s="377"/>
      <c r="AO137" s="377"/>
      <c r="AP137" s="377"/>
    </row>
    <row r="138" spans="1:42" ht="27" hidden="1" customHeight="1" x14ac:dyDescent="0.25">
      <c r="A138" s="427">
        <v>118</v>
      </c>
      <c r="B138" s="430"/>
      <c r="C138" s="430"/>
      <c r="D138" s="430" t="s">
        <v>249</v>
      </c>
      <c r="E138" s="449" t="s">
        <v>66</v>
      </c>
      <c r="F138" s="430" t="s">
        <v>205</v>
      </c>
      <c r="G138" s="430" t="s">
        <v>1751</v>
      </c>
      <c r="H138" s="430" t="s">
        <v>2628</v>
      </c>
      <c r="I138" s="453" t="s">
        <v>1865</v>
      </c>
      <c r="J138" s="430" t="s">
        <v>2058</v>
      </c>
      <c r="K138" s="430">
        <v>1</v>
      </c>
      <c r="L138" s="430">
        <v>8</v>
      </c>
      <c r="M138" s="430" t="s">
        <v>1959</v>
      </c>
      <c r="N138" s="430" t="s">
        <v>2279</v>
      </c>
      <c r="O138" s="430" t="s">
        <v>468</v>
      </c>
      <c r="P138" s="377" t="s">
        <v>249</v>
      </c>
      <c r="Q138" s="377" t="s">
        <v>1255</v>
      </c>
      <c r="R138" s="377" t="s">
        <v>1176</v>
      </c>
      <c r="S138" s="377" t="s">
        <v>1254</v>
      </c>
      <c r="T138" s="377" t="s">
        <v>1254</v>
      </c>
      <c r="U138" s="377" t="s">
        <v>1254</v>
      </c>
      <c r="V138" s="377" t="s">
        <v>1254</v>
      </c>
      <c r="W138" s="377" t="s">
        <v>1254</v>
      </c>
      <c r="X138" s="377" t="s">
        <v>1185</v>
      </c>
      <c r="Y138" s="377" t="s">
        <v>1185</v>
      </c>
      <c r="Z138" s="377" t="s">
        <v>1254</v>
      </c>
      <c r="AA138" s="377" t="s">
        <v>1254</v>
      </c>
      <c r="AB138" s="377" t="s">
        <v>1254</v>
      </c>
      <c r="AC138" s="377" t="s">
        <v>1254</v>
      </c>
      <c r="AD138" s="377" t="s">
        <v>1254</v>
      </c>
      <c r="AE138" s="377"/>
      <c r="AF138" s="377"/>
      <c r="AG138" s="377" t="s">
        <v>1254</v>
      </c>
      <c r="AH138" s="377"/>
      <c r="AI138" s="377"/>
      <c r="AJ138" s="377" t="s">
        <v>1254</v>
      </c>
      <c r="AK138" s="377"/>
      <c r="AL138" s="377" t="s">
        <v>1257</v>
      </c>
      <c r="AM138" s="377" t="s">
        <v>66</v>
      </c>
      <c r="AN138" s="377"/>
      <c r="AO138" s="377"/>
      <c r="AP138" s="377"/>
    </row>
    <row r="139" spans="1:42" ht="27" hidden="1" customHeight="1" x14ac:dyDescent="0.25">
      <c r="A139" s="427">
        <v>119</v>
      </c>
      <c r="B139" s="448" t="s">
        <v>2426</v>
      </c>
      <c r="C139" s="430" t="s">
        <v>2420</v>
      </c>
      <c r="D139" s="430" t="s">
        <v>2415</v>
      </c>
      <c r="E139" s="449" t="s">
        <v>87</v>
      </c>
      <c r="F139" s="430" t="s">
        <v>2444</v>
      </c>
      <c r="G139" s="430" t="s">
        <v>1750</v>
      </c>
      <c r="H139" s="430" t="s">
        <v>2629</v>
      </c>
      <c r="I139" s="454" t="s">
        <v>2416</v>
      </c>
      <c r="J139" s="430" t="s">
        <v>2058</v>
      </c>
      <c r="K139" s="430">
        <v>1</v>
      </c>
      <c r="L139" s="430">
        <v>16</v>
      </c>
      <c r="M139" s="430" t="s">
        <v>1960</v>
      </c>
      <c r="N139" s="430" t="s">
        <v>2280</v>
      </c>
      <c r="O139" s="430" t="s">
        <v>2417</v>
      </c>
      <c r="P139" s="377" t="s">
        <v>1254</v>
      </c>
      <c r="Q139" s="377" t="s">
        <v>1254</v>
      </c>
      <c r="R139" s="377" t="s">
        <v>1254</v>
      </c>
      <c r="S139" s="377" t="s">
        <v>1254</v>
      </c>
      <c r="T139" s="377" t="s">
        <v>1254</v>
      </c>
      <c r="U139" s="377" t="s">
        <v>1254</v>
      </c>
      <c r="V139" s="377" t="s">
        <v>1254</v>
      </c>
      <c r="W139" s="377" t="s">
        <v>1254</v>
      </c>
      <c r="X139" s="377" t="s">
        <v>1254</v>
      </c>
      <c r="Y139" s="377" t="s">
        <v>1254</v>
      </c>
      <c r="Z139" s="377" t="s">
        <v>1254</v>
      </c>
      <c r="AA139" s="431" t="s">
        <v>1207</v>
      </c>
      <c r="AB139" s="431" t="s">
        <v>1207</v>
      </c>
      <c r="AC139" s="431" t="s">
        <v>1207</v>
      </c>
      <c r="AD139" s="431" t="s">
        <v>1185</v>
      </c>
      <c r="AE139" s="431"/>
      <c r="AF139" s="431"/>
      <c r="AG139" s="431" t="s">
        <v>1207</v>
      </c>
      <c r="AH139" s="431"/>
      <c r="AI139" s="431"/>
      <c r="AJ139" s="431" t="s">
        <v>1207</v>
      </c>
      <c r="AK139" s="431"/>
      <c r="AL139" s="412"/>
      <c r="AM139" s="412"/>
      <c r="AN139" s="412"/>
      <c r="AO139" s="412"/>
      <c r="AP139" s="412"/>
    </row>
    <row r="140" spans="1:42" ht="27" hidden="1" customHeight="1" x14ac:dyDescent="0.25">
      <c r="A140" s="427">
        <v>120</v>
      </c>
      <c r="B140" s="502"/>
      <c r="C140" s="502"/>
      <c r="D140" s="502" t="s">
        <v>2418</v>
      </c>
      <c r="E140" s="503" t="s">
        <v>87</v>
      </c>
      <c r="F140" s="502" t="s">
        <v>2444</v>
      </c>
      <c r="G140" s="502" t="s">
        <v>1750</v>
      </c>
      <c r="H140" s="502" t="s">
        <v>2629</v>
      </c>
      <c r="I140" s="508" t="s">
        <v>2416</v>
      </c>
      <c r="J140" s="502" t="s">
        <v>2058</v>
      </c>
      <c r="K140" s="430">
        <v>1</v>
      </c>
      <c r="L140" s="502">
        <v>16</v>
      </c>
      <c r="M140" s="502" t="s">
        <v>2453</v>
      </c>
      <c r="N140" s="502" t="s">
        <v>2454</v>
      </c>
      <c r="O140" s="502" t="s">
        <v>2419</v>
      </c>
      <c r="P140" s="377" t="s">
        <v>1254</v>
      </c>
      <c r="Q140" s="377" t="s">
        <v>1254</v>
      </c>
      <c r="R140" s="377" t="s">
        <v>1254</v>
      </c>
      <c r="S140" s="377" t="s">
        <v>1254</v>
      </c>
      <c r="T140" s="377" t="s">
        <v>1254</v>
      </c>
      <c r="U140" s="377" t="s">
        <v>1254</v>
      </c>
      <c r="V140" s="377" t="s">
        <v>1254</v>
      </c>
      <c r="W140" s="377" t="s">
        <v>1254</v>
      </c>
      <c r="X140" s="377" t="s">
        <v>1254</v>
      </c>
      <c r="Y140" s="377" t="s">
        <v>1254</v>
      </c>
      <c r="Z140" s="377" t="s">
        <v>1254</v>
      </c>
      <c r="AA140" s="431" t="s">
        <v>1207</v>
      </c>
      <c r="AB140" s="431" t="s">
        <v>1207</v>
      </c>
      <c r="AC140" s="431" t="s">
        <v>1207</v>
      </c>
      <c r="AD140" s="431" t="s">
        <v>1185</v>
      </c>
      <c r="AE140" s="431"/>
      <c r="AF140" s="431"/>
      <c r="AG140" s="431" t="s">
        <v>1207</v>
      </c>
      <c r="AH140" s="431"/>
      <c r="AI140" s="431"/>
      <c r="AJ140" s="431" t="s">
        <v>1207</v>
      </c>
      <c r="AK140" s="431"/>
      <c r="AL140" s="412"/>
      <c r="AM140" s="412"/>
      <c r="AN140" s="412"/>
      <c r="AO140" s="412"/>
      <c r="AP140" s="412"/>
    </row>
    <row r="141" spans="1:42" ht="27" hidden="1" customHeight="1" x14ac:dyDescent="0.25">
      <c r="A141" s="427">
        <v>121</v>
      </c>
      <c r="B141" s="502" t="s">
        <v>1702</v>
      </c>
      <c r="C141" s="502" t="s">
        <v>250</v>
      </c>
      <c r="D141" s="502" t="s">
        <v>250</v>
      </c>
      <c r="E141" s="503" t="s">
        <v>66</v>
      </c>
      <c r="F141" s="502" t="s">
        <v>390</v>
      </c>
      <c r="G141" s="502" t="s">
        <v>1751</v>
      </c>
      <c r="H141" s="502" t="s">
        <v>2628</v>
      </c>
      <c r="I141" s="509" t="s">
        <v>2361</v>
      </c>
      <c r="J141" s="502"/>
      <c r="K141" s="430">
        <v>1</v>
      </c>
      <c r="L141" s="502">
        <v>32</v>
      </c>
      <c r="M141" s="502" t="s">
        <v>1960</v>
      </c>
      <c r="N141" s="502" t="s">
        <v>2280</v>
      </c>
      <c r="O141" s="502" t="s">
        <v>469</v>
      </c>
      <c r="P141" s="377" t="s">
        <v>250</v>
      </c>
      <c r="Q141" s="377" t="s">
        <v>1255</v>
      </c>
      <c r="R141" s="377" t="s">
        <v>1176</v>
      </c>
      <c r="S141" s="377" t="s">
        <v>1254</v>
      </c>
      <c r="T141" s="377" t="s">
        <v>1254</v>
      </c>
      <c r="U141" s="377" t="s">
        <v>1254</v>
      </c>
      <c r="V141" s="377" t="s">
        <v>1254</v>
      </c>
      <c r="W141" s="377" t="s">
        <v>1254</v>
      </c>
      <c r="X141" s="377" t="s">
        <v>1185</v>
      </c>
      <c r="Y141" s="377" t="s">
        <v>1185</v>
      </c>
      <c r="Z141" s="377" t="s">
        <v>1254</v>
      </c>
      <c r="AA141" s="377" t="s">
        <v>1254</v>
      </c>
      <c r="AB141" s="377" t="s">
        <v>1254</v>
      </c>
      <c r="AC141" s="377" t="s">
        <v>1254</v>
      </c>
      <c r="AD141" s="377" t="s">
        <v>1254</v>
      </c>
      <c r="AE141" s="377"/>
      <c r="AF141" s="377"/>
      <c r="AG141" s="377" t="s">
        <v>1254</v>
      </c>
      <c r="AH141" s="377"/>
      <c r="AI141" s="377"/>
      <c r="AJ141" s="377" t="s">
        <v>1254</v>
      </c>
      <c r="AK141" s="377"/>
      <c r="AL141" s="377"/>
      <c r="AM141" s="377" t="s">
        <v>66</v>
      </c>
      <c r="AN141" s="377"/>
      <c r="AO141" s="377"/>
      <c r="AP141" s="377"/>
    </row>
    <row r="142" spans="1:42" ht="27" hidden="1" customHeight="1" x14ac:dyDescent="0.25">
      <c r="A142" s="427">
        <v>122</v>
      </c>
      <c r="B142" s="502" t="s">
        <v>2427</v>
      </c>
      <c r="C142" s="502" t="s">
        <v>2421</v>
      </c>
      <c r="D142" s="502" t="s">
        <v>2422</v>
      </c>
      <c r="E142" s="503" t="s">
        <v>87</v>
      </c>
      <c r="F142" s="502" t="s">
        <v>2444</v>
      </c>
      <c r="G142" s="502" t="s">
        <v>1750</v>
      </c>
      <c r="H142" s="502" t="s">
        <v>2629</v>
      </c>
      <c r="I142" s="508" t="s">
        <v>2416</v>
      </c>
      <c r="J142" s="502" t="s">
        <v>2058</v>
      </c>
      <c r="K142" s="430">
        <v>1</v>
      </c>
      <c r="L142" s="502">
        <v>16</v>
      </c>
      <c r="M142" s="502" t="s">
        <v>1961</v>
      </c>
      <c r="N142" s="502" t="s">
        <v>2281</v>
      </c>
      <c r="O142" s="502" t="s">
        <v>2424</v>
      </c>
      <c r="P142" s="377" t="s">
        <v>1254</v>
      </c>
      <c r="Q142" s="377" t="s">
        <v>1254</v>
      </c>
      <c r="R142" s="377" t="s">
        <v>1254</v>
      </c>
      <c r="S142" s="377" t="s">
        <v>1254</v>
      </c>
      <c r="T142" s="377" t="s">
        <v>1254</v>
      </c>
      <c r="U142" s="377" t="s">
        <v>1254</v>
      </c>
      <c r="V142" s="377" t="s">
        <v>1254</v>
      </c>
      <c r="W142" s="377" t="s">
        <v>1254</v>
      </c>
      <c r="X142" s="377" t="s">
        <v>1254</v>
      </c>
      <c r="Y142" s="377" t="s">
        <v>1254</v>
      </c>
      <c r="Z142" s="377" t="s">
        <v>1254</v>
      </c>
      <c r="AA142" s="431" t="s">
        <v>1207</v>
      </c>
      <c r="AB142" s="431" t="s">
        <v>1207</v>
      </c>
      <c r="AC142" s="431" t="s">
        <v>1207</v>
      </c>
      <c r="AD142" s="431" t="s">
        <v>1185</v>
      </c>
      <c r="AE142" s="431"/>
      <c r="AF142" s="431"/>
      <c r="AG142" s="431" t="s">
        <v>1207</v>
      </c>
      <c r="AH142" s="431"/>
      <c r="AI142" s="431"/>
      <c r="AJ142" s="431" t="s">
        <v>1207</v>
      </c>
      <c r="AK142" s="431"/>
      <c r="AL142" s="412"/>
      <c r="AM142" s="412"/>
      <c r="AN142" s="412"/>
      <c r="AO142" s="412"/>
      <c r="AP142" s="412"/>
    </row>
    <row r="143" spans="1:42" ht="27" hidden="1" customHeight="1" x14ac:dyDescent="0.25">
      <c r="A143" s="427">
        <v>123</v>
      </c>
      <c r="B143" s="502"/>
      <c r="C143" s="502"/>
      <c r="D143" s="502" t="s">
        <v>2428</v>
      </c>
      <c r="E143" s="503" t="s">
        <v>87</v>
      </c>
      <c r="F143" s="502" t="s">
        <v>2444</v>
      </c>
      <c r="G143" s="502" t="s">
        <v>1750</v>
      </c>
      <c r="H143" s="502" t="s">
        <v>2629</v>
      </c>
      <c r="I143" s="508" t="s">
        <v>2416</v>
      </c>
      <c r="J143" s="502" t="s">
        <v>2058</v>
      </c>
      <c r="K143" s="430">
        <v>1</v>
      </c>
      <c r="L143" s="502">
        <v>16</v>
      </c>
      <c r="M143" s="502" t="s">
        <v>2429</v>
      </c>
      <c r="N143" s="502" t="s">
        <v>2430</v>
      </c>
      <c r="O143" s="502" t="s">
        <v>2432</v>
      </c>
      <c r="P143" s="377" t="s">
        <v>1254</v>
      </c>
      <c r="Q143" s="377" t="s">
        <v>1254</v>
      </c>
      <c r="R143" s="377" t="s">
        <v>1254</v>
      </c>
      <c r="S143" s="377" t="s">
        <v>1254</v>
      </c>
      <c r="T143" s="377" t="s">
        <v>1254</v>
      </c>
      <c r="U143" s="377" t="s">
        <v>1254</v>
      </c>
      <c r="V143" s="377" t="s">
        <v>1254</v>
      </c>
      <c r="W143" s="377" t="s">
        <v>1254</v>
      </c>
      <c r="X143" s="377" t="s">
        <v>1254</v>
      </c>
      <c r="Y143" s="377" t="s">
        <v>1254</v>
      </c>
      <c r="Z143" s="377" t="s">
        <v>1254</v>
      </c>
      <c r="AA143" s="431" t="s">
        <v>1207</v>
      </c>
      <c r="AB143" s="431" t="s">
        <v>1207</v>
      </c>
      <c r="AC143" s="431" t="s">
        <v>1207</v>
      </c>
      <c r="AD143" s="431" t="s">
        <v>1185</v>
      </c>
      <c r="AE143" s="431"/>
      <c r="AF143" s="431"/>
      <c r="AG143" s="431" t="s">
        <v>1207</v>
      </c>
      <c r="AH143" s="431"/>
      <c r="AI143" s="431"/>
      <c r="AJ143" s="431" t="s">
        <v>1207</v>
      </c>
      <c r="AK143" s="431"/>
      <c r="AL143" s="412"/>
      <c r="AM143" s="412"/>
      <c r="AN143" s="412"/>
      <c r="AO143" s="412"/>
      <c r="AP143" s="412"/>
    </row>
    <row r="144" spans="1:42" ht="27" hidden="1" customHeight="1" x14ac:dyDescent="0.25">
      <c r="A144" s="427">
        <v>124</v>
      </c>
      <c r="B144" s="502" t="s">
        <v>1703</v>
      </c>
      <c r="C144" s="502" t="s">
        <v>251</v>
      </c>
      <c r="D144" s="502" t="s">
        <v>251</v>
      </c>
      <c r="E144" s="503" t="s">
        <v>66</v>
      </c>
      <c r="F144" s="502" t="s">
        <v>390</v>
      </c>
      <c r="G144" s="502" t="s">
        <v>1751</v>
      </c>
      <c r="H144" s="502" t="s">
        <v>2628</v>
      </c>
      <c r="I144" s="509" t="s">
        <v>2361</v>
      </c>
      <c r="J144" s="502"/>
      <c r="K144" s="430">
        <v>1</v>
      </c>
      <c r="L144" s="502">
        <v>32</v>
      </c>
      <c r="M144" s="502" t="s">
        <v>1961</v>
      </c>
      <c r="N144" s="502" t="s">
        <v>2281</v>
      </c>
      <c r="O144" s="502" t="s">
        <v>470</v>
      </c>
      <c r="P144" s="377" t="s">
        <v>251</v>
      </c>
      <c r="Q144" s="377" t="s">
        <v>1255</v>
      </c>
      <c r="R144" s="377" t="s">
        <v>1176</v>
      </c>
      <c r="S144" s="377" t="s">
        <v>1254</v>
      </c>
      <c r="T144" s="377" t="s">
        <v>1254</v>
      </c>
      <c r="U144" s="377" t="s">
        <v>1254</v>
      </c>
      <c r="V144" s="377" t="s">
        <v>1254</v>
      </c>
      <c r="W144" s="377" t="s">
        <v>1254</v>
      </c>
      <c r="X144" s="377" t="s">
        <v>1185</v>
      </c>
      <c r="Y144" s="377" t="s">
        <v>1185</v>
      </c>
      <c r="Z144" s="377" t="s">
        <v>1254</v>
      </c>
      <c r="AA144" s="377" t="s">
        <v>1254</v>
      </c>
      <c r="AB144" s="377" t="s">
        <v>1254</v>
      </c>
      <c r="AC144" s="377" t="s">
        <v>1254</v>
      </c>
      <c r="AD144" s="377" t="s">
        <v>1254</v>
      </c>
      <c r="AE144" s="377"/>
      <c r="AF144" s="377"/>
      <c r="AG144" s="377" t="s">
        <v>1254</v>
      </c>
      <c r="AH144" s="377"/>
      <c r="AI144" s="377"/>
      <c r="AJ144" s="377" t="s">
        <v>1254</v>
      </c>
      <c r="AK144" s="377"/>
      <c r="AL144" s="377"/>
      <c r="AM144" s="377" t="s">
        <v>66</v>
      </c>
      <c r="AN144" s="377"/>
      <c r="AO144" s="377"/>
      <c r="AP144" s="377"/>
    </row>
    <row r="145" spans="1:42" ht="27" hidden="1" customHeight="1" x14ac:dyDescent="0.25">
      <c r="A145" s="427">
        <v>125</v>
      </c>
      <c r="B145" s="502" t="s">
        <v>2456</v>
      </c>
      <c r="C145" s="502" t="s">
        <v>2451</v>
      </c>
      <c r="D145" s="502" t="s">
        <v>2423</v>
      </c>
      <c r="E145" s="503" t="s">
        <v>87</v>
      </c>
      <c r="F145" s="502" t="s">
        <v>2444</v>
      </c>
      <c r="G145" s="502" t="s">
        <v>1750</v>
      </c>
      <c r="H145" s="502" t="s">
        <v>2629</v>
      </c>
      <c r="I145" s="508" t="s">
        <v>2360</v>
      </c>
      <c r="J145" s="502" t="s">
        <v>2058</v>
      </c>
      <c r="K145" s="430">
        <v>1</v>
      </c>
      <c r="L145" s="502">
        <v>16</v>
      </c>
      <c r="M145" s="502" t="s">
        <v>1962</v>
      </c>
      <c r="N145" s="502" t="s">
        <v>2282</v>
      </c>
      <c r="O145" s="502" t="s">
        <v>2425</v>
      </c>
      <c r="P145" s="377" t="s">
        <v>1254</v>
      </c>
      <c r="Q145" s="377" t="s">
        <v>1254</v>
      </c>
      <c r="R145" s="377" t="s">
        <v>1254</v>
      </c>
      <c r="S145" s="377" t="s">
        <v>1254</v>
      </c>
      <c r="T145" s="377" t="s">
        <v>1254</v>
      </c>
      <c r="U145" s="377" t="s">
        <v>1254</v>
      </c>
      <c r="V145" s="377" t="s">
        <v>1254</v>
      </c>
      <c r="W145" s="377" t="s">
        <v>1254</v>
      </c>
      <c r="X145" s="377" t="s">
        <v>1254</v>
      </c>
      <c r="Y145" s="377" t="s">
        <v>1254</v>
      </c>
      <c r="Z145" s="377" t="s">
        <v>1254</v>
      </c>
      <c r="AA145" s="431" t="s">
        <v>1207</v>
      </c>
      <c r="AB145" s="431" t="s">
        <v>1207</v>
      </c>
      <c r="AC145" s="431" t="s">
        <v>1207</v>
      </c>
      <c r="AD145" s="431" t="s">
        <v>1185</v>
      </c>
      <c r="AE145" s="431"/>
      <c r="AF145" s="431"/>
      <c r="AG145" s="431" t="s">
        <v>1207</v>
      </c>
      <c r="AH145" s="431"/>
      <c r="AI145" s="431"/>
      <c r="AJ145" s="431" t="s">
        <v>1207</v>
      </c>
      <c r="AK145" s="431"/>
      <c r="AL145" s="412"/>
      <c r="AM145" s="412"/>
      <c r="AN145" s="412"/>
      <c r="AO145" s="412"/>
      <c r="AP145" s="412"/>
    </row>
    <row r="146" spans="1:42" ht="27" hidden="1" customHeight="1" x14ac:dyDescent="0.25">
      <c r="A146" s="427">
        <v>126</v>
      </c>
      <c r="B146" s="502"/>
      <c r="C146" s="502"/>
      <c r="D146" s="502" t="s">
        <v>2435</v>
      </c>
      <c r="E146" s="503" t="s">
        <v>87</v>
      </c>
      <c r="F146" s="502" t="s">
        <v>2444</v>
      </c>
      <c r="G146" s="502" t="s">
        <v>1750</v>
      </c>
      <c r="H146" s="502" t="s">
        <v>2629</v>
      </c>
      <c r="I146" s="508" t="s">
        <v>2360</v>
      </c>
      <c r="J146" s="502" t="s">
        <v>2058</v>
      </c>
      <c r="K146" s="430">
        <v>1</v>
      </c>
      <c r="L146" s="502">
        <v>16</v>
      </c>
      <c r="M146" s="502" t="s">
        <v>2434</v>
      </c>
      <c r="N146" s="502" t="s">
        <v>2431</v>
      </c>
      <c r="O146" s="502" t="s">
        <v>2433</v>
      </c>
      <c r="P146" s="377" t="s">
        <v>1254</v>
      </c>
      <c r="Q146" s="377" t="s">
        <v>1254</v>
      </c>
      <c r="R146" s="377" t="s">
        <v>1254</v>
      </c>
      <c r="S146" s="377" t="s">
        <v>1254</v>
      </c>
      <c r="T146" s="377" t="s">
        <v>1254</v>
      </c>
      <c r="U146" s="377" t="s">
        <v>1254</v>
      </c>
      <c r="V146" s="377" t="s">
        <v>1254</v>
      </c>
      <c r="W146" s="377" t="s">
        <v>1254</v>
      </c>
      <c r="X146" s="377" t="s">
        <v>1254</v>
      </c>
      <c r="Y146" s="377" t="s">
        <v>1254</v>
      </c>
      <c r="Z146" s="377" t="s">
        <v>1254</v>
      </c>
      <c r="AA146" s="431" t="s">
        <v>1207</v>
      </c>
      <c r="AB146" s="431" t="s">
        <v>1207</v>
      </c>
      <c r="AC146" s="431" t="s">
        <v>1207</v>
      </c>
      <c r="AD146" s="431" t="s">
        <v>1185</v>
      </c>
      <c r="AE146" s="431"/>
      <c r="AF146" s="431"/>
      <c r="AG146" s="431" t="s">
        <v>1207</v>
      </c>
      <c r="AH146" s="431"/>
      <c r="AI146" s="431"/>
      <c r="AJ146" s="431" t="s">
        <v>1207</v>
      </c>
      <c r="AK146" s="431"/>
      <c r="AL146" s="412"/>
      <c r="AM146" s="412"/>
      <c r="AN146" s="412"/>
      <c r="AO146" s="412"/>
      <c r="AP146" s="412"/>
    </row>
    <row r="147" spans="1:42" ht="27" hidden="1" customHeight="1" x14ac:dyDescent="0.25">
      <c r="A147" s="427">
        <v>127</v>
      </c>
      <c r="B147" s="502" t="s">
        <v>1704</v>
      </c>
      <c r="C147" s="502" t="s">
        <v>252</v>
      </c>
      <c r="D147" s="502" t="s">
        <v>252</v>
      </c>
      <c r="E147" s="503" t="s">
        <v>66</v>
      </c>
      <c r="F147" s="502" t="s">
        <v>390</v>
      </c>
      <c r="G147" s="502" t="s">
        <v>1751</v>
      </c>
      <c r="H147" s="502" t="s">
        <v>2628</v>
      </c>
      <c r="I147" s="509" t="s">
        <v>2361</v>
      </c>
      <c r="J147" s="502"/>
      <c r="K147" s="430">
        <v>1</v>
      </c>
      <c r="L147" s="502">
        <v>32</v>
      </c>
      <c r="M147" s="502" t="s">
        <v>1962</v>
      </c>
      <c r="N147" s="502" t="s">
        <v>2282</v>
      </c>
      <c r="O147" s="502" t="s">
        <v>471</v>
      </c>
      <c r="P147" s="377" t="s">
        <v>252</v>
      </c>
      <c r="Q147" s="377" t="s">
        <v>1255</v>
      </c>
      <c r="R147" s="377" t="s">
        <v>1176</v>
      </c>
      <c r="S147" s="377" t="s">
        <v>1254</v>
      </c>
      <c r="T147" s="377" t="s">
        <v>1254</v>
      </c>
      <c r="U147" s="377" t="s">
        <v>1254</v>
      </c>
      <c r="V147" s="377" t="s">
        <v>1254</v>
      </c>
      <c r="W147" s="377" t="s">
        <v>1254</v>
      </c>
      <c r="X147" s="377" t="s">
        <v>1185</v>
      </c>
      <c r="Y147" s="377" t="s">
        <v>1185</v>
      </c>
      <c r="Z147" s="377" t="s">
        <v>1254</v>
      </c>
      <c r="AA147" s="377" t="s">
        <v>1254</v>
      </c>
      <c r="AB147" s="377" t="s">
        <v>1254</v>
      </c>
      <c r="AC147" s="377" t="s">
        <v>1254</v>
      </c>
      <c r="AD147" s="377" t="s">
        <v>1254</v>
      </c>
      <c r="AE147" s="377"/>
      <c r="AF147" s="377"/>
      <c r="AG147" s="377" t="s">
        <v>1254</v>
      </c>
      <c r="AH147" s="377"/>
      <c r="AI147" s="377"/>
      <c r="AJ147" s="377" t="s">
        <v>1254</v>
      </c>
      <c r="AK147" s="377"/>
      <c r="AL147" s="377"/>
      <c r="AM147" s="377" t="s">
        <v>66</v>
      </c>
      <c r="AN147" s="377"/>
      <c r="AO147" s="377"/>
      <c r="AP147" s="377"/>
    </row>
    <row r="148" spans="1:42" ht="27" hidden="1" customHeight="1" x14ac:dyDescent="0.25">
      <c r="A148" s="427">
        <v>128</v>
      </c>
      <c r="B148" s="502" t="s">
        <v>1705</v>
      </c>
      <c r="C148" s="502" t="s">
        <v>1536</v>
      </c>
      <c r="D148" s="502" t="s">
        <v>2544</v>
      </c>
      <c r="E148" s="503" t="s">
        <v>66</v>
      </c>
      <c r="F148" s="502" t="s">
        <v>2530</v>
      </c>
      <c r="G148" s="502" t="s">
        <v>1750</v>
      </c>
      <c r="H148" s="502" t="s">
        <v>2630</v>
      </c>
      <c r="I148" s="509" t="s">
        <v>2531</v>
      </c>
      <c r="J148" s="502" t="s">
        <v>2058</v>
      </c>
      <c r="K148" s="430">
        <v>1</v>
      </c>
      <c r="L148" s="502">
        <v>4</v>
      </c>
      <c r="M148" s="502" t="s">
        <v>2022</v>
      </c>
      <c r="N148" s="502" t="s">
        <v>2283</v>
      </c>
      <c r="O148" s="502" t="s">
        <v>2534</v>
      </c>
      <c r="P148" s="377" t="s">
        <v>1254</v>
      </c>
      <c r="Q148" s="377" t="s">
        <v>1254</v>
      </c>
      <c r="R148" s="377" t="s">
        <v>1254</v>
      </c>
      <c r="S148" s="377" t="s">
        <v>1254</v>
      </c>
      <c r="T148" s="377" t="s">
        <v>1254</v>
      </c>
      <c r="U148" s="377" t="s">
        <v>1254</v>
      </c>
      <c r="V148" s="377" t="s">
        <v>1254</v>
      </c>
      <c r="W148" s="377" t="s">
        <v>1254</v>
      </c>
      <c r="X148" s="377" t="s">
        <v>1254</v>
      </c>
      <c r="Y148" s="377" t="s">
        <v>1254</v>
      </c>
      <c r="Z148" s="377" t="s">
        <v>1185</v>
      </c>
      <c r="AA148" s="377" t="s">
        <v>1185</v>
      </c>
      <c r="AB148" s="377" t="s">
        <v>1207</v>
      </c>
      <c r="AC148" s="377" t="s">
        <v>1380</v>
      </c>
      <c r="AD148" s="377" t="s">
        <v>1380</v>
      </c>
      <c r="AE148" s="377"/>
      <c r="AF148" s="377"/>
      <c r="AG148" s="377" t="s">
        <v>1380</v>
      </c>
      <c r="AH148" s="377"/>
      <c r="AI148" s="377"/>
      <c r="AJ148" s="377" t="s">
        <v>1380</v>
      </c>
      <c r="AK148" s="377"/>
      <c r="AL148" s="377"/>
      <c r="AM148" s="377" t="s">
        <v>66</v>
      </c>
      <c r="AN148" s="377"/>
      <c r="AO148" s="377"/>
      <c r="AP148" s="377"/>
    </row>
    <row r="149" spans="1:42" ht="27" hidden="1" customHeight="1" x14ac:dyDescent="0.25">
      <c r="A149" s="427">
        <v>129</v>
      </c>
      <c r="B149" s="502"/>
      <c r="C149" s="510"/>
      <c r="D149" s="502" t="s">
        <v>2547</v>
      </c>
      <c r="E149" s="503" t="s">
        <v>66</v>
      </c>
      <c r="F149" s="502" t="s">
        <v>2530</v>
      </c>
      <c r="G149" s="502" t="s">
        <v>1750</v>
      </c>
      <c r="H149" s="502" t="s">
        <v>2630</v>
      </c>
      <c r="I149" s="509" t="s">
        <v>2397</v>
      </c>
      <c r="J149" s="502" t="s">
        <v>2058</v>
      </c>
      <c r="K149" s="430">
        <v>1</v>
      </c>
      <c r="L149" s="502">
        <v>6</v>
      </c>
      <c r="M149" s="502" t="s">
        <v>2022</v>
      </c>
      <c r="N149" s="502" t="s">
        <v>2658</v>
      </c>
      <c r="O149" s="502" t="s">
        <v>2551</v>
      </c>
      <c r="P149" s="377"/>
      <c r="Q149" s="377"/>
      <c r="R149" s="377"/>
      <c r="S149" s="377"/>
      <c r="T149" s="377"/>
      <c r="U149" s="377"/>
      <c r="V149" s="377"/>
      <c r="W149" s="377"/>
      <c r="X149" s="377"/>
      <c r="Y149" s="377"/>
      <c r="Z149" s="377" t="s">
        <v>1185</v>
      </c>
      <c r="AA149" s="377" t="s">
        <v>1185</v>
      </c>
      <c r="AB149" s="377" t="s">
        <v>1207</v>
      </c>
      <c r="AC149" s="377" t="s">
        <v>1380</v>
      </c>
      <c r="AD149" s="377" t="s">
        <v>1380</v>
      </c>
      <c r="AE149" s="377"/>
      <c r="AF149" s="377"/>
      <c r="AG149" s="377" t="s">
        <v>1380</v>
      </c>
      <c r="AH149" s="377"/>
      <c r="AI149" s="377"/>
      <c r="AJ149" s="377" t="s">
        <v>1380</v>
      </c>
      <c r="AK149" s="377"/>
      <c r="AL149" s="377"/>
      <c r="AM149" s="377"/>
      <c r="AN149" s="377"/>
      <c r="AO149" s="377"/>
      <c r="AP149" s="409"/>
    </row>
    <row r="150" spans="1:42" ht="27" hidden="1" customHeight="1" x14ac:dyDescent="0.25">
      <c r="A150" s="427">
        <v>130</v>
      </c>
      <c r="B150" s="502"/>
      <c r="C150" s="510"/>
      <c r="D150" s="502" t="s">
        <v>2546</v>
      </c>
      <c r="E150" s="503" t="s">
        <v>66</v>
      </c>
      <c r="F150" s="502" t="s">
        <v>2530</v>
      </c>
      <c r="G150" s="502" t="s">
        <v>1750</v>
      </c>
      <c r="H150" s="502" t="s">
        <v>2630</v>
      </c>
      <c r="I150" s="509" t="s">
        <v>2548</v>
      </c>
      <c r="J150" s="502" t="s">
        <v>2058</v>
      </c>
      <c r="K150" s="430">
        <v>1</v>
      </c>
      <c r="L150" s="502">
        <v>7</v>
      </c>
      <c r="M150" s="456" t="s">
        <v>2761</v>
      </c>
      <c r="N150" s="502" t="s">
        <v>2659</v>
      </c>
      <c r="O150" s="502" t="s">
        <v>2550</v>
      </c>
      <c r="P150" s="377"/>
      <c r="Q150" s="377"/>
      <c r="R150" s="377"/>
      <c r="S150" s="377"/>
      <c r="T150" s="377"/>
      <c r="U150" s="377"/>
      <c r="V150" s="377"/>
      <c r="W150" s="377"/>
      <c r="X150" s="377"/>
      <c r="Y150" s="377"/>
      <c r="Z150" s="377" t="s">
        <v>1185</v>
      </c>
      <c r="AA150" s="377" t="s">
        <v>1185</v>
      </c>
      <c r="AB150" s="377" t="s">
        <v>1207</v>
      </c>
      <c r="AC150" s="377" t="s">
        <v>1380</v>
      </c>
      <c r="AD150" s="377" t="s">
        <v>1380</v>
      </c>
      <c r="AE150" s="377"/>
      <c r="AF150" s="377"/>
      <c r="AG150" s="377" t="s">
        <v>1380</v>
      </c>
      <c r="AH150" s="377"/>
      <c r="AI150" s="377"/>
      <c r="AJ150" s="377" t="s">
        <v>1380</v>
      </c>
      <c r="AK150" s="377"/>
      <c r="AL150" s="377"/>
      <c r="AM150" s="377"/>
      <c r="AN150" s="377"/>
      <c r="AO150" s="377"/>
      <c r="AP150" s="409"/>
    </row>
    <row r="151" spans="1:42" ht="27" hidden="1" customHeight="1" x14ac:dyDescent="0.25">
      <c r="A151" s="427">
        <v>131</v>
      </c>
      <c r="B151" s="430"/>
      <c r="C151" s="463"/>
      <c r="D151" s="448" t="s">
        <v>2543</v>
      </c>
      <c r="E151" s="430" t="s">
        <v>66</v>
      </c>
      <c r="F151" s="430" t="s">
        <v>2530</v>
      </c>
      <c r="G151" s="430" t="s">
        <v>1750</v>
      </c>
      <c r="H151" s="430" t="s">
        <v>2630</v>
      </c>
      <c r="I151" s="453" t="s">
        <v>2656</v>
      </c>
      <c r="J151" s="430" t="s">
        <v>2058</v>
      </c>
      <c r="K151" s="430">
        <v>1</v>
      </c>
      <c r="L151" s="502">
        <v>15</v>
      </c>
      <c r="M151" s="456" t="s">
        <v>2762</v>
      </c>
      <c r="N151" s="502" t="s">
        <v>2660</v>
      </c>
      <c r="O151" s="502" t="s">
        <v>2549</v>
      </c>
      <c r="P151" s="377"/>
      <c r="Q151" s="377"/>
      <c r="R151" s="377"/>
      <c r="S151" s="377"/>
      <c r="T151" s="377"/>
      <c r="U151" s="377"/>
      <c r="V151" s="377"/>
      <c r="W151" s="377"/>
      <c r="X151" s="377"/>
      <c r="Y151" s="377"/>
      <c r="Z151" s="377" t="s">
        <v>1185</v>
      </c>
      <c r="AA151" s="377" t="s">
        <v>1185</v>
      </c>
      <c r="AB151" s="377" t="s">
        <v>1207</v>
      </c>
      <c r="AC151" s="377" t="s">
        <v>1380</v>
      </c>
      <c r="AD151" s="377" t="s">
        <v>1380</v>
      </c>
      <c r="AE151" s="377"/>
      <c r="AF151" s="377"/>
      <c r="AG151" s="377" t="s">
        <v>1380</v>
      </c>
      <c r="AH151" s="377"/>
      <c r="AI151" s="377"/>
      <c r="AJ151" s="377" t="s">
        <v>1380</v>
      </c>
      <c r="AK151" s="377"/>
      <c r="AL151" s="377"/>
      <c r="AM151" s="377"/>
      <c r="AN151" s="377"/>
      <c r="AO151" s="377"/>
      <c r="AP151" s="409"/>
    </row>
    <row r="152" spans="1:42" ht="27" hidden="1" customHeight="1" x14ac:dyDescent="0.25">
      <c r="A152" s="427">
        <v>132</v>
      </c>
      <c r="B152" s="430" t="s">
        <v>2539</v>
      </c>
      <c r="C152" s="430" t="s">
        <v>2540</v>
      </c>
      <c r="D152" s="430" t="s">
        <v>2537</v>
      </c>
      <c r="E152" s="430" t="s">
        <v>66</v>
      </c>
      <c r="F152" s="430" t="s">
        <v>2541</v>
      </c>
      <c r="G152" s="430" t="s">
        <v>1750</v>
      </c>
      <c r="H152" s="430" t="s">
        <v>2630</v>
      </c>
      <c r="I152" s="453" t="s">
        <v>1866</v>
      </c>
      <c r="J152" s="430" t="s">
        <v>2058</v>
      </c>
      <c r="K152" s="430">
        <v>1</v>
      </c>
      <c r="L152" s="430">
        <v>3</v>
      </c>
      <c r="M152" s="430" t="s">
        <v>2542</v>
      </c>
      <c r="N152" s="430" t="s">
        <v>2545</v>
      </c>
      <c r="O152" s="430" t="s">
        <v>2529</v>
      </c>
      <c r="P152" s="377"/>
      <c r="Q152" s="377"/>
      <c r="R152" s="377"/>
      <c r="S152" s="377"/>
      <c r="T152" s="377"/>
      <c r="U152" s="377"/>
      <c r="V152" s="377"/>
      <c r="W152" s="377"/>
      <c r="X152" s="377"/>
      <c r="Y152" s="377"/>
      <c r="Z152" s="377" t="s">
        <v>1185</v>
      </c>
      <c r="AA152" s="377" t="s">
        <v>1380</v>
      </c>
      <c r="AB152" s="377" t="s">
        <v>1207</v>
      </c>
      <c r="AC152" s="377" t="s">
        <v>1380</v>
      </c>
      <c r="AD152" s="377" t="s">
        <v>1380</v>
      </c>
      <c r="AE152" s="377"/>
      <c r="AF152" s="377"/>
      <c r="AG152" s="377" t="s">
        <v>1380</v>
      </c>
      <c r="AH152" s="377"/>
      <c r="AI152" s="377"/>
      <c r="AJ152" s="377" t="s">
        <v>1380</v>
      </c>
      <c r="AK152" s="377"/>
      <c r="AL152" s="377"/>
      <c r="AM152" s="377"/>
      <c r="AN152" s="377"/>
      <c r="AO152" s="377"/>
      <c r="AP152" s="409"/>
    </row>
    <row r="153" spans="1:42" ht="27" hidden="1" customHeight="1" x14ac:dyDescent="0.25">
      <c r="A153" s="427">
        <v>133</v>
      </c>
      <c r="B153" s="430"/>
      <c r="C153" s="463"/>
      <c r="D153" s="430" t="s">
        <v>2536</v>
      </c>
      <c r="E153" s="430" t="s">
        <v>66</v>
      </c>
      <c r="F153" s="430" t="s">
        <v>2541</v>
      </c>
      <c r="G153" s="430" t="s">
        <v>1750</v>
      </c>
      <c r="H153" s="430" t="s">
        <v>2630</v>
      </c>
      <c r="I153" s="453" t="s">
        <v>2533</v>
      </c>
      <c r="J153" s="430" t="s">
        <v>2058</v>
      </c>
      <c r="K153" s="430">
        <v>1</v>
      </c>
      <c r="L153" s="430">
        <v>8</v>
      </c>
      <c r="M153" s="430" t="s">
        <v>2766</v>
      </c>
      <c r="N153" s="456" t="s">
        <v>2763</v>
      </c>
      <c r="O153" s="430" t="s">
        <v>2528</v>
      </c>
      <c r="P153" s="377"/>
      <c r="Q153" s="377"/>
      <c r="R153" s="377"/>
      <c r="S153" s="377"/>
      <c r="T153" s="377"/>
      <c r="U153" s="377"/>
      <c r="V153" s="377"/>
      <c r="W153" s="377"/>
      <c r="X153" s="377"/>
      <c r="Y153" s="377"/>
      <c r="Z153" s="377" t="s">
        <v>1185</v>
      </c>
      <c r="AA153" s="377" t="s">
        <v>1185</v>
      </c>
      <c r="AB153" s="377" t="s">
        <v>1207</v>
      </c>
      <c r="AC153" s="377" t="s">
        <v>1185</v>
      </c>
      <c r="AD153" s="377" t="s">
        <v>1185</v>
      </c>
      <c r="AE153" s="377"/>
      <c r="AF153" s="377"/>
      <c r="AG153" s="377" t="s">
        <v>1185</v>
      </c>
      <c r="AH153" s="377"/>
      <c r="AI153" s="377"/>
      <c r="AJ153" s="377" t="s">
        <v>1185</v>
      </c>
      <c r="AK153" s="377"/>
      <c r="AL153" s="377"/>
      <c r="AM153" s="377"/>
      <c r="AN153" s="377"/>
      <c r="AO153" s="377"/>
      <c r="AP153" s="409"/>
    </row>
    <row r="154" spans="1:42" ht="27" hidden="1" customHeight="1" x14ac:dyDescent="0.25">
      <c r="A154" s="427">
        <v>134</v>
      </c>
      <c r="B154" s="430"/>
      <c r="C154" s="463"/>
      <c r="D154" s="430" t="s">
        <v>2535</v>
      </c>
      <c r="E154" s="430" t="s">
        <v>66</v>
      </c>
      <c r="F154" s="430" t="s">
        <v>2541</v>
      </c>
      <c r="G154" s="430" t="s">
        <v>1750</v>
      </c>
      <c r="H154" s="430" t="s">
        <v>2630</v>
      </c>
      <c r="I154" s="453" t="s">
        <v>2532</v>
      </c>
      <c r="J154" s="430" t="s">
        <v>2058</v>
      </c>
      <c r="K154" s="430">
        <v>1</v>
      </c>
      <c r="L154" s="430">
        <v>3</v>
      </c>
      <c r="M154" s="456" t="s">
        <v>2764</v>
      </c>
      <c r="N154" s="456" t="s">
        <v>2765</v>
      </c>
      <c r="O154" s="430" t="s">
        <v>2526</v>
      </c>
      <c r="P154" s="377"/>
      <c r="Q154" s="377"/>
      <c r="R154" s="377"/>
      <c r="S154" s="377"/>
      <c r="T154" s="377"/>
      <c r="U154" s="377"/>
      <c r="V154" s="377"/>
      <c r="W154" s="377"/>
      <c r="X154" s="377"/>
      <c r="Y154" s="377"/>
      <c r="Z154" s="377" t="s">
        <v>1185</v>
      </c>
      <c r="AA154" s="377" t="s">
        <v>1185</v>
      </c>
      <c r="AB154" s="377" t="s">
        <v>2527</v>
      </c>
      <c r="AC154" s="377" t="s">
        <v>1185</v>
      </c>
      <c r="AD154" s="377" t="s">
        <v>1185</v>
      </c>
      <c r="AE154" s="377"/>
      <c r="AF154" s="377"/>
      <c r="AG154" s="377" t="s">
        <v>1185</v>
      </c>
      <c r="AH154" s="377"/>
      <c r="AI154" s="377"/>
      <c r="AJ154" s="377" t="s">
        <v>1185</v>
      </c>
      <c r="AK154" s="377"/>
      <c r="AL154" s="377"/>
      <c r="AM154" s="377"/>
      <c r="AN154" s="377"/>
      <c r="AO154" s="377"/>
      <c r="AP154" s="409"/>
    </row>
    <row r="155" spans="1:42" ht="27" hidden="1" customHeight="1" x14ac:dyDescent="0.25">
      <c r="A155" s="427">
        <v>135</v>
      </c>
      <c r="B155" s="430" t="s">
        <v>1706</v>
      </c>
      <c r="C155" s="430" t="s">
        <v>1572</v>
      </c>
      <c r="D155" s="430" t="s">
        <v>1603</v>
      </c>
      <c r="E155" s="449" t="s">
        <v>66</v>
      </c>
      <c r="F155" s="430" t="s">
        <v>2110</v>
      </c>
      <c r="G155" s="430" t="s">
        <v>1750</v>
      </c>
      <c r="H155" s="430" t="s">
        <v>2629</v>
      </c>
      <c r="I155" s="446" t="s">
        <v>1873</v>
      </c>
      <c r="J155" s="430" t="s">
        <v>2058</v>
      </c>
      <c r="K155" s="430">
        <v>1</v>
      </c>
      <c r="L155" s="430">
        <v>1</v>
      </c>
      <c r="M155" s="430" t="s">
        <v>2038</v>
      </c>
      <c r="N155" s="430" t="s">
        <v>2284</v>
      </c>
      <c r="O155" s="430" t="s">
        <v>2050</v>
      </c>
      <c r="P155" s="377" t="s">
        <v>1254</v>
      </c>
      <c r="Q155" s="377" t="s">
        <v>1254</v>
      </c>
      <c r="R155" s="377" t="s">
        <v>1254</v>
      </c>
      <c r="S155" s="377" t="s">
        <v>1254</v>
      </c>
      <c r="T155" s="377" t="s">
        <v>1254</v>
      </c>
      <c r="U155" s="377" t="s">
        <v>1254</v>
      </c>
      <c r="V155" s="377" t="s">
        <v>1254</v>
      </c>
      <c r="W155" s="377" t="s">
        <v>1254</v>
      </c>
      <c r="X155" s="377" t="s">
        <v>1254</v>
      </c>
      <c r="Y155" s="377" t="s">
        <v>1254</v>
      </c>
      <c r="Z155" s="379" t="s">
        <v>1207</v>
      </c>
      <c r="AA155" s="379" t="s">
        <v>1207</v>
      </c>
      <c r="AB155" s="379" t="s">
        <v>1207</v>
      </c>
      <c r="AC155" s="379" t="s">
        <v>1207</v>
      </c>
      <c r="AD155" s="379" t="s">
        <v>1207</v>
      </c>
      <c r="AE155" s="379"/>
      <c r="AF155" s="379"/>
      <c r="AG155" s="379" t="s">
        <v>1207</v>
      </c>
      <c r="AH155" s="379"/>
      <c r="AI155" s="379"/>
      <c r="AJ155" s="379" t="s">
        <v>1207</v>
      </c>
      <c r="AK155" s="379"/>
      <c r="AL155" s="377"/>
      <c r="AM155" s="377" t="s">
        <v>66</v>
      </c>
      <c r="AN155" s="377"/>
      <c r="AO155" s="377"/>
      <c r="AP155" s="377"/>
    </row>
    <row r="156" spans="1:42" ht="27" hidden="1" customHeight="1" x14ac:dyDescent="0.25">
      <c r="A156" s="427">
        <v>136</v>
      </c>
      <c r="B156" s="430"/>
      <c r="C156" s="430"/>
      <c r="D156" s="430" t="s">
        <v>1604</v>
      </c>
      <c r="E156" s="449" t="s">
        <v>66</v>
      </c>
      <c r="F156" s="430" t="s">
        <v>2110</v>
      </c>
      <c r="G156" s="430" t="s">
        <v>1750</v>
      </c>
      <c r="H156" s="430" t="s">
        <v>2629</v>
      </c>
      <c r="I156" s="446" t="s">
        <v>1874</v>
      </c>
      <c r="J156" s="430" t="s">
        <v>2058</v>
      </c>
      <c r="K156" s="430">
        <v>1</v>
      </c>
      <c r="L156" s="430">
        <v>1</v>
      </c>
      <c r="M156" s="430" t="s">
        <v>2038</v>
      </c>
      <c r="N156" s="430" t="s">
        <v>2285</v>
      </c>
      <c r="O156" s="430" t="s">
        <v>2051</v>
      </c>
      <c r="P156" s="377" t="s">
        <v>1254</v>
      </c>
      <c r="Q156" s="377" t="s">
        <v>1254</v>
      </c>
      <c r="R156" s="377" t="s">
        <v>1254</v>
      </c>
      <c r="S156" s="377" t="s">
        <v>1254</v>
      </c>
      <c r="T156" s="377" t="s">
        <v>1254</v>
      </c>
      <c r="U156" s="377" t="s">
        <v>1254</v>
      </c>
      <c r="V156" s="377" t="s">
        <v>1254</v>
      </c>
      <c r="W156" s="377" t="s">
        <v>1254</v>
      </c>
      <c r="X156" s="377" t="s">
        <v>1254</v>
      </c>
      <c r="Y156" s="377" t="s">
        <v>1254</v>
      </c>
      <c r="Z156" s="379" t="s">
        <v>1207</v>
      </c>
      <c r="AA156" s="379" t="s">
        <v>1207</v>
      </c>
      <c r="AB156" s="379" t="s">
        <v>1207</v>
      </c>
      <c r="AC156" s="379" t="s">
        <v>1207</v>
      </c>
      <c r="AD156" s="379" t="s">
        <v>1207</v>
      </c>
      <c r="AE156" s="379"/>
      <c r="AF156" s="379"/>
      <c r="AG156" s="379" t="s">
        <v>1207</v>
      </c>
      <c r="AH156" s="379"/>
      <c r="AI156" s="379"/>
      <c r="AJ156" s="379" t="s">
        <v>1207</v>
      </c>
      <c r="AK156" s="379"/>
      <c r="AL156" s="377"/>
      <c r="AM156" s="377" t="s">
        <v>66</v>
      </c>
      <c r="AN156" s="377"/>
      <c r="AO156" s="377"/>
      <c r="AP156" s="377"/>
    </row>
    <row r="157" spans="1:42" ht="27" hidden="1" customHeight="1" x14ac:dyDescent="0.25">
      <c r="A157" s="427">
        <v>137</v>
      </c>
      <c r="B157" s="430"/>
      <c r="C157" s="430"/>
      <c r="D157" s="430" t="s">
        <v>1685</v>
      </c>
      <c r="E157" s="449" t="s">
        <v>66</v>
      </c>
      <c r="F157" s="430" t="s">
        <v>2110</v>
      </c>
      <c r="G157" s="430" t="s">
        <v>1750</v>
      </c>
      <c r="H157" s="430" t="s">
        <v>2629</v>
      </c>
      <c r="I157" s="450" t="s">
        <v>1873</v>
      </c>
      <c r="J157" s="430" t="s">
        <v>2058</v>
      </c>
      <c r="K157" s="430">
        <v>1</v>
      </c>
      <c r="L157" s="430">
        <v>1</v>
      </c>
      <c r="M157" s="430" t="s">
        <v>2038</v>
      </c>
      <c r="N157" s="430" t="s">
        <v>2286</v>
      </c>
      <c r="O157" s="430" t="s">
        <v>1684</v>
      </c>
      <c r="P157" s="377" t="s">
        <v>1254</v>
      </c>
      <c r="Q157" s="377" t="s">
        <v>1254</v>
      </c>
      <c r="R157" s="377" t="s">
        <v>1254</v>
      </c>
      <c r="S157" s="377" t="s">
        <v>1254</v>
      </c>
      <c r="T157" s="377" t="s">
        <v>1254</v>
      </c>
      <c r="U157" s="377" t="s">
        <v>1254</v>
      </c>
      <c r="V157" s="377" t="s">
        <v>1254</v>
      </c>
      <c r="W157" s="377" t="s">
        <v>1254</v>
      </c>
      <c r="X157" s="377" t="s">
        <v>1254</v>
      </c>
      <c r="Y157" s="377" t="s">
        <v>1254</v>
      </c>
      <c r="Z157" s="379" t="s">
        <v>1207</v>
      </c>
      <c r="AA157" s="379" t="s">
        <v>1207</v>
      </c>
      <c r="AB157" s="379" t="s">
        <v>1207</v>
      </c>
      <c r="AC157" s="379" t="s">
        <v>1207</v>
      </c>
      <c r="AD157" s="379" t="s">
        <v>1207</v>
      </c>
      <c r="AE157" s="379"/>
      <c r="AF157" s="379"/>
      <c r="AG157" s="379" t="s">
        <v>1207</v>
      </c>
      <c r="AH157" s="379"/>
      <c r="AI157" s="379"/>
      <c r="AJ157" s="379" t="s">
        <v>1207</v>
      </c>
      <c r="AK157" s="379"/>
      <c r="AL157" s="377"/>
      <c r="AM157" s="377"/>
      <c r="AN157" s="377"/>
      <c r="AO157" s="377"/>
      <c r="AP157" s="377"/>
    </row>
    <row r="158" spans="1:42" ht="27" hidden="1" customHeight="1" x14ac:dyDescent="0.25">
      <c r="A158" s="427">
        <v>138</v>
      </c>
      <c r="B158" s="430"/>
      <c r="C158" s="430"/>
      <c r="D158" s="456" t="s">
        <v>2752</v>
      </c>
      <c r="E158" s="476" t="s">
        <v>66</v>
      </c>
      <c r="F158" s="456" t="s">
        <v>2753</v>
      </c>
      <c r="G158" s="456" t="s">
        <v>2696</v>
      </c>
      <c r="H158" s="502" t="s">
        <v>2629</v>
      </c>
      <c r="I158" s="455" t="s">
        <v>1874</v>
      </c>
      <c r="J158" s="502" t="s">
        <v>2058</v>
      </c>
      <c r="K158" s="502">
        <v>1</v>
      </c>
      <c r="L158" s="430">
        <v>1</v>
      </c>
      <c r="M158" s="502" t="s">
        <v>2038</v>
      </c>
      <c r="N158" s="502" t="s">
        <v>2287</v>
      </c>
      <c r="O158" s="456" t="s">
        <v>2757</v>
      </c>
      <c r="P158" s="377" t="s">
        <v>1254</v>
      </c>
      <c r="Q158" s="377" t="s">
        <v>1254</v>
      </c>
      <c r="R158" s="377" t="s">
        <v>1254</v>
      </c>
      <c r="S158" s="377" t="s">
        <v>1254</v>
      </c>
      <c r="T158" s="377" t="s">
        <v>1254</v>
      </c>
      <c r="U158" s="377" t="s">
        <v>1254</v>
      </c>
      <c r="V158" s="377" t="s">
        <v>1254</v>
      </c>
      <c r="W158" s="377" t="s">
        <v>1254</v>
      </c>
      <c r="X158" s="377" t="s">
        <v>1254</v>
      </c>
      <c r="Y158" s="377" t="s">
        <v>1254</v>
      </c>
      <c r="Z158" s="377" t="s">
        <v>1254</v>
      </c>
      <c r="AA158" s="377" t="s">
        <v>1254</v>
      </c>
      <c r="AB158" s="377" t="s">
        <v>1254</v>
      </c>
      <c r="AC158" s="377" t="s">
        <v>1254</v>
      </c>
      <c r="AD158" s="377" t="s">
        <v>1254</v>
      </c>
      <c r="AE158" s="379" t="s">
        <v>1184</v>
      </c>
      <c r="AF158" s="379" t="s">
        <v>1184</v>
      </c>
      <c r="AG158" s="379" t="s">
        <v>1184</v>
      </c>
      <c r="AH158" s="379" t="s">
        <v>1184</v>
      </c>
      <c r="AI158" s="379" t="s">
        <v>1184</v>
      </c>
      <c r="AJ158" s="379" t="s">
        <v>1184</v>
      </c>
      <c r="AK158" s="379"/>
      <c r="AL158" s="377"/>
      <c r="AM158" s="377"/>
      <c r="AN158" s="377"/>
      <c r="AO158" s="377"/>
      <c r="AP158" s="377"/>
    </row>
    <row r="159" spans="1:42" ht="27" hidden="1" customHeight="1" x14ac:dyDescent="0.25">
      <c r="A159" s="427">
        <v>139</v>
      </c>
      <c r="B159" s="430"/>
      <c r="C159" s="430"/>
      <c r="D159" s="456" t="s">
        <v>2754</v>
      </c>
      <c r="E159" s="476" t="s">
        <v>66</v>
      </c>
      <c r="F159" s="456" t="s">
        <v>2753</v>
      </c>
      <c r="G159" s="456" t="s">
        <v>2696</v>
      </c>
      <c r="H159" s="502" t="s">
        <v>2629</v>
      </c>
      <c r="I159" s="455" t="s">
        <v>1873</v>
      </c>
      <c r="J159" s="502" t="s">
        <v>2058</v>
      </c>
      <c r="K159" s="502">
        <v>1</v>
      </c>
      <c r="L159" s="430">
        <v>1</v>
      </c>
      <c r="M159" s="502" t="s">
        <v>2038</v>
      </c>
      <c r="N159" s="502" t="s">
        <v>2288</v>
      </c>
      <c r="O159" s="456" t="s">
        <v>2758</v>
      </c>
      <c r="P159" s="377" t="s">
        <v>1254</v>
      </c>
      <c r="Q159" s="377" t="s">
        <v>1254</v>
      </c>
      <c r="R159" s="377" t="s">
        <v>1254</v>
      </c>
      <c r="S159" s="377" t="s">
        <v>1254</v>
      </c>
      <c r="T159" s="377" t="s">
        <v>1254</v>
      </c>
      <c r="U159" s="377" t="s">
        <v>1254</v>
      </c>
      <c r="V159" s="377" t="s">
        <v>1254</v>
      </c>
      <c r="W159" s="377" t="s">
        <v>1254</v>
      </c>
      <c r="X159" s="377" t="s">
        <v>1254</v>
      </c>
      <c r="Y159" s="377" t="s">
        <v>1254</v>
      </c>
      <c r="Z159" s="377" t="s">
        <v>1254</v>
      </c>
      <c r="AA159" s="377" t="s">
        <v>1254</v>
      </c>
      <c r="AB159" s="377" t="s">
        <v>1254</v>
      </c>
      <c r="AC159" s="377" t="s">
        <v>1254</v>
      </c>
      <c r="AD159" s="377" t="s">
        <v>1254</v>
      </c>
      <c r="AE159" s="379" t="s">
        <v>1184</v>
      </c>
      <c r="AF159" s="379" t="s">
        <v>1184</v>
      </c>
      <c r="AG159" s="379" t="s">
        <v>1184</v>
      </c>
      <c r="AH159" s="379" t="s">
        <v>1184</v>
      </c>
      <c r="AI159" s="379" t="s">
        <v>1184</v>
      </c>
      <c r="AJ159" s="379" t="s">
        <v>1184</v>
      </c>
      <c r="AK159" s="379"/>
      <c r="AL159" s="377"/>
      <c r="AM159" s="377"/>
      <c r="AN159" s="377"/>
      <c r="AO159" s="377"/>
      <c r="AP159" s="377"/>
    </row>
    <row r="160" spans="1:42" ht="27" hidden="1" customHeight="1" x14ac:dyDescent="0.25">
      <c r="A160" s="427">
        <v>140</v>
      </c>
      <c r="B160" s="430"/>
      <c r="C160" s="430"/>
      <c r="D160" s="456" t="s">
        <v>2755</v>
      </c>
      <c r="E160" s="476" t="s">
        <v>66</v>
      </c>
      <c r="F160" s="456" t="s">
        <v>2753</v>
      </c>
      <c r="G160" s="456" t="s">
        <v>2696</v>
      </c>
      <c r="H160" s="502" t="s">
        <v>2629</v>
      </c>
      <c r="I160" s="455" t="s">
        <v>1874</v>
      </c>
      <c r="J160" s="502" t="s">
        <v>2058</v>
      </c>
      <c r="K160" s="502">
        <v>1</v>
      </c>
      <c r="L160" s="430">
        <v>1</v>
      </c>
      <c r="M160" s="502" t="s">
        <v>2038</v>
      </c>
      <c r="N160" s="502" t="s">
        <v>2289</v>
      </c>
      <c r="O160" s="456" t="s">
        <v>2759</v>
      </c>
      <c r="P160" s="377" t="s">
        <v>1254</v>
      </c>
      <c r="Q160" s="377" t="s">
        <v>1254</v>
      </c>
      <c r="R160" s="377" t="s">
        <v>1254</v>
      </c>
      <c r="S160" s="377" t="s">
        <v>1254</v>
      </c>
      <c r="T160" s="377" t="s">
        <v>1254</v>
      </c>
      <c r="U160" s="377" t="s">
        <v>1254</v>
      </c>
      <c r="V160" s="377" t="s">
        <v>1254</v>
      </c>
      <c r="W160" s="377" t="s">
        <v>1254</v>
      </c>
      <c r="X160" s="377" t="s">
        <v>1254</v>
      </c>
      <c r="Y160" s="377" t="s">
        <v>1254</v>
      </c>
      <c r="Z160" s="377" t="s">
        <v>1254</v>
      </c>
      <c r="AA160" s="377" t="s">
        <v>1254</v>
      </c>
      <c r="AB160" s="377" t="s">
        <v>1254</v>
      </c>
      <c r="AC160" s="377" t="s">
        <v>1254</v>
      </c>
      <c r="AD160" s="377" t="s">
        <v>1254</v>
      </c>
      <c r="AE160" s="379" t="s">
        <v>1184</v>
      </c>
      <c r="AF160" s="379" t="s">
        <v>1184</v>
      </c>
      <c r="AG160" s="379" t="s">
        <v>1184</v>
      </c>
      <c r="AH160" s="379" t="s">
        <v>1184</v>
      </c>
      <c r="AI160" s="379" t="s">
        <v>1184</v>
      </c>
      <c r="AJ160" s="379" t="s">
        <v>1184</v>
      </c>
      <c r="AK160" s="379"/>
      <c r="AL160" s="377"/>
      <c r="AM160" s="377"/>
      <c r="AN160" s="377"/>
      <c r="AO160" s="377"/>
      <c r="AP160" s="377"/>
    </row>
    <row r="161" spans="1:42" ht="27" hidden="1" customHeight="1" x14ac:dyDescent="0.25">
      <c r="A161" s="427">
        <v>141</v>
      </c>
      <c r="B161" s="430"/>
      <c r="C161" s="430"/>
      <c r="D161" s="456" t="s">
        <v>2756</v>
      </c>
      <c r="E161" s="476" t="s">
        <v>66</v>
      </c>
      <c r="F161" s="456" t="s">
        <v>2753</v>
      </c>
      <c r="G161" s="456" t="s">
        <v>2696</v>
      </c>
      <c r="H161" s="502" t="s">
        <v>2629</v>
      </c>
      <c r="I161" s="455" t="s">
        <v>1873</v>
      </c>
      <c r="J161" s="502" t="s">
        <v>2058</v>
      </c>
      <c r="K161" s="502">
        <v>1</v>
      </c>
      <c r="L161" s="430">
        <v>1</v>
      </c>
      <c r="M161" s="502" t="s">
        <v>2038</v>
      </c>
      <c r="N161" s="502" t="s">
        <v>2290</v>
      </c>
      <c r="O161" s="456" t="s">
        <v>2760</v>
      </c>
      <c r="P161" s="377" t="s">
        <v>1254</v>
      </c>
      <c r="Q161" s="377" t="s">
        <v>1254</v>
      </c>
      <c r="R161" s="377" t="s">
        <v>1254</v>
      </c>
      <c r="S161" s="377" t="s">
        <v>1254</v>
      </c>
      <c r="T161" s="377" t="s">
        <v>1254</v>
      </c>
      <c r="U161" s="377" t="s">
        <v>1254</v>
      </c>
      <c r="V161" s="377" t="s">
        <v>1254</v>
      </c>
      <c r="W161" s="377" t="s">
        <v>1254</v>
      </c>
      <c r="X161" s="377" t="s">
        <v>1254</v>
      </c>
      <c r="Y161" s="377" t="s">
        <v>1254</v>
      </c>
      <c r="Z161" s="377" t="s">
        <v>1254</v>
      </c>
      <c r="AA161" s="377" t="s">
        <v>1254</v>
      </c>
      <c r="AB161" s="377" t="s">
        <v>1254</v>
      </c>
      <c r="AC161" s="377" t="s">
        <v>1254</v>
      </c>
      <c r="AD161" s="377" t="s">
        <v>1254</v>
      </c>
      <c r="AE161" s="379" t="s">
        <v>1184</v>
      </c>
      <c r="AF161" s="379" t="s">
        <v>1184</v>
      </c>
      <c r="AG161" s="379" t="s">
        <v>1184</v>
      </c>
      <c r="AH161" s="379" t="s">
        <v>1184</v>
      </c>
      <c r="AI161" s="379" t="s">
        <v>1184</v>
      </c>
      <c r="AJ161" s="379" t="s">
        <v>1184</v>
      </c>
      <c r="AK161" s="379"/>
      <c r="AL161" s="377"/>
      <c r="AM161" s="377"/>
      <c r="AN161" s="377"/>
      <c r="AO161" s="377"/>
      <c r="AP161" s="377"/>
    </row>
    <row r="162" spans="1:42" ht="27" hidden="1" customHeight="1" x14ac:dyDescent="0.25">
      <c r="A162" s="427">
        <v>142</v>
      </c>
      <c r="B162" s="430"/>
      <c r="C162" s="430"/>
      <c r="D162" s="430" t="s">
        <v>1265</v>
      </c>
      <c r="E162" s="449" t="s">
        <v>66</v>
      </c>
      <c r="F162" s="430" t="s">
        <v>2597</v>
      </c>
      <c r="G162" s="430" t="s">
        <v>1750</v>
      </c>
      <c r="H162" s="430" t="s">
        <v>2629</v>
      </c>
      <c r="I162" s="450" t="s">
        <v>1874</v>
      </c>
      <c r="J162" s="430" t="s">
        <v>2058</v>
      </c>
      <c r="K162" s="430">
        <v>1</v>
      </c>
      <c r="L162" s="430">
        <v>1</v>
      </c>
      <c r="M162" s="430" t="s">
        <v>2038</v>
      </c>
      <c r="N162" s="430" t="s">
        <v>2291</v>
      </c>
      <c r="O162" s="430" t="s">
        <v>1613</v>
      </c>
      <c r="P162" s="377" t="s">
        <v>1254</v>
      </c>
      <c r="Q162" s="377" t="s">
        <v>1254</v>
      </c>
      <c r="R162" s="377" t="s">
        <v>1254</v>
      </c>
      <c r="S162" s="377" t="s">
        <v>1254</v>
      </c>
      <c r="T162" s="377" t="s">
        <v>1254</v>
      </c>
      <c r="U162" s="377" t="s">
        <v>1254</v>
      </c>
      <c r="V162" s="377" t="s">
        <v>1254</v>
      </c>
      <c r="W162" s="377" t="s">
        <v>1254</v>
      </c>
      <c r="X162" s="377" t="s">
        <v>1254</v>
      </c>
      <c r="Y162" s="377" t="s">
        <v>1254</v>
      </c>
      <c r="Z162" s="379" t="s">
        <v>1380</v>
      </c>
      <c r="AA162" s="379" t="s">
        <v>1380</v>
      </c>
      <c r="AB162" s="379" t="s">
        <v>1380</v>
      </c>
      <c r="AC162" s="379" t="s">
        <v>1380</v>
      </c>
      <c r="AD162" s="379" t="s">
        <v>1380</v>
      </c>
      <c r="AE162" s="379"/>
      <c r="AF162" s="379"/>
      <c r="AG162" s="379" t="s">
        <v>1380</v>
      </c>
      <c r="AH162" s="379"/>
      <c r="AI162" s="379"/>
      <c r="AJ162" s="379" t="s">
        <v>1380</v>
      </c>
      <c r="AK162" s="379"/>
      <c r="AL162" s="377"/>
      <c r="AM162" s="377"/>
      <c r="AN162" s="377"/>
      <c r="AO162" s="377"/>
      <c r="AP162" s="377"/>
    </row>
    <row r="163" spans="1:42" ht="27" hidden="1" customHeight="1" x14ac:dyDescent="0.25">
      <c r="A163" s="427">
        <v>143</v>
      </c>
      <c r="B163" s="430"/>
      <c r="C163" s="430"/>
      <c r="D163" s="430" t="s">
        <v>1265</v>
      </c>
      <c r="E163" s="449" t="s">
        <v>66</v>
      </c>
      <c r="F163" s="430" t="s">
        <v>2597</v>
      </c>
      <c r="G163" s="430" t="s">
        <v>1750</v>
      </c>
      <c r="H163" s="430" t="s">
        <v>2629</v>
      </c>
      <c r="I163" s="450" t="s">
        <v>1874</v>
      </c>
      <c r="J163" s="430" t="s">
        <v>2058</v>
      </c>
      <c r="K163" s="430">
        <v>1</v>
      </c>
      <c r="L163" s="430">
        <v>1</v>
      </c>
      <c r="M163" s="430" t="s">
        <v>2039</v>
      </c>
      <c r="N163" s="430" t="s">
        <v>2292</v>
      </c>
      <c r="O163" s="430" t="s">
        <v>1613</v>
      </c>
      <c r="P163" s="377" t="s">
        <v>1254</v>
      </c>
      <c r="Q163" s="377" t="s">
        <v>1254</v>
      </c>
      <c r="R163" s="377" t="s">
        <v>1254</v>
      </c>
      <c r="S163" s="377" t="s">
        <v>1254</v>
      </c>
      <c r="T163" s="377" t="s">
        <v>1254</v>
      </c>
      <c r="U163" s="377" t="s">
        <v>1254</v>
      </c>
      <c r="V163" s="377" t="s">
        <v>1254</v>
      </c>
      <c r="W163" s="377" t="s">
        <v>1254</v>
      </c>
      <c r="X163" s="377" t="s">
        <v>1254</v>
      </c>
      <c r="Y163" s="377" t="s">
        <v>1254</v>
      </c>
      <c r="Z163" s="379" t="s">
        <v>1380</v>
      </c>
      <c r="AA163" s="379" t="s">
        <v>1380</v>
      </c>
      <c r="AB163" s="379" t="s">
        <v>1380</v>
      </c>
      <c r="AC163" s="379" t="s">
        <v>1380</v>
      </c>
      <c r="AD163" s="379" t="s">
        <v>1380</v>
      </c>
      <c r="AE163" s="379"/>
      <c r="AF163" s="379"/>
      <c r="AG163" s="379" t="s">
        <v>1380</v>
      </c>
      <c r="AH163" s="379"/>
      <c r="AI163" s="379"/>
      <c r="AJ163" s="379" t="s">
        <v>1380</v>
      </c>
      <c r="AK163" s="379"/>
      <c r="AL163" s="377"/>
      <c r="AM163" s="377"/>
      <c r="AN163" s="377"/>
      <c r="AO163" s="377"/>
      <c r="AP163" s="377"/>
    </row>
    <row r="164" spans="1:42" ht="27" hidden="1" customHeight="1" x14ac:dyDescent="0.25">
      <c r="A164" s="427">
        <v>144</v>
      </c>
      <c r="B164" s="430"/>
      <c r="C164" s="430"/>
      <c r="D164" s="430" t="s">
        <v>1265</v>
      </c>
      <c r="E164" s="449" t="s">
        <v>66</v>
      </c>
      <c r="F164" s="430" t="s">
        <v>2597</v>
      </c>
      <c r="G164" s="430" t="s">
        <v>1750</v>
      </c>
      <c r="H164" s="430" t="s">
        <v>2629</v>
      </c>
      <c r="I164" s="450" t="s">
        <v>1874</v>
      </c>
      <c r="J164" s="430" t="s">
        <v>2058</v>
      </c>
      <c r="K164" s="430">
        <v>1</v>
      </c>
      <c r="L164" s="430">
        <v>1</v>
      </c>
      <c r="M164" s="430" t="s">
        <v>2039</v>
      </c>
      <c r="N164" s="430" t="s">
        <v>2293</v>
      </c>
      <c r="O164" s="430" t="s">
        <v>1613</v>
      </c>
      <c r="P164" s="377" t="s">
        <v>1254</v>
      </c>
      <c r="Q164" s="377" t="s">
        <v>1254</v>
      </c>
      <c r="R164" s="377" t="s">
        <v>1254</v>
      </c>
      <c r="S164" s="377" t="s">
        <v>1254</v>
      </c>
      <c r="T164" s="377" t="s">
        <v>1254</v>
      </c>
      <c r="U164" s="377" t="s">
        <v>1254</v>
      </c>
      <c r="V164" s="377" t="s">
        <v>1254</v>
      </c>
      <c r="W164" s="377" t="s">
        <v>1254</v>
      </c>
      <c r="X164" s="377" t="s">
        <v>1254</v>
      </c>
      <c r="Y164" s="377" t="s">
        <v>1254</v>
      </c>
      <c r="Z164" s="379" t="s">
        <v>1380</v>
      </c>
      <c r="AA164" s="379" t="s">
        <v>1380</v>
      </c>
      <c r="AB164" s="379" t="s">
        <v>1380</v>
      </c>
      <c r="AC164" s="379" t="s">
        <v>1380</v>
      </c>
      <c r="AD164" s="379" t="s">
        <v>1380</v>
      </c>
      <c r="AE164" s="379"/>
      <c r="AF164" s="379"/>
      <c r="AG164" s="379" t="s">
        <v>1380</v>
      </c>
      <c r="AH164" s="379"/>
      <c r="AI164" s="379"/>
      <c r="AJ164" s="379" t="s">
        <v>1380</v>
      </c>
      <c r="AK164" s="379"/>
      <c r="AL164" s="377"/>
      <c r="AM164" s="377"/>
      <c r="AN164" s="377"/>
      <c r="AO164" s="377"/>
      <c r="AP164" s="377"/>
    </row>
    <row r="165" spans="1:42" ht="27" hidden="1" customHeight="1" x14ac:dyDescent="0.25">
      <c r="A165" s="427">
        <v>145</v>
      </c>
      <c r="B165" s="430"/>
      <c r="C165" s="430"/>
      <c r="D165" s="430" t="s">
        <v>1265</v>
      </c>
      <c r="E165" s="449" t="s">
        <v>66</v>
      </c>
      <c r="F165" s="430" t="s">
        <v>2597</v>
      </c>
      <c r="G165" s="430" t="s">
        <v>1750</v>
      </c>
      <c r="H165" s="430" t="s">
        <v>2629</v>
      </c>
      <c r="I165" s="450" t="s">
        <v>1874</v>
      </c>
      <c r="J165" s="430" t="s">
        <v>2058</v>
      </c>
      <c r="K165" s="430">
        <v>1</v>
      </c>
      <c r="L165" s="430">
        <v>1</v>
      </c>
      <c r="M165" s="430" t="s">
        <v>2039</v>
      </c>
      <c r="N165" s="430" t="s">
        <v>2294</v>
      </c>
      <c r="O165" s="430" t="s">
        <v>1613</v>
      </c>
      <c r="P165" s="377" t="s">
        <v>1254</v>
      </c>
      <c r="Q165" s="377" t="s">
        <v>1254</v>
      </c>
      <c r="R165" s="377" t="s">
        <v>1254</v>
      </c>
      <c r="S165" s="377" t="s">
        <v>1254</v>
      </c>
      <c r="T165" s="377" t="s">
        <v>1254</v>
      </c>
      <c r="U165" s="377" t="s">
        <v>1254</v>
      </c>
      <c r="V165" s="377" t="s">
        <v>1254</v>
      </c>
      <c r="W165" s="377" t="s">
        <v>1254</v>
      </c>
      <c r="X165" s="377" t="s">
        <v>1254</v>
      </c>
      <c r="Y165" s="377" t="s">
        <v>1254</v>
      </c>
      <c r="Z165" s="379" t="s">
        <v>1380</v>
      </c>
      <c r="AA165" s="379" t="s">
        <v>1380</v>
      </c>
      <c r="AB165" s="379" t="s">
        <v>1380</v>
      </c>
      <c r="AC165" s="379" t="s">
        <v>1380</v>
      </c>
      <c r="AD165" s="379" t="s">
        <v>1380</v>
      </c>
      <c r="AE165" s="379"/>
      <c r="AF165" s="379"/>
      <c r="AG165" s="379" t="s">
        <v>1380</v>
      </c>
      <c r="AH165" s="379"/>
      <c r="AI165" s="379"/>
      <c r="AJ165" s="379" t="s">
        <v>1380</v>
      </c>
      <c r="AK165" s="379"/>
      <c r="AL165" s="377"/>
      <c r="AM165" s="377"/>
      <c r="AN165" s="377"/>
      <c r="AO165" s="377"/>
      <c r="AP165" s="377"/>
    </row>
    <row r="166" spans="1:42" ht="27" hidden="1" customHeight="1" x14ac:dyDescent="0.25">
      <c r="A166" s="427">
        <v>146</v>
      </c>
      <c r="B166" s="430"/>
      <c r="C166" s="430"/>
      <c r="D166" s="430" t="s">
        <v>1265</v>
      </c>
      <c r="E166" s="449" t="s">
        <v>66</v>
      </c>
      <c r="F166" s="430" t="s">
        <v>2597</v>
      </c>
      <c r="G166" s="430" t="s">
        <v>1750</v>
      </c>
      <c r="H166" s="430" t="s">
        <v>2629</v>
      </c>
      <c r="I166" s="450" t="s">
        <v>1874</v>
      </c>
      <c r="J166" s="430" t="s">
        <v>2058</v>
      </c>
      <c r="K166" s="430">
        <v>1</v>
      </c>
      <c r="L166" s="430">
        <v>1</v>
      </c>
      <c r="M166" s="430" t="s">
        <v>2039</v>
      </c>
      <c r="N166" s="430" t="s">
        <v>2295</v>
      </c>
      <c r="O166" s="430" t="s">
        <v>1613</v>
      </c>
      <c r="P166" s="377" t="s">
        <v>1254</v>
      </c>
      <c r="Q166" s="377" t="s">
        <v>1254</v>
      </c>
      <c r="R166" s="377" t="s">
        <v>1254</v>
      </c>
      <c r="S166" s="377" t="s">
        <v>1254</v>
      </c>
      <c r="T166" s="377" t="s">
        <v>1254</v>
      </c>
      <c r="U166" s="377" t="s">
        <v>1254</v>
      </c>
      <c r="V166" s="377" t="s">
        <v>1254</v>
      </c>
      <c r="W166" s="377" t="s">
        <v>1254</v>
      </c>
      <c r="X166" s="377" t="s">
        <v>1254</v>
      </c>
      <c r="Y166" s="377" t="s">
        <v>1254</v>
      </c>
      <c r="Z166" s="379" t="s">
        <v>1380</v>
      </c>
      <c r="AA166" s="379" t="s">
        <v>1380</v>
      </c>
      <c r="AB166" s="379" t="s">
        <v>1380</v>
      </c>
      <c r="AC166" s="379" t="s">
        <v>1380</v>
      </c>
      <c r="AD166" s="379" t="s">
        <v>1380</v>
      </c>
      <c r="AE166" s="379"/>
      <c r="AF166" s="379"/>
      <c r="AG166" s="379" t="s">
        <v>1380</v>
      </c>
      <c r="AH166" s="379"/>
      <c r="AI166" s="379"/>
      <c r="AJ166" s="379" t="s">
        <v>1380</v>
      </c>
      <c r="AK166" s="379"/>
      <c r="AL166" s="377"/>
      <c r="AM166" s="377"/>
      <c r="AN166" s="377"/>
      <c r="AO166" s="377"/>
      <c r="AP166" s="377"/>
    </row>
    <row r="167" spans="1:42" ht="27" hidden="1" customHeight="1" x14ac:dyDescent="0.25">
      <c r="A167" s="427">
        <v>147</v>
      </c>
      <c r="B167" s="430"/>
      <c r="C167" s="430"/>
      <c r="D167" s="430" t="s">
        <v>1673</v>
      </c>
      <c r="E167" s="449" t="s">
        <v>66</v>
      </c>
      <c r="F167" s="430" t="s">
        <v>2111</v>
      </c>
      <c r="G167" s="430" t="s">
        <v>1750</v>
      </c>
      <c r="H167" s="430" t="s">
        <v>2629</v>
      </c>
      <c r="I167" s="450" t="s">
        <v>1874</v>
      </c>
      <c r="J167" s="430" t="s">
        <v>2058</v>
      </c>
      <c r="K167" s="430">
        <v>1</v>
      </c>
      <c r="L167" s="430">
        <v>1</v>
      </c>
      <c r="M167" s="430" t="s">
        <v>2039</v>
      </c>
      <c r="N167" s="430" t="s">
        <v>2296</v>
      </c>
      <c r="O167" s="430" t="s">
        <v>1675</v>
      </c>
      <c r="P167" s="377" t="s">
        <v>1254</v>
      </c>
      <c r="Q167" s="377" t="s">
        <v>1254</v>
      </c>
      <c r="R167" s="377" t="s">
        <v>1254</v>
      </c>
      <c r="S167" s="377" t="s">
        <v>1254</v>
      </c>
      <c r="T167" s="377" t="s">
        <v>1254</v>
      </c>
      <c r="U167" s="377" t="s">
        <v>1254</v>
      </c>
      <c r="V167" s="377" t="s">
        <v>1254</v>
      </c>
      <c r="W167" s="377" t="s">
        <v>1254</v>
      </c>
      <c r="X167" s="377" t="s">
        <v>1254</v>
      </c>
      <c r="Y167" s="377" t="s">
        <v>1254</v>
      </c>
      <c r="Z167" s="379" t="s">
        <v>1380</v>
      </c>
      <c r="AA167" s="379" t="s">
        <v>1380</v>
      </c>
      <c r="AB167" s="379" t="s">
        <v>1207</v>
      </c>
      <c r="AC167" s="379" t="s">
        <v>1380</v>
      </c>
      <c r="AD167" s="379" t="s">
        <v>1380</v>
      </c>
      <c r="AE167" s="379"/>
      <c r="AF167" s="379"/>
      <c r="AG167" s="379" t="s">
        <v>1380</v>
      </c>
      <c r="AH167" s="379"/>
      <c r="AI167" s="379"/>
      <c r="AJ167" s="379" t="s">
        <v>1380</v>
      </c>
      <c r="AK167" s="379"/>
      <c r="AL167" s="377"/>
      <c r="AM167" s="377" t="s">
        <v>1796</v>
      </c>
      <c r="AN167" s="377"/>
      <c r="AO167" s="377"/>
      <c r="AP167" s="377"/>
    </row>
    <row r="168" spans="1:42" ht="27" hidden="1" customHeight="1" x14ac:dyDescent="0.25">
      <c r="A168" s="427">
        <v>148</v>
      </c>
      <c r="B168" s="430"/>
      <c r="C168" s="430"/>
      <c r="D168" s="430" t="s">
        <v>1674</v>
      </c>
      <c r="E168" s="449" t="s">
        <v>66</v>
      </c>
      <c r="F168" s="430" t="s">
        <v>2111</v>
      </c>
      <c r="G168" s="430" t="s">
        <v>1750</v>
      </c>
      <c r="H168" s="430" t="s">
        <v>2629</v>
      </c>
      <c r="I168" s="450" t="s">
        <v>1873</v>
      </c>
      <c r="J168" s="430" t="s">
        <v>2058</v>
      </c>
      <c r="K168" s="430">
        <v>1</v>
      </c>
      <c r="L168" s="430">
        <v>1</v>
      </c>
      <c r="M168" s="430" t="s">
        <v>2039</v>
      </c>
      <c r="N168" s="430" t="s">
        <v>2297</v>
      </c>
      <c r="O168" s="430" t="s">
        <v>1676</v>
      </c>
      <c r="P168" s="377" t="s">
        <v>1254</v>
      </c>
      <c r="Q168" s="377" t="s">
        <v>1254</v>
      </c>
      <c r="R168" s="377" t="s">
        <v>1254</v>
      </c>
      <c r="S168" s="377" t="s">
        <v>1254</v>
      </c>
      <c r="T168" s="377" t="s">
        <v>1254</v>
      </c>
      <c r="U168" s="377" t="s">
        <v>1254</v>
      </c>
      <c r="V168" s="377" t="s">
        <v>1254</v>
      </c>
      <c r="W168" s="377" t="s">
        <v>1254</v>
      </c>
      <c r="X168" s="377" t="s">
        <v>1254</v>
      </c>
      <c r="Y168" s="377" t="s">
        <v>1254</v>
      </c>
      <c r="Z168" s="379" t="s">
        <v>1380</v>
      </c>
      <c r="AA168" s="379" t="s">
        <v>1380</v>
      </c>
      <c r="AB168" s="379" t="s">
        <v>1207</v>
      </c>
      <c r="AC168" s="379" t="s">
        <v>1380</v>
      </c>
      <c r="AD168" s="379" t="s">
        <v>1380</v>
      </c>
      <c r="AE168" s="379"/>
      <c r="AF168" s="379"/>
      <c r="AG168" s="379" t="s">
        <v>1380</v>
      </c>
      <c r="AH168" s="379"/>
      <c r="AI168" s="379"/>
      <c r="AJ168" s="379" t="s">
        <v>1380</v>
      </c>
      <c r="AK168" s="379"/>
      <c r="AL168" s="377"/>
      <c r="AM168" s="377" t="s">
        <v>1796</v>
      </c>
      <c r="AN168" s="377"/>
      <c r="AO168" s="377"/>
      <c r="AP168" s="377"/>
    </row>
    <row r="169" spans="1:42" ht="27" hidden="1" customHeight="1" x14ac:dyDescent="0.25">
      <c r="A169" s="427">
        <v>149</v>
      </c>
      <c r="B169" s="430"/>
      <c r="C169" s="430"/>
      <c r="D169" s="430" t="s">
        <v>1607</v>
      </c>
      <c r="E169" s="449" t="s">
        <v>66</v>
      </c>
      <c r="F169" s="430" t="s">
        <v>1544</v>
      </c>
      <c r="G169" s="430" t="s">
        <v>1750</v>
      </c>
      <c r="H169" s="430" t="s">
        <v>2629</v>
      </c>
      <c r="I169" s="450" t="s">
        <v>1874</v>
      </c>
      <c r="J169" s="430" t="s">
        <v>2058</v>
      </c>
      <c r="K169" s="430">
        <v>1</v>
      </c>
      <c r="L169" s="430">
        <v>1</v>
      </c>
      <c r="M169" s="430" t="s">
        <v>2039</v>
      </c>
      <c r="N169" s="430" t="s">
        <v>2298</v>
      </c>
      <c r="O169" s="430" t="s">
        <v>1614</v>
      </c>
      <c r="P169" s="377" t="s">
        <v>1254</v>
      </c>
      <c r="Q169" s="377" t="s">
        <v>1254</v>
      </c>
      <c r="R169" s="377" t="s">
        <v>1254</v>
      </c>
      <c r="S169" s="377" t="s">
        <v>1254</v>
      </c>
      <c r="T169" s="377" t="s">
        <v>1254</v>
      </c>
      <c r="U169" s="377" t="s">
        <v>1254</v>
      </c>
      <c r="V169" s="377" t="s">
        <v>1254</v>
      </c>
      <c r="W169" s="377" t="s">
        <v>1254</v>
      </c>
      <c r="X169" s="377" t="s">
        <v>1254</v>
      </c>
      <c r="Y169" s="377" t="s">
        <v>1254</v>
      </c>
      <c r="Z169" s="379" t="s">
        <v>1207</v>
      </c>
      <c r="AA169" s="379" t="s">
        <v>1207</v>
      </c>
      <c r="AB169" s="379" t="s">
        <v>1207</v>
      </c>
      <c r="AC169" s="379" t="s">
        <v>1207</v>
      </c>
      <c r="AD169" s="379" t="s">
        <v>1207</v>
      </c>
      <c r="AE169" s="379"/>
      <c r="AF169" s="379"/>
      <c r="AG169" s="379" t="s">
        <v>1207</v>
      </c>
      <c r="AH169" s="379"/>
      <c r="AI169" s="379"/>
      <c r="AJ169" s="379" t="s">
        <v>1207</v>
      </c>
      <c r="AK169" s="379"/>
      <c r="AL169" s="377"/>
      <c r="AM169" s="377" t="s">
        <v>1797</v>
      </c>
      <c r="AN169" s="377"/>
      <c r="AO169" s="377"/>
      <c r="AP169" s="377"/>
    </row>
    <row r="170" spans="1:42" ht="27" hidden="1" customHeight="1" x14ac:dyDescent="0.25">
      <c r="A170" s="427">
        <v>150</v>
      </c>
      <c r="B170" s="430"/>
      <c r="C170" s="430"/>
      <c r="D170" s="430" t="s">
        <v>1608</v>
      </c>
      <c r="E170" s="449" t="s">
        <v>66</v>
      </c>
      <c r="F170" s="430" t="s">
        <v>1544</v>
      </c>
      <c r="G170" s="430" t="s">
        <v>1750</v>
      </c>
      <c r="H170" s="430" t="s">
        <v>2629</v>
      </c>
      <c r="I170" s="450" t="s">
        <v>1873</v>
      </c>
      <c r="J170" s="430" t="s">
        <v>2058</v>
      </c>
      <c r="K170" s="430">
        <v>1</v>
      </c>
      <c r="L170" s="430">
        <v>1</v>
      </c>
      <c r="M170" s="430" t="s">
        <v>2039</v>
      </c>
      <c r="N170" s="430" t="s">
        <v>2299</v>
      </c>
      <c r="O170" s="430" t="s">
        <v>1615</v>
      </c>
      <c r="P170" s="377" t="s">
        <v>1254</v>
      </c>
      <c r="Q170" s="377" t="s">
        <v>1254</v>
      </c>
      <c r="R170" s="377" t="s">
        <v>1254</v>
      </c>
      <c r="S170" s="377" t="s">
        <v>1254</v>
      </c>
      <c r="T170" s="377" t="s">
        <v>1254</v>
      </c>
      <c r="U170" s="377" t="s">
        <v>1254</v>
      </c>
      <c r="V170" s="377" t="s">
        <v>1254</v>
      </c>
      <c r="W170" s="377" t="s">
        <v>1254</v>
      </c>
      <c r="X170" s="377" t="s">
        <v>1254</v>
      </c>
      <c r="Y170" s="377" t="s">
        <v>1254</v>
      </c>
      <c r="Z170" s="379" t="s">
        <v>1207</v>
      </c>
      <c r="AA170" s="379" t="s">
        <v>1207</v>
      </c>
      <c r="AB170" s="379" t="s">
        <v>1207</v>
      </c>
      <c r="AC170" s="379" t="s">
        <v>1207</v>
      </c>
      <c r="AD170" s="379" t="s">
        <v>1207</v>
      </c>
      <c r="AE170" s="379"/>
      <c r="AF170" s="379"/>
      <c r="AG170" s="379" t="s">
        <v>1207</v>
      </c>
      <c r="AH170" s="379"/>
      <c r="AI170" s="379"/>
      <c r="AJ170" s="379" t="s">
        <v>1207</v>
      </c>
      <c r="AK170" s="379"/>
      <c r="AL170" s="377"/>
      <c r="AM170" s="377" t="s">
        <v>1797</v>
      </c>
      <c r="AN170" s="377"/>
      <c r="AO170" s="377"/>
      <c r="AP170" s="377"/>
    </row>
    <row r="171" spans="1:42" ht="27" hidden="1" customHeight="1" x14ac:dyDescent="0.25">
      <c r="A171" s="427">
        <v>151</v>
      </c>
      <c r="B171" s="430"/>
      <c r="C171" s="430"/>
      <c r="D171" s="430" t="s">
        <v>1575</v>
      </c>
      <c r="E171" s="449" t="s">
        <v>66</v>
      </c>
      <c r="F171" s="430" t="s">
        <v>1544</v>
      </c>
      <c r="G171" s="430" t="s">
        <v>1750</v>
      </c>
      <c r="H171" s="430" t="s">
        <v>2629</v>
      </c>
      <c r="I171" s="414" t="s">
        <v>2664</v>
      </c>
      <c r="J171" s="430" t="s">
        <v>2058</v>
      </c>
      <c r="K171" s="430">
        <v>1</v>
      </c>
      <c r="L171" s="430">
        <v>1</v>
      </c>
      <c r="M171" s="430" t="s">
        <v>2040</v>
      </c>
      <c r="N171" s="430" t="s">
        <v>2300</v>
      </c>
      <c r="O171" s="430" t="s">
        <v>1616</v>
      </c>
      <c r="P171" s="377" t="s">
        <v>1254</v>
      </c>
      <c r="Q171" s="377" t="s">
        <v>1254</v>
      </c>
      <c r="R171" s="377" t="s">
        <v>1254</v>
      </c>
      <c r="S171" s="377" t="s">
        <v>1254</v>
      </c>
      <c r="T171" s="377" t="s">
        <v>1254</v>
      </c>
      <c r="U171" s="377" t="s">
        <v>1254</v>
      </c>
      <c r="V171" s="377" t="s">
        <v>1254</v>
      </c>
      <c r="W171" s="377" t="s">
        <v>1254</v>
      </c>
      <c r="X171" s="377" t="s">
        <v>1254</v>
      </c>
      <c r="Y171" s="377" t="s">
        <v>1254</v>
      </c>
      <c r="Z171" s="379" t="s">
        <v>1207</v>
      </c>
      <c r="AA171" s="379" t="s">
        <v>1207</v>
      </c>
      <c r="AB171" s="379" t="s">
        <v>1207</v>
      </c>
      <c r="AC171" s="379" t="s">
        <v>1207</v>
      </c>
      <c r="AD171" s="379" t="s">
        <v>1207</v>
      </c>
      <c r="AE171" s="379"/>
      <c r="AF171" s="379"/>
      <c r="AG171" s="379" t="s">
        <v>1207</v>
      </c>
      <c r="AH171" s="379"/>
      <c r="AI171" s="379"/>
      <c r="AJ171" s="379" t="s">
        <v>1207</v>
      </c>
      <c r="AK171" s="379"/>
      <c r="AL171" s="377"/>
      <c r="AM171" s="377"/>
      <c r="AN171" s="377"/>
      <c r="AO171" s="377"/>
      <c r="AP171" s="377"/>
    </row>
    <row r="172" spans="1:42" ht="27" hidden="1" customHeight="1" x14ac:dyDescent="0.25">
      <c r="A172" s="427">
        <v>152</v>
      </c>
      <c r="B172" s="430"/>
      <c r="C172" s="430"/>
      <c r="D172" s="430" t="s">
        <v>1576</v>
      </c>
      <c r="E172" s="449" t="s">
        <v>66</v>
      </c>
      <c r="F172" s="430" t="s">
        <v>1544</v>
      </c>
      <c r="G172" s="430" t="s">
        <v>1750</v>
      </c>
      <c r="H172" s="430" t="s">
        <v>2629</v>
      </c>
      <c r="I172" s="414" t="s">
        <v>2665</v>
      </c>
      <c r="J172" s="430" t="s">
        <v>2058</v>
      </c>
      <c r="K172" s="430">
        <v>1</v>
      </c>
      <c r="L172" s="430">
        <v>1</v>
      </c>
      <c r="M172" s="430" t="s">
        <v>2040</v>
      </c>
      <c r="N172" s="430" t="s">
        <v>2301</v>
      </c>
      <c r="O172" s="430" t="s">
        <v>1617</v>
      </c>
      <c r="P172" s="377" t="s">
        <v>1254</v>
      </c>
      <c r="Q172" s="377" t="s">
        <v>1254</v>
      </c>
      <c r="R172" s="377" t="s">
        <v>1254</v>
      </c>
      <c r="S172" s="377" t="s">
        <v>1254</v>
      </c>
      <c r="T172" s="377" t="s">
        <v>1254</v>
      </c>
      <c r="U172" s="377" t="s">
        <v>1254</v>
      </c>
      <c r="V172" s="377" t="s">
        <v>1254</v>
      </c>
      <c r="W172" s="377" t="s">
        <v>1254</v>
      </c>
      <c r="X172" s="377" t="s">
        <v>1254</v>
      </c>
      <c r="Y172" s="377" t="s">
        <v>1254</v>
      </c>
      <c r="Z172" s="379" t="s">
        <v>1207</v>
      </c>
      <c r="AA172" s="379" t="s">
        <v>1207</v>
      </c>
      <c r="AB172" s="379" t="s">
        <v>1207</v>
      </c>
      <c r="AC172" s="379" t="s">
        <v>1207</v>
      </c>
      <c r="AD172" s="379" t="s">
        <v>1207</v>
      </c>
      <c r="AE172" s="379"/>
      <c r="AF172" s="379"/>
      <c r="AG172" s="379" t="s">
        <v>1207</v>
      </c>
      <c r="AH172" s="379"/>
      <c r="AI172" s="379"/>
      <c r="AJ172" s="379" t="s">
        <v>1207</v>
      </c>
      <c r="AK172" s="379"/>
      <c r="AL172" s="377"/>
      <c r="AM172" s="377"/>
      <c r="AN172" s="377"/>
      <c r="AO172" s="377"/>
      <c r="AP172" s="377"/>
    </row>
    <row r="173" spans="1:42" ht="27" hidden="1" customHeight="1" x14ac:dyDescent="0.25">
      <c r="A173" s="427">
        <v>153</v>
      </c>
      <c r="B173" s="430"/>
      <c r="C173" s="430"/>
      <c r="D173" s="430" t="s">
        <v>1577</v>
      </c>
      <c r="E173" s="449" t="s">
        <v>66</v>
      </c>
      <c r="F173" s="430" t="s">
        <v>1578</v>
      </c>
      <c r="G173" s="430" t="s">
        <v>1750</v>
      </c>
      <c r="H173" s="430" t="s">
        <v>2629</v>
      </c>
      <c r="I173" s="450" t="s">
        <v>1874</v>
      </c>
      <c r="J173" s="430" t="s">
        <v>2058</v>
      </c>
      <c r="K173" s="430">
        <v>1</v>
      </c>
      <c r="L173" s="430">
        <v>1</v>
      </c>
      <c r="M173" s="430" t="s">
        <v>2040</v>
      </c>
      <c r="N173" s="430" t="s">
        <v>2302</v>
      </c>
      <c r="O173" s="430" t="s">
        <v>1618</v>
      </c>
      <c r="P173" s="377" t="s">
        <v>1254</v>
      </c>
      <c r="Q173" s="377" t="s">
        <v>1254</v>
      </c>
      <c r="R173" s="377" t="s">
        <v>1254</v>
      </c>
      <c r="S173" s="377" t="s">
        <v>1254</v>
      </c>
      <c r="T173" s="377" t="s">
        <v>1254</v>
      </c>
      <c r="U173" s="377" t="s">
        <v>1254</v>
      </c>
      <c r="V173" s="377" t="s">
        <v>1254</v>
      </c>
      <c r="W173" s="377" t="s">
        <v>1254</v>
      </c>
      <c r="X173" s="377" t="s">
        <v>1254</v>
      </c>
      <c r="Y173" s="377" t="s">
        <v>1254</v>
      </c>
      <c r="Z173" s="379" t="s">
        <v>1380</v>
      </c>
      <c r="AA173" s="379" t="s">
        <v>1207</v>
      </c>
      <c r="AB173" s="379" t="s">
        <v>1207</v>
      </c>
      <c r="AC173" s="379" t="s">
        <v>1207</v>
      </c>
      <c r="AD173" s="379" t="s">
        <v>1380</v>
      </c>
      <c r="AE173" s="379"/>
      <c r="AF173" s="379"/>
      <c r="AG173" s="379" t="s">
        <v>1207</v>
      </c>
      <c r="AH173" s="379"/>
      <c r="AI173" s="379"/>
      <c r="AJ173" s="379" t="s">
        <v>1207</v>
      </c>
      <c r="AK173" s="379"/>
      <c r="AL173" s="377"/>
      <c r="AM173" s="377" t="s">
        <v>1797</v>
      </c>
      <c r="AN173" s="377"/>
      <c r="AO173" s="377"/>
      <c r="AP173" s="377"/>
    </row>
    <row r="174" spans="1:42" ht="27" hidden="1" customHeight="1" x14ac:dyDescent="0.25">
      <c r="A174" s="427">
        <v>154</v>
      </c>
      <c r="B174" s="430"/>
      <c r="C174" s="430"/>
      <c r="D174" s="430" t="s">
        <v>1579</v>
      </c>
      <c r="E174" s="449" t="s">
        <v>66</v>
      </c>
      <c r="F174" s="430" t="s">
        <v>1578</v>
      </c>
      <c r="G174" s="430" t="s">
        <v>1750</v>
      </c>
      <c r="H174" s="430" t="s">
        <v>2629</v>
      </c>
      <c r="I174" s="450" t="s">
        <v>1873</v>
      </c>
      <c r="J174" s="430" t="s">
        <v>2058</v>
      </c>
      <c r="K174" s="430">
        <v>1</v>
      </c>
      <c r="L174" s="430">
        <v>1</v>
      </c>
      <c r="M174" s="430" t="s">
        <v>2040</v>
      </c>
      <c r="N174" s="430" t="s">
        <v>2303</v>
      </c>
      <c r="O174" s="430" t="s">
        <v>1619</v>
      </c>
      <c r="P174" s="377" t="s">
        <v>1254</v>
      </c>
      <c r="Q174" s="377" t="s">
        <v>1254</v>
      </c>
      <c r="R174" s="377" t="s">
        <v>1254</v>
      </c>
      <c r="S174" s="377" t="s">
        <v>1254</v>
      </c>
      <c r="T174" s="377" t="s">
        <v>1254</v>
      </c>
      <c r="U174" s="377" t="s">
        <v>1254</v>
      </c>
      <c r="V174" s="377" t="s">
        <v>1254</v>
      </c>
      <c r="W174" s="377" t="s">
        <v>1254</v>
      </c>
      <c r="X174" s="377" t="s">
        <v>1254</v>
      </c>
      <c r="Y174" s="377" t="s">
        <v>1254</v>
      </c>
      <c r="Z174" s="379" t="s">
        <v>1380</v>
      </c>
      <c r="AA174" s="379" t="s">
        <v>1207</v>
      </c>
      <c r="AB174" s="379" t="s">
        <v>1207</v>
      </c>
      <c r="AC174" s="379" t="s">
        <v>1207</v>
      </c>
      <c r="AD174" s="379" t="s">
        <v>1380</v>
      </c>
      <c r="AE174" s="379"/>
      <c r="AF174" s="379"/>
      <c r="AG174" s="379" t="s">
        <v>1207</v>
      </c>
      <c r="AH174" s="379"/>
      <c r="AI174" s="379"/>
      <c r="AJ174" s="379" t="s">
        <v>1207</v>
      </c>
      <c r="AK174" s="379"/>
      <c r="AL174" s="377"/>
      <c r="AM174" s="377" t="s">
        <v>1797</v>
      </c>
      <c r="AN174" s="377"/>
      <c r="AO174" s="377"/>
      <c r="AP174" s="377"/>
    </row>
    <row r="175" spans="1:42" ht="27" hidden="1" customHeight="1" x14ac:dyDescent="0.25">
      <c r="A175" s="427">
        <v>155</v>
      </c>
      <c r="B175" s="430"/>
      <c r="C175" s="430"/>
      <c r="D175" s="430" t="s">
        <v>1582</v>
      </c>
      <c r="E175" s="449" t="s">
        <v>66</v>
      </c>
      <c r="F175" s="430" t="s">
        <v>2652</v>
      </c>
      <c r="G175" s="430" t="s">
        <v>1750</v>
      </c>
      <c r="H175" s="430" t="s">
        <v>2629</v>
      </c>
      <c r="I175" s="450" t="s">
        <v>1874</v>
      </c>
      <c r="J175" s="430" t="s">
        <v>2058</v>
      </c>
      <c r="K175" s="430">
        <v>1</v>
      </c>
      <c r="L175" s="430">
        <v>1</v>
      </c>
      <c r="M175" s="430" t="s">
        <v>2040</v>
      </c>
      <c r="N175" s="430" t="s">
        <v>2304</v>
      </c>
      <c r="O175" s="430" t="s">
        <v>1620</v>
      </c>
      <c r="P175" s="377" t="s">
        <v>1254</v>
      </c>
      <c r="Q175" s="377" t="s">
        <v>1254</v>
      </c>
      <c r="R175" s="377" t="s">
        <v>1254</v>
      </c>
      <c r="S175" s="377" t="s">
        <v>1254</v>
      </c>
      <c r="T175" s="377" t="s">
        <v>1254</v>
      </c>
      <c r="U175" s="377" t="s">
        <v>1254</v>
      </c>
      <c r="V175" s="377" t="s">
        <v>1254</v>
      </c>
      <c r="W175" s="377" t="s">
        <v>1254</v>
      </c>
      <c r="X175" s="377" t="s">
        <v>1254</v>
      </c>
      <c r="Y175" s="377" t="s">
        <v>1254</v>
      </c>
      <c r="Z175" s="379" t="s">
        <v>1380</v>
      </c>
      <c r="AA175" s="379" t="s">
        <v>1380</v>
      </c>
      <c r="AB175" s="379" t="s">
        <v>1184</v>
      </c>
      <c r="AC175" s="379" t="s">
        <v>1184</v>
      </c>
      <c r="AD175" s="379" t="s">
        <v>1380</v>
      </c>
      <c r="AE175" s="379"/>
      <c r="AF175" s="379"/>
      <c r="AG175" s="379" t="s">
        <v>1184</v>
      </c>
      <c r="AH175" s="379"/>
      <c r="AI175" s="379"/>
      <c r="AJ175" s="379" t="s">
        <v>1184</v>
      </c>
      <c r="AK175" s="379"/>
      <c r="AL175" s="377"/>
      <c r="AM175" s="377"/>
      <c r="AN175" s="377"/>
      <c r="AO175" s="377"/>
      <c r="AP175" s="377"/>
    </row>
    <row r="176" spans="1:42" ht="27" hidden="1" customHeight="1" x14ac:dyDescent="0.25">
      <c r="A176" s="427">
        <v>156</v>
      </c>
      <c r="B176" s="430"/>
      <c r="C176" s="430"/>
      <c r="D176" s="430" t="s">
        <v>1583</v>
      </c>
      <c r="E176" s="449" t="s">
        <v>66</v>
      </c>
      <c r="F176" s="430" t="s">
        <v>2652</v>
      </c>
      <c r="G176" s="430" t="s">
        <v>1750</v>
      </c>
      <c r="H176" s="430" t="s">
        <v>2629</v>
      </c>
      <c r="I176" s="450" t="s">
        <v>1873</v>
      </c>
      <c r="J176" s="430" t="s">
        <v>2058</v>
      </c>
      <c r="K176" s="430">
        <v>1</v>
      </c>
      <c r="L176" s="430">
        <v>1</v>
      </c>
      <c r="M176" s="430" t="s">
        <v>2040</v>
      </c>
      <c r="N176" s="430" t="s">
        <v>2305</v>
      </c>
      <c r="O176" s="430" t="s">
        <v>1621</v>
      </c>
      <c r="P176" s="377" t="s">
        <v>1254</v>
      </c>
      <c r="Q176" s="377" t="s">
        <v>1254</v>
      </c>
      <c r="R176" s="377" t="s">
        <v>1254</v>
      </c>
      <c r="S176" s="377" t="s">
        <v>1254</v>
      </c>
      <c r="T176" s="377" t="s">
        <v>1254</v>
      </c>
      <c r="U176" s="377" t="s">
        <v>1254</v>
      </c>
      <c r="V176" s="377" t="s">
        <v>1254</v>
      </c>
      <c r="W176" s="377" t="s">
        <v>1254</v>
      </c>
      <c r="X176" s="377" t="s">
        <v>1254</v>
      </c>
      <c r="Y176" s="377" t="s">
        <v>1254</v>
      </c>
      <c r="Z176" s="379" t="s">
        <v>1380</v>
      </c>
      <c r="AA176" s="379" t="s">
        <v>1380</v>
      </c>
      <c r="AB176" s="379" t="s">
        <v>1184</v>
      </c>
      <c r="AC176" s="379" t="s">
        <v>1184</v>
      </c>
      <c r="AD176" s="379" t="s">
        <v>1380</v>
      </c>
      <c r="AE176" s="379"/>
      <c r="AF176" s="379"/>
      <c r="AG176" s="379" t="s">
        <v>1184</v>
      </c>
      <c r="AH176" s="379"/>
      <c r="AI176" s="379"/>
      <c r="AJ176" s="379" t="s">
        <v>1184</v>
      </c>
      <c r="AK176" s="379"/>
      <c r="AL176" s="377"/>
      <c r="AM176" s="377"/>
      <c r="AN176" s="377"/>
      <c r="AO176" s="377"/>
      <c r="AP176" s="377"/>
    </row>
    <row r="177" spans="1:42" ht="27" hidden="1" customHeight="1" x14ac:dyDescent="0.25">
      <c r="A177" s="427">
        <v>157</v>
      </c>
      <c r="B177" s="430"/>
      <c r="C177" s="430"/>
      <c r="D177" s="430" t="s">
        <v>1584</v>
      </c>
      <c r="E177" s="449" t="s">
        <v>66</v>
      </c>
      <c r="F177" s="430" t="s">
        <v>2653</v>
      </c>
      <c r="G177" s="430" t="s">
        <v>1750</v>
      </c>
      <c r="H177" s="430" t="s">
        <v>2629</v>
      </c>
      <c r="I177" s="450" t="s">
        <v>1874</v>
      </c>
      <c r="J177" s="430" t="s">
        <v>2058</v>
      </c>
      <c r="K177" s="430">
        <v>1</v>
      </c>
      <c r="L177" s="430">
        <v>1</v>
      </c>
      <c r="M177" s="430" t="s">
        <v>2040</v>
      </c>
      <c r="N177" s="430" t="s">
        <v>2306</v>
      </c>
      <c r="O177" s="430" t="s">
        <v>1622</v>
      </c>
      <c r="P177" s="377" t="s">
        <v>1254</v>
      </c>
      <c r="Q177" s="377" t="s">
        <v>1254</v>
      </c>
      <c r="R177" s="377" t="s">
        <v>1254</v>
      </c>
      <c r="S177" s="377" t="s">
        <v>1254</v>
      </c>
      <c r="T177" s="377" t="s">
        <v>1254</v>
      </c>
      <c r="U177" s="377" t="s">
        <v>1254</v>
      </c>
      <c r="V177" s="377" t="s">
        <v>1254</v>
      </c>
      <c r="W177" s="377" t="s">
        <v>1254</v>
      </c>
      <c r="X177" s="377" t="s">
        <v>1254</v>
      </c>
      <c r="Y177" s="377" t="s">
        <v>1254</v>
      </c>
      <c r="Z177" s="379" t="s">
        <v>1207</v>
      </c>
      <c r="AA177" s="379" t="s">
        <v>1380</v>
      </c>
      <c r="AB177" s="379" t="s">
        <v>1380</v>
      </c>
      <c r="AC177" s="379" t="s">
        <v>1207</v>
      </c>
      <c r="AD177" s="379" t="s">
        <v>1207</v>
      </c>
      <c r="AE177" s="379"/>
      <c r="AF177" s="379"/>
      <c r="AG177" s="379" t="s">
        <v>1207</v>
      </c>
      <c r="AH177" s="379"/>
      <c r="AI177" s="379"/>
      <c r="AJ177" s="379" t="s">
        <v>1207</v>
      </c>
      <c r="AK177" s="379"/>
      <c r="AL177" s="377"/>
      <c r="AM177" s="377"/>
      <c r="AN177" s="377"/>
      <c r="AO177" s="377"/>
      <c r="AP177" s="377"/>
    </row>
    <row r="178" spans="1:42" ht="27" hidden="1" customHeight="1" x14ac:dyDescent="0.25">
      <c r="A178" s="427">
        <v>158</v>
      </c>
      <c r="B178" s="430"/>
      <c r="C178" s="430"/>
      <c r="D178" s="430" t="s">
        <v>1586</v>
      </c>
      <c r="E178" s="449" t="s">
        <v>66</v>
      </c>
      <c r="F178" s="430" t="s">
        <v>2653</v>
      </c>
      <c r="G178" s="430" t="s">
        <v>1750</v>
      </c>
      <c r="H178" s="430" t="s">
        <v>2629</v>
      </c>
      <c r="I178" s="450" t="s">
        <v>1873</v>
      </c>
      <c r="J178" s="430" t="s">
        <v>2058</v>
      </c>
      <c r="K178" s="430">
        <v>1</v>
      </c>
      <c r="L178" s="430">
        <v>1</v>
      </c>
      <c r="M178" s="430" t="s">
        <v>2040</v>
      </c>
      <c r="N178" s="430" t="s">
        <v>2307</v>
      </c>
      <c r="O178" s="430" t="s">
        <v>1623</v>
      </c>
      <c r="P178" s="377" t="s">
        <v>1254</v>
      </c>
      <c r="Q178" s="377" t="s">
        <v>1254</v>
      </c>
      <c r="R178" s="377" t="s">
        <v>1254</v>
      </c>
      <c r="S178" s="377" t="s">
        <v>1254</v>
      </c>
      <c r="T178" s="377" t="s">
        <v>1254</v>
      </c>
      <c r="U178" s="377" t="s">
        <v>1254</v>
      </c>
      <c r="V178" s="377" t="s">
        <v>1254</v>
      </c>
      <c r="W178" s="377" t="s">
        <v>1254</v>
      </c>
      <c r="X178" s="377" t="s">
        <v>1254</v>
      </c>
      <c r="Y178" s="377" t="s">
        <v>1254</v>
      </c>
      <c r="Z178" s="379" t="s">
        <v>1207</v>
      </c>
      <c r="AA178" s="379" t="s">
        <v>1380</v>
      </c>
      <c r="AB178" s="379" t="s">
        <v>1380</v>
      </c>
      <c r="AC178" s="379" t="s">
        <v>1207</v>
      </c>
      <c r="AD178" s="379" t="s">
        <v>1207</v>
      </c>
      <c r="AE178" s="379"/>
      <c r="AF178" s="379"/>
      <c r="AG178" s="379" t="s">
        <v>1207</v>
      </c>
      <c r="AH178" s="379"/>
      <c r="AI178" s="379"/>
      <c r="AJ178" s="379" t="s">
        <v>1207</v>
      </c>
      <c r="AK178" s="379"/>
      <c r="AL178" s="377"/>
      <c r="AM178" s="377"/>
      <c r="AN178" s="377"/>
      <c r="AO178" s="377"/>
      <c r="AP178" s="377"/>
    </row>
    <row r="179" spans="1:42" ht="27" hidden="1" customHeight="1" x14ac:dyDescent="0.25">
      <c r="A179" s="427">
        <v>159</v>
      </c>
      <c r="B179" s="430"/>
      <c r="C179" s="430"/>
      <c r="D179" s="430" t="s">
        <v>1587</v>
      </c>
      <c r="E179" s="449" t="s">
        <v>66</v>
      </c>
      <c r="F179" s="430" t="s">
        <v>1544</v>
      </c>
      <c r="G179" s="430" t="s">
        <v>1750</v>
      </c>
      <c r="H179" s="430" t="s">
        <v>2629</v>
      </c>
      <c r="I179" s="450" t="s">
        <v>1874</v>
      </c>
      <c r="J179" s="430" t="s">
        <v>2058</v>
      </c>
      <c r="K179" s="430">
        <v>1</v>
      </c>
      <c r="L179" s="430">
        <v>1</v>
      </c>
      <c r="M179" s="430" t="s">
        <v>2041</v>
      </c>
      <c r="N179" s="430" t="s">
        <v>2308</v>
      </c>
      <c r="O179" s="430" t="s">
        <v>1624</v>
      </c>
      <c r="P179" s="377" t="s">
        <v>1254</v>
      </c>
      <c r="Q179" s="377" t="s">
        <v>1254</v>
      </c>
      <c r="R179" s="377" t="s">
        <v>1254</v>
      </c>
      <c r="S179" s="377" t="s">
        <v>1254</v>
      </c>
      <c r="T179" s="377" t="s">
        <v>1254</v>
      </c>
      <c r="U179" s="377" t="s">
        <v>1254</v>
      </c>
      <c r="V179" s="377" t="s">
        <v>1254</v>
      </c>
      <c r="W179" s="377" t="s">
        <v>1254</v>
      </c>
      <c r="X179" s="377" t="s">
        <v>1254</v>
      </c>
      <c r="Y179" s="377" t="s">
        <v>1254</v>
      </c>
      <c r="Z179" s="379" t="s">
        <v>1207</v>
      </c>
      <c r="AA179" s="379" t="s">
        <v>1207</v>
      </c>
      <c r="AB179" s="379" t="s">
        <v>1207</v>
      </c>
      <c r="AC179" s="379" t="s">
        <v>1207</v>
      </c>
      <c r="AD179" s="379" t="s">
        <v>1207</v>
      </c>
      <c r="AE179" s="379"/>
      <c r="AF179" s="379"/>
      <c r="AG179" s="379" t="s">
        <v>1207</v>
      </c>
      <c r="AH179" s="379"/>
      <c r="AI179" s="379"/>
      <c r="AJ179" s="379" t="s">
        <v>1207</v>
      </c>
      <c r="AK179" s="379"/>
      <c r="AL179" s="377"/>
      <c r="AM179" s="377"/>
      <c r="AN179" s="377"/>
      <c r="AO179" s="377"/>
      <c r="AP179" s="377"/>
    </row>
    <row r="180" spans="1:42" ht="27" hidden="1" customHeight="1" x14ac:dyDescent="0.25">
      <c r="A180" s="427">
        <v>160</v>
      </c>
      <c r="B180" s="430"/>
      <c r="C180" s="430"/>
      <c r="D180" s="430" t="s">
        <v>1588</v>
      </c>
      <c r="E180" s="449" t="s">
        <v>66</v>
      </c>
      <c r="F180" s="430" t="s">
        <v>1544</v>
      </c>
      <c r="G180" s="430" t="s">
        <v>1750</v>
      </c>
      <c r="H180" s="430" t="s">
        <v>2629</v>
      </c>
      <c r="I180" s="450" t="s">
        <v>1873</v>
      </c>
      <c r="J180" s="430" t="s">
        <v>2058</v>
      </c>
      <c r="K180" s="430">
        <v>1</v>
      </c>
      <c r="L180" s="430">
        <v>1</v>
      </c>
      <c r="M180" s="430" t="s">
        <v>2041</v>
      </c>
      <c r="N180" s="430" t="s">
        <v>2309</v>
      </c>
      <c r="O180" s="430" t="s">
        <v>1625</v>
      </c>
      <c r="P180" s="377" t="s">
        <v>1254</v>
      </c>
      <c r="Q180" s="377" t="s">
        <v>1254</v>
      </c>
      <c r="R180" s="377" t="s">
        <v>1254</v>
      </c>
      <c r="S180" s="377" t="s">
        <v>1254</v>
      </c>
      <c r="T180" s="377" t="s">
        <v>1254</v>
      </c>
      <c r="U180" s="377" t="s">
        <v>1254</v>
      </c>
      <c r="V180" s="377" t="s">
        <v>1254</v>
      </c>
      <c r="W180" s="377" t="s">
        <v>1254</v>
      </c>
      <c r="X180" s="377" t="s">
        <v>1254</v>
      </c>
      <c r="Y180" s="377" t="s">
        <v>1254</v>
      </c>
      <c r="Z180" s="379" t="s">
        <v>1207</v>
      </c>
      <c r="AA180" s="379" t="s">
        <v>1207</v>
      </c>
      <c r="AB180" s="379" t="s">
        <v>1207</v>
      </c>
      <c r="AC180" s="379" t="s">
        <v>1207</v>
      </c>
      <c r="AD180" s="379" t="s">
        <v>1207</v>
      </c>
      <c r="AE180" s="379"/>
      <c r="AF180" s="379"/>
      <c r="AG180" s="379" t="s">
        <v>1207</v>
      </c>
      <c r="AH180" s="379"/>
      <c r="AI180" s="379"/>
      <c r="AJ180" s="379" t="s">
        <v>1207</v>
      </c>
      <c r="AK180" s="379"/>
      <c r="AL180" s="377"/>
      <c r="AM180" s="377"/>
      <c r="AN180" s="377"/>
      <c r="AO180" s="377"/>
      <c r="AP180" s="377"/>
    </row>
    <row r="181" spans="1:42" ht="27" hidden="1" customHeight="1" x14ac:dyDescent="0.25">
      <c r="A181" s="427">
        <v>161</v>
      </c>
      <c r="B181" s="430"/>
      <c r="C181" s="430"/>
      <c r="D181" s="430" t="s">
        <v>1589</v>
      </c>
      <c r="E181" s="449" t="s">
        <v>66</v>
      </c>
      <c r="F181" s="430" t="s">
        <v>2654</v>
      </c>
      <c r="G181" s="430" t="s">
        <v>1750</v>
      </c>
      <c r="H181" s="430" t="s">
        <v>2629</v>
      </c>
      <c r="I181" s="450" t="s">
        <v>1874</v>
      </c>
      <c r="J181" s="430" t="s">
        <v>2058</v>
      </c>
      <c r="K181" s="430">
        <v>1</v>
      </c>
      <c r="L181" s="430">
        <v>1</v>
      </c>
      <c r="M181" s="430" t="s">
        <v>2041</v>
      </c>
      <c r="N181" s="430" t="s">
        <v>2310</v>
      </c>
      <c r="O181" s="430" t="s">
        <v>1626</v>
      </c>
      <c r="P181" s="377" t="s">
        <v>1254</v>
      </c>
      <c r="Q181" s="377" t="s">
        <v>1254</v>
      </c>
      <c r="R181" s="377" t="s">
        <v>1254</v>
      </c>
      <c r="S181" s="377" t="s">
        <v>1254</v>
      </c>
      <c r="T181" s="377" t="s">
        <v>1254</v>
      </c>
      <c r="U181" s="377" t="s">
        <v>1254</v>
      </c>
      <c r="V181" s="377" t="s">
        <v>1254</v>
      </c>
      <c r="W181" s="377" t="s">
        <v>1254</v>
      </c>
      <c r="X181" s="377" t="s">
        <v>1254</v>
      </c>
      <c r="Y181" s="377" t="s">
        <v>1254</v>
      </c>
      <c r="Z181" s="379" t="s">
        <v>1207</v>
      </c>
      <c r="AA181" s="379" t="s">
        <v>1380</v>
      </c>
      <c r="AB181" s="379" t="s">
        <v>1380</v>
      </c>
      <c r="AC181" s="379" t="s">
        <v>1380</v>
      </c>
      <c r="AD181" s="379" t="s">
        <v>1380</v>
      </c>
      <c r="AE181" s="379"/>
      <c r="AF181" s="379"/>
      <c r="AG181" s="379" t="s">
        <v>1380</v>
      </c>
      <c r="AH181" s="379"/>
      <c r="AI181" s="379"/>
      <c r="AJ181" s="379" t="s">
        <v>1380</v>
      </c>
      <c r="AK181" s="379"/>
      <c r="AL181" s="377"/>
      <c r="AM181" s="377"/>
      <c r="AN181" s="377"/>
      <c r="AO181" s="377"/>
      <c r="AP181" s="377"/>
    </row>
    <row r="182" spans="1:42" ht="27" hidden="1" customHeight="1" x14ac:dyDescent="0.25">
      <c r="A182" s="427">
        <v>162</v>
      </c>
      <c r="B182" s="430"/>
      <c r="C182" s="430"/>
      <c r="D182" s="430" t="s">
        <v>1591</v>
      </c>
      <c r="E182" s="449" t="s">
        <v>66</v>
      </c>
      <c r="F182" s="430" t="s">
        <v>2654</v>
      </c>
      <c r="G182" s="430" t="s">
        <v>1750</v>
      </c>
      <c r="H182" s="430" t="s">
        <v>2629</v>
      </c>
      <c r="I182" s="450" t="s">
        <v>1873</v>
      </c>
      <c r="J182" s="430" t="s">
        <v>2058</v>
      </c>
      <c r="K182" s="430">
        <v>1</v>
      </c>
      <c r="L182" s="430">
        <v>1</v>
      </c>
      <c r="M182" s="430" t="s">
        <v>2041</v>
      </c>
      <c r="N182" s="430" t="s">
        <v>2311</v>
      </c>
      <c r="O182" s="430" t="s">
        <v>1627</v>
      </c>
      <c r="P182" s="377" t="s">
        <v>1254</v>
      </c>
      <c r="Q182" s="377" t="s">
        <v>1254</v>
      </c>
      <c r="R182" s="377" t="s">
        <v>1254</v>
      </c>
      <c r="S182" s="377" t="s">
        <v>1254</v>
      </c>
      <c r="T182" s="377" t="s">
        <v>1254</v>
      </c>
      <c r="U182" s="377" t="s">
        <v>1254</v>
      </c>
      <c r="V182" s="377" t="s">
        <v>1254</v>
      </c>
      <c r="W182" s="377" t="s">
        <v>1254</v>
      </c>
      <c r="X182" s="377" t="s">
        <v>1254</v>
      </c>
      <c r="Y182" s="377" t="s">
        <v>1254</v>
      </c>
      <c r="Z182" s="379" t="s">
        <v>1207</v>
      </c>
      <c r="AA182" s="379" t="s">
        <v>1380</v>
      </c>
      <c r="AB182" s="379" t="s">
        <v>1380</v>
      </c>
      <c r="AC182" s="379" t="s">
        <v>1380</v>
      </c>
      <c r="AD182" s="379" t="s">
        <v>1380</v>
      </c>
      <c r="AE182" s="379"/>
      <c r="AF182" s="379"/>
      <c r="AG182" s="379" t="s">
        <v>1380</v>
      </c>
      <c r="AH182" s="379"/>
      <c r="AI182" s="379"/>
      <c r="AJ182" s="379" t="s">
        <v>1380</v>
      </c>
      <c r="AK182" s="379"/>
      <c r="AL182" s="377"/>
      <c r="AM182" s="377"/>
      <c r="AN182" s="377"/>
      <c r="AO182" s="377"/>
      <c r="AP182" s="377"/>
    </row>
    <row r="183" spans="1:42" ht="27" hidden="1" customHeight="1" x14ac:dyDescent="0.25">
      <c r="A183" s="427">
        <v>163</v>
      </c>
      <c r="B183" s="430"/>
      <c r="C183" s="430"/>
      <c r="D183" s="430" t="s">
        <v>1596</v>
      </c>
      <c r="E183" s="449" t="s">
        <v>66</v>
      </c>
      <c r="F183" s="430" t="s">
        <v>1544</v>
      </c>
      <c r="G183" s="430" t="s">
        <v>1750</v>
      </c>
      <c r="H183" s="430" t="s">
        <v>2629</v>
      </c>
      <c r="I183" s="450" t="s">
        <v>1873</v>
      </c>
      <c r="J183" s="430" t="s">
        <v>2058</v>
      </c>
      <c r="K183" s="430">
        <v>1</v>
      </c>
      <c r="L183" s="430">
        <v>1</v>
      </c>
      <c r="M183" s="430" t="s">
        <v>2041</v>
      </c>
      <c r="N183" s="430" t="s">
        <v>2312</v>
      </c>
      <c r="O183" s="430" t="s">
        <v>1630</v>
      </c>
      <c r="P183" s="377" t="s">
        <v>1254</v>
      </c>
      <c r="Q183" s="377" t="s">
        <v>1254</v>
      </c>
      <c r="R183" s="377" t="s">
        <v>1254</v>
      </c>
      <c r="S183" s="377" t="s">
        <v>1254</v>
      </c>
      <c r="T183" s="377" t="s">
        <v>1254</v>
      </c>
      <c r="U183" s="377" t="s">
        <v>1254</v>
      </c>
      <c r="V183" s="377" t="s">
        <v>1254</v>
      </c>
      <c r="W183" s="377" t="s">
        <v>1254</v>
      </c>
      <c r="X183" s="377" t="s">
        <v>1254</v>
      </c>
      <c r="Y183" s="377" t="s">
        <v>1254</v>
      </c>
      <c r="Z183" s="379" t="s">
        <v>1207</v>
      </c>
      <c r="AA183" s="379" t="s">
        <v>1207</v>
      </c>
      <c r="AB183" s="379" t="s">
        <v>1207</v>
      </c>
      <c r="AC183" s="379" t="s">
        <v>1207</v>
      </c>
      <c r="AD183" s="379" t="s">
        <v>1207</v>
      </c>
      <c r="AE183" s="379"/>
      <c r="AF183" s="379"/>
      <c r="AG183" s="379" t="s">
        <v>1207</v>
      </c>
      <c r="AH183" s="379"/>
      <c r="AI183" s="379"/>
      <c r="AJ183" s="379" t="s">
        <v>1207</v>
      </c>
      <c r="AK183" s="379"/>
      <c r="AL183" s="377"/>
      <c r="AM183" s="377"/>
      <c r="AN183" s="377"/>
      <c r="AO183" s="377"/>
      <c r="AP183" s="377"/>
    </row>
    <row r="184" spans="1:42" ht="27" hidden="1" customHeight="1" x14ac:dyDescent="0.25">
      <c r="A184" s="427">
        <v>164</v>
      </c>
      <c r="B184" s="430"/>
      <c r="C184" s="430"/>
      <c r="D184" s="430" t="s">
        <v>1597</v>
      </c>
      <c r="E184" s="449" t="s">
        <v>66</v>
      </c>
      <c r="F184" s="430" t="s">
        <v>1544</v>
      </c>
      <c r="G184" s="430" t="s">
        <v>1750</v>
      </c>
      <c r="H184" s="430" t="s">
        <v>2629</v>
      </c>
      <c r="I184" s="450" t="s">
        <v>1874</v>
      </c>
      <c r="J184" s="430" t="s">
        <v>2058</v>
      </c>
      <c r="K184" s="430">
        <v>1</v>
      </c>
      <c r="L184" s="430">
        <v>1</v>
      </c>
      <c r="M184" s="430" t="s">
        <v>2041</v>
      </c>
      <c r="N184" s="430" t="s">
        <v>2313</v>
      </c>
      <c r="O184" s="430" t="s">
        <v>1631</v>
      </c>
      <c r="P184" s="377" t="s">
        <v>1254</v>
      </c>
      <c r="Q184" s="377" t="s">
        <v>1254</v>
      </c>
      <c r="R184" s="377" t="s">
        <v>1254</v>
      </c>
      <c r="S184" s="377" t="s">
        <v>1254</v>
      </c>
      <c r="T184" s="377" t="s">
        <v>1254</v>
      </c>
      <c r="U184" s="377" t="s">
        <v>1254</v>
      </c>
      <c r="V184" s="377" t="s">
        <v>1254</v>
      </c>
      <c r="W184" s="377" t="s">
        <v>1254</v>
      </c>
      <c r="X184" s="377" t="s">
        <v>1254</v>
      </c>
      <c r="Y184" s="377" t="s">
        <v>1254</v>
      </c>
      <c r="Z184" s="379" t="s">
        <v>1207</v>
      </c>
      <c r="AA184" s="379" t="s">
        <v>1207</v>
      </c>
      <c r="AB184" s="379" t="s">
        <v>1207</v>
      </c>
      <c r="AC184" s="379" t="s">
        <v>1207</v>
      </c>
      <c r="AD184" s="379" t="s">
        <v>1207</v>
      </c>
      <c r="AE184" s="379"/>
      <c r="AF184" s="379"/>
      <c r="AG184" s="379" t="s">
        <v>1207</v>
      </c>
      <c r="AH184" s="379"/>
      <c r="AI184" s="379"/>
      <c r="AJ184" s="379" t="s">
        <v>1207</v>
      </c>
      <c r="AK184" s="379"/>
      <c r="AL184" s="377"/>
      <c r="AM184" s="377"/>
      <c r="AN184" s="377"/>
      <c r="AO184" s="377"/>
      <c r="AP184" s="377"/>
    </row>
    <row r="185" spans="1:42" ht="27" hidden="1" customHeight="1" x14ac:dyDescent="0.25">
      <c r="A185" s="427">
        <v>165</v>
      </c>
      <c r="B185" s="430"/>
      <c r="C185" s="430"/>
      <c r="D185" s="430" t="s">
        <v>1598</v>
      </c>
      <c r="E185" s="449" t="s">
        <v>66</v>
      </c>
      <c r="F185" s="430" t="s">
        <v>1544</v>
      </c>
      <c r="G185" s="430" t="s">
        <v>1750</v>
      </c>
      <c r="H185" s="430" t="s">
        <v>2629</v>
      </c>
      <c r="I185" s="450" t="s">
        <v>1873</v>
      </c>
      <c r="J185" s="430" t="s">
        <v>2058</v>
      </c>
      <c r="K185" s="430">
        <v>1</v>
      </c>
      <c r="L185" s="430">
        <v>1</v>
      </c>
      <c r="M185" s="430" t="s">
        <v>2041</v>
      </c>
      <c r="N185" s="430" t="s">
        <v>2314</v>
      </c>
      <c r="O185" s="430" t="s">
        <v>1628</v>
      </c>
      <c r="P185" s="377" t="s">
        <v>1254</v>
      </c>
      <c r="Q185" s="377" t="s">
        <v>1254</v>
      </c>
      <c r="R185" s="377" t="s">
        <v>1254</v>
      </c>
      <c r="S185" s="377" t="s">
        <v>1254</v>
      </c>
      <c r="T185" s="377" t="s">
        <v>1254</v>
      </c>
      <c r="U185" s="377" t="s">
        <v>1254</v>
      </c>
      <c r="V185" s="377" t="s">
        <v>1254</v>
      </c>
      <c r="W185" s="377" t="s">
        <v>1254</v>
      </c>
      <c r="X185" s="377" t="s">
        <v>1254</v>
      </c>
      <c r="Y185" s="377" t="s">
        <v>1254</v>
      </c>
      <c r="Z185" s="379" t="s">
        <v>1207</v>
      </c>
      <c r="AA185" s="379" t="s">
        <v>1207</v>
      </c>
      <c r="AB185" s="379" t="s">
        <v>1207</v>
      </c>
      <c r="AC185" s="379" t="s">
        <v>1207</v>
      </c>
      <c r="AD185" s="379" t="s">
        <v>1207</v>
      </c>
      <c r="AE185" s="379"/>
      <c r="AF185" s="379"/>
      <c r="AG185" s="379" t="s">
        <v>1207</v>
      </c>
      <c r="AH185" s="379"/>
      <c r="AI185" s="379"/>
      <c r="AJ185" s="379" t="s">
        <v>1207</v>
      </c>
      <c r="AK185" s="379"/>
      <c r="AL185" s="377"/>
      <c r="AM185" s="377"/>
      <c r="AN185" s="377"/>
      <c r="AO185" s="377"/>
      <c r="AP185" s="377"/>
    </row>
    <row r="186" spans="1:42" ht="27" hidden="1" customHeight="1" x14ac:dyDescent="0.25">
      <c r="A186" s="427">
        <v>166</v>
      </c>
      <c r="B186" s="430"/>
      <c r="C186" s="430"/>
      <c r="D186" s="430" t="s">
        <v>1599</v>
      </c>
      <c r="E186" s="449" t="s">
        <v>66</v>
      </c>
      <c r="F186" s="430" t="s">
        <v>1544</v>
      </c>
      <c r="G186" s="430" t="s">
        <v>1750</v>
      </c>
      <c r="H186" s="430" t="s">
        <v>2629</v>
      </c>
      <c r="I186" s="450" t="s">
        <v>1874</v>
      </c>
      <c r="J186" s="430" t="s">
        <v>2058</v>
      </c>
      <c r="K186" s="430">
        <v>1</v>
      </c>
      <c r="L186" s="430">
        <v>1</v>
      </c>
      <c r="M186" s="430" t="s">
        <v>2041</v>
      </c>
      <c r="N186" s="430" t="s">
        <v>2315</v>
      </c>
      <c r="O186" s="430" t="s">
        <v>1629</v>
      </c>
      <c r="P186" s="377" t="s">
        <v>1254</v>
      </c>
      <c r="Q186" s="377" t="s">
        <v>1254</v>
      </c>
      <c r="R186" s="377" t="s">
        <v>1254</v>
      </c>
      <c r="S186" s="377" t="s">
        <v>1254</v>
      </c>
      <c r="T186" s="377" t="s">
        <v>1254</v>
      </c>
      <c r="U186" s="377" t="s">
        <v>1254</v>
      </c>
      <c r="V186" s="377" t="s">
        <v>1254</v>
      </c>
      <c r="W186" s="377" t="s">
        <v>1254</v>
      </c>
      <c r="X186" s="377" t="s">
        <v>1254</v>
      </c>
      <c r="Y186" s="377" t="s">
        <v>1254</v>
      </c>
      <c r="Z186" s="379" t="s">
        <v>1207</v>
      </c>
      <c r="AA186" s="379" t="s">
        <v>1207</v>
      </c>
      <c r="AB186" s="379" t="s">
        <v>1207</v>
      </c>
      <c r="AC186" s="379" t="s">
        <v>1207</v>
      </c>
      <c r="AD186" s="379" t="s">
        <v>1207</v>
      </c>
      <c r="AE186" s="379"/>
      <c r="AF186" s="379"/>
      <c r="AG186" s="379" t="s">
        <v>1207</v>
      </c>
      <c r="AH186" s="379"/>
      <c r="AI186" s="379"/>
      <c r="AJ186" s="379" t="s">
        <v>1207</v>
      </c>
      <c r="AK186" s="379"/>
      <c r="AL186" s="377"/>
      <c r="AM186" s="377"/>
      <c r="AN186" s="377"/>
      <c r="AO186" s="377"/>
      <c r="AP186" s="377"/>
    </row>
    <row r="187" spans="1:42" ht="27" hidden="1" customHeight="1" x14ac:dyDescent="0.25">
      <c r="A187" s="427">
        <v>167</v>
      </c>
      <c r="B187" s="430" t="s">
        <v>1707</v>
      </c>
      <c r="C187" s="430" t="s">
        <v>1600</v>
      </c>
      <c r="D187" s="430" t="s">
        <v>1573</v>
      </c>
      <c r="E187" s="449" t="s">
        <v>66</v>
      </c>
      <c r="F187" s="430" t="s">
        <v>2112</v>
      </c>
      <c r="G187" s="430" t="s">
        <v>1750</v>
      </c>
      <c r="H187" s="430" t="s">
        <v>2629</v>
      </c>
      <c r="I187" s="450" t="s">
        <v>1874</v>
      </c>
      <c r="J187" s="430" t="s">
        <v>2058</v>
      </c>
      <c r="K187" s="430">
        <v>1</v>
      </c>
      <c r="L187" s="430">
        <v>1</v>
      </c>
      <c r="M187" s="430" t="s">
        <v>2042</v>
      </c>
      <c r="N187" s="430" t="s">
        <v>2316</v>
      </c>
      <c r="O187" s="430" t="s">
        <v>1687</v>
      </c>
      <c r="P187" s="377" t="s">
        <v>1254</v>
      </c>
      <c r="Q187" s="377" t="s">
        <v>1254</v>
      </c>
      <c r="R187" s="377" t="s">
        <v>1254</v>
      </c>
      <c r="S187" s="377" t="s">
        <v>1254</v>
      </c>
      <c r="T187" s="377" t="s">
        <v>1254</v>
      </c>
      <c r="U187" s="377" t="s">
        <v>1254</v>
      </c>
      <c r="V187" s="377" t="s">
        <v>1254</v>
      </c>
      <c r="W187" s="377" t="s">
        <v>1254</v>
      </c>
      <c r="X187" s="377" t="s">
        <v>1254</v>
      </c>
      <c r="Y187" s="377" t="s">
        <v>1254</v>
      </c>
      <c r="Z187" s="379" t="s">
        <v>1380</v>
      </c>
      <c r="AA187" s="379" t="s">
        <v>1380</v>
      </c>
      <c r="AB187" s="379" t="s">
        <v>1380</v>
      </c>
      <c r="AC187" s="379" t="s">
        <v>1380</v>
      </c>
      <c r="AD187" s="379" t="s">
        <v>1380</v>
      </c>
      <c r="AE187" s="379"/>
      <c r="AF187" s="379"/>
      <c r="AG187" s="379" t="s">
        <v>1380</v>
      </c>
      <c r="AH187" s="379"/>
      <c r="AI187" s="379"/>
      <c r="AJ187" s="379" t="s">
        <v>1380</v>
      </c>
      <c r="AK187" s="379"/>
      <c r="AL187" s="377"/>
      <c r="AM187" s="377"/>
      <c r="AN187" s="377"/>
      <c r="AO187" s="377"/>
      <c r="AP187" s="377"/>
    </row>
    <row r="188" spans="1:42" ht="27" hidden="1" customHeight="1" x14ac:dyDescent="0.25">
      <c r="A188" s="427">
        <v>168</v>
      </c>
      <c r="B188" s="430"/>
      <c r="C188" s="430"/>
      <c r="D188" s="430" t="s">
        <v>1574</v>
      </c>
      <c r="E188" s="449" t="s">
        <v>66</v>
      </c>
      <c r="F188" s="430" t="s">
        <v>2112</v>
      </c>
      <c r="G188" s="430" t="s">
        <v>1750</v>
      </c>
      <c r="H188" s="430" t="s">
        <v>2629</v>
      </c>
      <c r="I188" s="450" t="s">
        <v>1873</v>
      </c>
      <c r="J188" s="430" t="s">
        <v>2058</v>
      </c>
      <c r="K188" s="430">
        <v>1</v>
      </c>
      <c r="L188" s="430">
        <v>1</v>
      </c>
      <c r="M188" s="430" t="s">
        <v>2042</v>
      </c>
      <c r="N188" s="430" t="s">
        <v>2317</v>
      </c>
      <c r="O188" s="430" t="s">
        <v>1688</v>
      </c>
      <c r="P188" s="377" t="s">
        <v>1254</v>
      </c>
      <c r="Q188" s="377" t="s">
        <v>1254</v>
      </c>
      <c r="R188" s="377" t="s">
        <v>1254</v>
      </c>
      <c r="S188" s="377" t="s">
        <v>1254</v>
      </c>
      <c r="T188" s="377" t="s">
        <v>1254</v>
      </c>
      <c r="U188" s="377" t="s">
        <v>1254</v>
      </c>
      <c r="V188" s="377" t="s">
        <v>1254</v>
      </c>
      <c r="W188" s="377" t="s">
        <v>1254</v>
      </c>
      <c r="X188" s="377" t="s">
        <v>1254</v>
      </c>
      <c r="Y188" s="377" t="s">
        <v>1254</v>
      </c>
      <c r="Z188" s="379" t="s">
        <v>1380</v>
      </c>
      <c r="AA188" s="379" t="s">
        <v>1380</v>
      </c>
      <c r="AB188" s="379" t="s">
        <v>1380</v>
      </c>
      <c r="AC188" s="379" t="s">
        <v>1380</v>
      </c>
      <c r="AD188" s="379" t="s">
        <v>1380</v>
      </c>
      <c r="AE188" s="379"/>
      <c r="AF188" s="379"/>
      <c r="AG188" s="379" t="s">
        <v>1380</v>
      </c>
      <c r="AH188" s="379"/>
      <c r="AI188" s="379"/>
      <c r="AJ188" s="379" t="s">
        <v>1380</v>
      </c>
      <c r="AK188" s="379"/>
      <c r="AL188" s="377"/>
      <c r="AM188" s="377"/>
      <c r="AN188" s="377"/>
      <c r="AO188" s="377"/>
      <c r="AP188" s="377"/>
    </row>
    <row r="189" spans="1:42" ht="27" hidden="1" customHeight="1" x14ac:dyDescent="0.25">
      <c r="A189" s="427">
        <v>169</v>
      </c>
      <c r="B189" s="430"/>
      <c r="C189" s="430"/>
      <c r="D189" s="430" t="s">
        <v>1686</v>
      </c>
      <c r="E189" s="449" t="s">
        <v>66</v>
      </c>
      <c r="F189" s="430" t="s">
        <v>2112</v>
      </c>
      <c r="G189" s="430" t="s">
        <v>1750</v>
      </c>
      <c r="H189" s="430" t="s">
        <v>2629</v>
      </c>
      <c r="I189" s="450" t="s">
        <v>1874</v>
      </c>
      <c r="J189" s="430" t="s">
        <v>2058</v>
      </c>
      <c r="K189" s="430">
        <v>1</v>
      </c>
      <c r="L189" s="430">
        <v>1</v>
      </c>
      <c r="M189" s="430" t="s">
        <v>2042</v>
      </c>
      <c r="N189" s="430" t="s">
        <v>2318</v>
      </c>
      <c r="O189" s="430" t="s">
        <v>1688</v>
      </c>
      <c r="P189" s="377" t="s">
        <v>1254</v>
      </c>
      <c r="Q189" s="377" t="s">
        <v>1254</v>
      </c>
      <c r="R189" s="377" t="s">
        <v>1254</v>
      </c>
      <c r="S189" s="377" t="s">
        <v>1254</v>
      </c>
      <c r="T189" s="377" t="s">
        <v>1254</v>
      </c>
      <c r="U189" s="377" t="s">
        <v>1254</v>
      </c>
      <c r="V189" s="377" t="s">
        <v>1254</v>
      </c>
      <c r="W189" s="377" t="s">
        <v>1254</v>
      </c>
      <c r="X189" s="377" t="s">
        <v>1254</v>
      </c>
      <c r="Y189" s="377" t="s">
        <v>1254</v>
      </c>
      <c r="Z189" s="379" t="s">
        <v>1380</v>
      </c>
      <c r="AA189" s="379" t="s">
        <v>1380</v>
      </c>
      <c r="AB189" s="379" t="s">
        <v>1380</v>
      </c>
      <c r="AC189" s="379" t="s">
        <v>1380</v>
      </c>
      <c r="AD189" s="379" t="s">
        <v>1380</v>
      </c>
      <c r="AE189" s="379"/>
      <c r="AF189" s="379"/>
      <c r="AG189" s="379" t="s">
        <v>1380</v>
      </c>
      <c r="AH189" s="379"/>
      <c r="AI189" s="379"/>
      <c r="AJ189" s="379" t="s">
        <v>1380</v>
      </c>
      <c r="AK189" s="379"/>
      <c r="AL189" s="377"/>
      <c r="AM189" s="377"/>
      <c r="AN189" s="377"/>
      <c r="AO189" s="377"/>
      <c r="AP189" s="377"/>
    </row>
    <row r="190" spans="1:42" ht="27" hidden="1" customHeight="1" x14ac:dyDescent="0.25">
      <c r="A190" s="427">
        <v>170</v>
      </c>
      <c r="B190" s="430"/>
      <c r="C190" s="430"/>
      <c r="D190" s="430" t="s">
        <v>1265</v>
      </c>
      <c r="E190" s="449" t="s">
        <v>66</v>
      </c>
      <c r="F190" s="430" t="s">
        <v>2597</v>
      </c>
      <c r="G190" s="430" t="s">
        <v>1750</v>
      </c>
      <c r="H190" s="430" t="s">
        <v>2629</v>
      </c>
      <c r="I190" s="450" t="s">
        <v>1874</v>
      </c>
      <c r="J190" s="430" t="s">
        <v>2058</v>
      </c>
      <c r="K190" s="430">
        <v>1</v>
      </c>
      <c r="L190" s="430">
        <v>1</v>
      </c>
      <c r="M190" s="430" t="s">
        <v>2042</v>
      </c>
      <c r="N190" s="430" t="s">
        <v>2319</v>
      </c>
      <c r="O190" s="430" t="s">
        <v>460</v>
      </c>
      <c r="P190" s="377" t="s">
        <v>1254</v>
      </c>
      <c r="Q190" s="377" t="s">
        <v>1254</v>
      </c>
      <c r="R190" s="377" t="s">
        <v>1254</v>
      </c>
      <c r="S190" s="377" t="s">
        <v>1254</v>
      </c>
      <c r="T190" s="377" t="s">
        <v>1254</v>
      </c>
      <c r="U190" s="377" t="s">
        <v>1254</v>
      </c>
      <c r="V190" s="377" t="s">
        <v>1254</v>
      </c>
      <c r="W190" s="377" t="s">
        <v>1254</v>
      </c>
      <c r="X190" s="377" t="s">
        <v>1254</v>
      </c>
      <c r="Y190" s="377" t="s">
        <v>1254</v>
      </c>
      <c r="Z190" s="379" t="s">
        <v>1380</v>
      </c>
      <c r="AA190" s="379" t="s">
        <v>1380</v>
      </c>
      <c r="AB190" s="379" t="s">
        <v>1380</v>
      </c>
      <c r="AC190" s="379" t="s">
        <v>1380</v>
      </c>
      <c r="AD190" s="379" t="s">
        <v>1380</v>
      </c>
      <c r="AE190" s="379"/>
      <c r="AF190" s="379"/>
      <c r="AG190" s="379" t="s">
        <v>1380</v>
      </c>
      <c r="AH190" s="379"/>
      <c r="AI190" s="379"/>
      <c r="AJ190" s="379" t="s">
        <v>1380</v>
      </c>
      <c r="AK190" s="379"/>
      <c r="AL190" s="377"/>
      <c r="AM190" s="377"/>
      <c r="AN190" s="377"/>
      <c r="AO190" s="377"/>
      <c r="AP190" s="377"/>
    </row>
    <row r="191" spans="1:42" ht="27" hidden="1" customHeight="1" x14ac:dyDescent="0.25">
      <c r="A191" s="427">
        <v>171</v>
      </c>
      <c r="B191" s="430"/>
      <c r="C191" s="430"/>
      <c r="D191" s="430" t="s">
        <v>1265</v>
      </c>
      <c r="E191" s="449" t="s">
        <v>66</v>
      </c>
      <c r="F191" s="430" t="s">
        <v>2597</v>
      </c>
      <c r="G191" s="430" t="s">
        <v>1750</v>
      </c>
      <c r="H191" s="430" t="s">
        <v>2629</v>
      </c>
      <c r="I191" s="450" t="s">
        <v>1874</v>
      </c>
      <c r="J191" s="430" t="s">
        <v>2058</v>
      </c>
      <c r="K191" s="430">
        <v>1</v>
      </c>
      <c r="L191" s="430">
        <v>1</v>
      </c>
      <c r="M191" s="430" t="s">
        <v>2042</v>
      </c>
      <c r="N191" s="430" t="s">
        <v>2320</v>
      </c>
      <c r="O191" s="430" t="s">
        <v>460</v>
      </c>
      <c r="P191" s="377" t="s">
        <v>1254</v>
      </c>
      <c r="Q191" s="377" t="s">
        <v>1254</v>
      </c>
      <c r="R191" s="377" t="s">
        <v>1254</v>
      </c>
      <c r="S191" s="377" t="s">
        <v>1254</v>
      </c>
      <c r="T191" s="377" t="s">
        <v>1254</v>
      </c>
      <c r="U191" s="377" t="s">
        <v>1254</v>
      </c>
      <c r="V191" s="377" t="s">
        <v>1254</v>
      </c>
      <c r="W191" s="377" t="s">
        <v>1254</v>
      </c>
      <c r="X191" s="377" t="s">
        <v>1254</v>
      </c>
      <c r="Y191" s="377" t="s">
        <v>1254</v>
      </c>
      <c r="Z191" s="379" t="s">
        <v>1380</v>
      </c>
      <c r="AA191" s="379" t="s">
        <v>1380</v>
      </c>
      <c r="AB191" s="379" t="s">
        <v>1380</v>
      </c>
      <c r="AC191" s="379" t="s">
        <v>1380</v>
      </c>
      <c r="AD191" s="379" t="s">
        <v>1380</v>
      </c>
      <c r="AE191" s="379"/>
      <c r="AF191" s="379"/>
      <c r="AG191" s="379" t="s">
        <v>1380</v>
      </c>
      <c r="AH191" s="379"/>
      <c r="AI191" s="379"/>
      <c r="AJ191" s="379" t="s">
        <v>1380</v>
      </c>
      <c r="AK191" s="379"/>
      <c r="AL191" s="377"/>
      <c r="AM191" s="377"/>
      <c r="AN191" s="377"/>
      <c r="AO191" s="377"/>
      <c r="AP191" s="377"/>
    </row>
    <row r="192" spans="1:42" ht="27" hidden="1" customHeight="1" x14ac:dyDescent="0.25">
      <c r="A192" s="427">
        <v>172</v>
      </c>
      <c r="B192" s="430"/>
      <c r="C192" s="430"/>
      <c r="D192" s="430" t="s">
        <v>1265</v>
      </c>
      <c r="E192" s="449" t="s">
        <v>66</v>
      </c>
      <c r="F192" s="430" t="s">
        <v>2597</v>
      </c>
      <c r="G192" s="430" t="s">
        <v>1750</v>
      </c>
      <c r="H192" s="430" t="s">
        <v>2629</v>
      </c>
      <c r="I192" s="450" t="s">
        <v>1874</v>
      </c>
      <c r="J192" s="430" t="s">
        <v>2058</v>
      </c>
      <c r="K192" s="430">
        <v>1</v>
      </c>
      <c r="L192" s="430">
        <v>1</v>
      </c>
      <c r="M192" s="430" t="s">
        <v>2042</v>
      </c>
      <c r="N192" s="430" t="s">
        <v>2321</v>
      </c>
      <c r="O192" s="430" t="s">
        <v>460</v>
      </c>
      <c r="P192" s="377" t="s">
        <v>1254</v>
      </c>
      <c r="Q192" s="377" t="s">
        <v>1254</v>
      </c>
      <c r="R192" s="377" t="s">
        <v>1254</v>
      </c>
      <c r="S192" s="377" t="s">
        <v>1254</v>
      </c>
      <c r="T192" s="377" t="s">
        <v>1254</v>
      </c>
      <c r="U192" s="377" t="s">
        <v>1254</v>
      </c>
      <c r="V192" s="377" t="s">
        <v>1254</v>
      </c>
      <c r="W192" s="377" t="s">
        <v>1254</v>
      </c>
      <c r="X192" s="377" t="s">
        <v>1254</v>
      </c>
      <c r="Y192" s="377" t="s">
        <v>1254</v>
      </c>
      <c r="Z192" s="379" t="s">
        <v>1380</v>
      </c>
      <c r="AA192" s="379" t="s">
        <v>1380</v>
      </c>
      <c r="AB192" s="379" t="s">
        <v>1380</v>
      </c>
      <c r="AC192" s="379" t="s">
        <v>1380</v>
      </c>
      <c r="AD192" s="379" t="s">
        <v>1380</v>
      </c>
      <c r="AE192" s="379"/>
      <c r="AF192" s="379"/>
      <c r="AG192" s="379" t="s">
        <v>1380</v>
      </c>
      <c r="AH192" s="379"/>
      <c r="AI192" s="379"/>
      <c r="AJ192" s="379" t="s">
        <v>1380</v>
      </c>
      <c r="AK192" s="379"/>
      <c r="AL192" s="377"/>
      <c r="AM192" s="377"/>
      <c r="AN192" s="377"/>
      <c r="AO192" s="377"/>
      <c r="AP192" s="377"/>
    </row>
    <row r="193" spans="1:42" ht="27" hidden="1" customHeight="1" x14ac:dyDescent="0.25">
      <c r="A193" s="427">
        <v>173</v>
      </c>
      <c r="B193" s="430"/>
      <c r="C193" s="430"/>
      <c r="D193" s="430" t="s">
        <v>1265</v>
      </c>
      <c r="E193" s="449" t="s">
        <v>66</v>
      </c>
      <c r="F193" s="430" t="s">
        <v>2597</v>
      </c>
      <c r="G193" s="430" t="s">
        <v>1750</v>
      </c>
      <c r="H193" s="430" t="s">
        <v>2629</v>
      </c>
      <c r="I193" s="450" t="s">
        <v>1874</v>
      </c>
      <c r="J193" s="430" t="s">
        <v>2058</v>
      </c>
      <c r="K193" s="430">
        <v>1</v>
      </c>
      <c r="L193" s="430">
        <v>1</v>
      </c>
      <c r="M193" s="430" t="s">
        <v>2042</v>
      </c>
      <c r="N193" s="430" t="s">
        <v>2322</v>
      </c>
      <c r="O193" s="430" t="s">
        <v>460</v>
      </c>
      <c r="P193" s="377" t="s">
        <v>1254</v>
      </c>
      <c r="Q193" s="377" t="s">
        <v>1254</v>
      </c>
      <c r="R193" s="377" t="s">
        <v>1254</v>
      </c>
      <c r="S193" s="377" t="s">
        <v>1254</v>
      </c>
      <c r="T193" s="377" t="s">
        <v>1254</v>
      </c>
      <c r="U193" s="377" t="s">
        <v>1254</v>
      </c>
      <c r="V193" s="377" t="s">
        <v>1254</v>
      </c>
      <c r="W193" s="377" t="s">
        <v>1254</v>
      </c>
      <c r="X193" s="377" t="s">
        <v>1254</v>
      </c>
      <c r="Y193" s="377" t="s">
        <v>1254</v>
      </c>
      <c r="Z193" s="379" t="s">
        <v>1380</v>
      </c>
      <c r="AA193" s="379" t="s">
        <v>1380</v>
      </c>
      <c r="AB193" s="379" t="s">
        <v>1380</v>
      </c>
      <c r="AC193" s="379" t="s">
        <v>1380</v>
      </c>
      <c r="AD193" s="379" t="s">
        <v>1380</v>
      </c>
      <c r="AE193" s="379"/>
      <c r="AF193" s="379"/>
      <c r="AG193" s="379" t="s">
        <v>1380</v>
      </c>
      <c r="AH193" s="379"/>
      <c r="AI193" s="379"/>
      <c r="AJ193" s="379" t="s">
        <v>1380</v>
      </c>
      <c r="AK193" s="379"/>
      <c r="AL193" s="377"/>
      <c r="AM193" s="377"/>
      <c r="AN193" s="377"/>
      <c r="AO193" s="377"/>
      <c r="AP193" s="377"/>
    </row>
    <row r="194" spans="1:42" ht="27" hidden="1" customHeight="1" x14ac:dyDescent="0.25">
      <c r="A194" s="427">
        <v>174</v>
      </c>
      <c r="B194" s="430"/>
      <c r="C194" s="430"/>
      <c r="D194" s="430" t="s">
        <v>1265</v>
      </c>
      <c r="E194" s="449" t="s">
        <v>66</v>
      </c>
      <c r="F194" s="430" t="s">
        <v>2597</v>
      </c>
      <c r="G194" s="430" t="s">
        <v>1750</v>
      </c>
      <c r="H194" s="430" t="s">
        <v>2629</v>
      </c>
      <c r="I194" s="450" t="s">
        <v>1874</v>
      </c>
      <c r="J194" s="430" t="s">
        <v>2058</v>
      </c>
      <c r="K194" s="430">
        <v>1</v>
      </c>
      <c r="L194" s="430">
        <v>1</v>
      </c>
      <c r="M194" s="430" t="s">
        <v>2042</v>
      </c>
      <c r="N194" s="430" t="s">
        <v>2323</v>
      </c>
      <c r="O194" s="430" t="s">
        <v>460</v>
      </c>
      <c r="P194" s="377" t="s">
        <v>1254</v>
      </c>
      <c r="Q194" s="377" t="s">
        <v>1254</v>
      </c>
      <c r="R194" s="377" t="s">
        <v>1254</v>
      </c>
      <c r="S194" s="377" t="s">
        <v>1254</v>
      </c>
      <c r="T194" s="377" t="s">
        <v>1254</v>
      </c>
      <c r="U194" s="377" t="s">
        <v>1254</v>
      </c>
      <c r="V194" s="377" t="s">
        <v>1254</v>
      </c>
      <c r="W194" s="377" t="s">
        <v>1254</v>
      </c>
      <c r="X194" s="377" t="s">
        <v>1254</v>
      </c>
      <c r="Y194" s="377" t="s">
        <v>1254</v>
      </c>
      <c r="Z194" s="379" t="s">
        <v>1380</v>
      </c>
      <c r="AA194" s="379" t="s">
        <v>1380</v>
      </c>
      <c r="AB194" s="379" t="s">
        <v>1380</v>
      </c>
      <c r="AC194" s="379" t="s">
        <v>1380</v>
      </c>
      <c r="AD194" s="379" t="s">
        <v>1380</v>
      </c>
      <c r="AE194" s="379"/>
      <c r="AF194" s="379"/>
      <c r="AG194" s="379" t="s">
        <v>1380</v>
      </c>
      <c r="AH194" s="379"/>
      <c r="AI194" s="379"/>
      <c r="AJ194" s="379" t="s">
        <v>1380</v>
      </c>
      <c r="AK194" s="379"/>
      <c r="AL194" s="377"/>
      <c r="AM194" s="377"/>
      <c r="AN194" s="377"/>
      <c r="AO194" s="377"/>
      <c r="AP194" s="377"/>
    </row>
    <row r="195" spans="1:42" ht="27" hidden="1" customHeight="1" x14ac:dyDescent="0.25">
      <c r="A195" s="427">
        <v>175</v>
      </c>
      <c r="B195" s="430"/>
      <c r="C195" s="430"/>
      <c r="D195" s="430" t="s">
        <v>1580</v>
      </c>
      <c r="E195" s="449" t="s">
        <v>87</v>
      </c>
      <c r="F195" s="430" t="s">
        <v>1544</v>
      </c>
      <c r="G195" s="430" t="s">
        <v>1750</v>
      </c>
      <c r="H195" s="430" t="s">
        <v>2629</v>
      </c>
      <c r="I195" s="455" t="s">
        <v>2365</v>
      </c>
      <c r="J195" s="430" t="s">
        <v>2058</v>
      </c>
      <c r="K195" s="430">
        <v>1</v>
      </c>
      <c r="L195" s="430">
        <v>1</v>
      </c>
      <c r="M195" s="430" t="s">
        <v>2043</v>
      </c>
      <c r="N195" s="430" t="s">
        <v>2324</v>
      </c>
      <c r="O195" s="430" t="s">
        <v>2380</v>
      </c>
      <c r="P195" s="377" t="s">
        <v>1254</v>
      </c>
      <c r="Q195" s="377" t="s">
        <v>1254</v>
      </c>
      <c r="R195" s="377" t="s">
        <v>1254</v>
      </c>
      <c r="S195" s="377" t="s">
        <v>1254</v>
      </c>
      <c r="T195" s="377" t="s">
        <v>1254</v>
      </c>
      <c r="U195" s="377" t="s">
        <v>1254</v>
      </c>
      <c r="V195" s="377" t="s">
        <v>1254</v>
      </c>
      <c r="W195" s="377" t="s">
        <v>1254</v>
      </c>
      <c r="X195" s="377" t="s">
        <v>1254</v>
      </c>
      <c r="Y195" s="377" t="s">
        <v>1254</v>
      </c>
      <c r="Z195" s="379" t="s">
        <v>1207</v>
      </c>
      <c r="AA195" s="379" t="s">
        <v>1207</v>
      </c>
      <c r="AB195" s="379" t="s">
        <v>1207</v>
      </c>
      <c r="AC195" s="379" t="s">
        <v>1207</v>
      </c>
      <c r="AD195" s="379" t="s">
        <v>1207</v>
      </c>
      <c r="AE195" s="379"/>
      <c r="AF195" s="379"/>
      <c r="AG195" s="379" t="s">
        <v>1207</v>
      </c>
      <c r="AH195" s="379"/>
      <c r="AI195" s="379"/>
      <c r="AJ195" s="379" t="s">
        <v>1207</v>
      </c>
      <c r="AK195" s="379"/>
      <c r="AL195" s="377"/>
      <c r="AM195" s="377"/>
      <c r="AN195" s="377"/>
      <c r="AO195" s="377"/>
      <c r="AP195" s="377"/>
    </row>
    <row r="196" spans="1:42" ht="27" hidden="1" customHeight="1" x14ac:dyDescent="0.25">
      <c r="A196" s="427">
        <v>176</v>
      </c>
      <c r="B196" s="430"/>
      <c r="C196" s="430"/>
      <c r="D196" s="430" t="s">
        <v>1581</v>
      </c>
      <c r="E196" s="449" t="s">
        <v>87</v>
      </c>
      <c r="F196" s="430" t="s">
        <v>1544</v>
      </c>
      <c r="G196" s="430" t="s">
        <v>1750</v>
      </c>
      <c r="H196" s="430" t="s">
        <v>2629</v>
      </c>
      <c r="I196" s="455" t="s">
        <v>2366</v>
      </c>
      <c r="J196" s="430" t="s">
        <v>2058</v>
      </c>
      <c r="K196" s="430">
        <v>1</v>
      </c>
      <c r="L196" s="430">
        <v>1</v>
      </c>
      <c r="M196" s="430" t="s">
        <v>2043</v>
      </c>
      <c r="N196" s="430" t="s">
        <v>2325</v>
      </c>
      <c r="O196" s="430" t="s">
        <v>2381</v>
      </c>
      <c r="P196" s="377" t="s">
        <v>1254</v>
      </c>
      <c r="Q196" s="377" t="s">
        <v>1254</v>
      </c>
      <c r="R196" s="377" t="s">
        <v>1254</v>
      </c>
      <c r="S196" s="377" t="s">
        <v>1254</v>
      </c>
      <c r="T196" s="377" t="s">
        <v>1254</v>
      </c>
      <c r="U196" s="377" t="s">
        <v>1254</v>
      </c>
      <c r="V196" s="377" t="s">
        <v>1254</v>
      </c>
      <c r="W196" s="377" t="s">
        <v>1254</v>
      </c>
      <c r="X196" s="377" t="s">
        <v>1254</v>
      </c>
      <c r="Y196" s="377" t="s">
        <v>1254</v>
      </c>
      <c r="Z196" s="379" t="s">
        <v>1207</v>
      </c>
      <c r="AA196" s="379" t="s">
        <v>1207</v>
      </c>
      <c r="AB196" s="379" t="s">
        <v>1207</v>
      </c>
      <c r="AC196" s="379" t="s">
        <v>1207</v>
      </c>
      <c r="AD196" s="379" t="s">
        <v>1207</v>
      </c>
      <c r="AE196" s="379"/>
      <c r="AF196" s="379"/>
      <c r="AG196" s="379" t="s">
        <v>1207</v>
      </c>
      <c r="AH196" s="379"/>
      <c r="AI196" s="379"/>
      <c r="AJ196" s="379" t="s">
        <v>1207</v>
      </c>
      <c r="AK196" s="379"/>
      <c r="AL196" s="377"/>
      <c r="AM196" s="377"/>
      <c r="AN196" s="377"/>
      <c r="AO196" s="377"/>
      <c r="AP196" s="377"/>
    </row>
    <row r="197" spans="1:42" ht="27" hidden="1" customHeight="1" x14ac:dyDescent="0.25">
      <c r="A197" s="427">
        <v>177</v>
      </c>
      <c r="B197" s="430"/>
      <c r="C197" s="430"/>
      <c r="D197" s="430" t="s">
        <v>1594</v>
      </c>
      <c r="E197" s="449" t="s">
        <v>87</v>
      </c>
      <c r="F197" s="430" t="s">
        <v>1544</v>
      </c>
      <c r="G197" s="430" t="s">
        <v>1750</v>
      </c>
      <c r="H197" s="430" t="s">
        <v>2629</v>
      </c>
      <c r="I197" s="450" t="s">
        <v>1874</v>
      </c>
      <c r="J197" s="430" t="s">
        <v>2058</v>
      </c>
      <c r="K197" s="430">
        <v>1</v>
      </c>
      <c r="L197" s="430">
        <v>1</v>
      </c>
      <c r="M197" s="430" t="s">
        <v>2043</v>
      </c>
      <c r="N197" s="430" t="s">
        <v>2326</v>
      </c>
      <c r="O197" s="430" t="s">
        <v>1632</v>
      </c>
      <c r="P197" s="377" t="s">
        <v>1254</v>
      </c>
      <c r="Q197" s="377" t="s">
        <v>1254</v>
      </c>
      <c r="R197" s="377" t="s">
        <v>1254</v>
      </c>
      <c r="S197" s="377" t="s">
        <v>1254</v>
      </c>
      <c r="T197" s="377" t="s">
        <v>1254</v>
      </c>
      <c r="U197" s="377" t="s">
        <v>1254</v>
      </c>
      <c r="V197" s="377" t="s">
        <v>1254</v>
      </c>
      <c r="W197" s="377" t="s">
        <v>1254</v>
      </c>
      <c r="X197" s="377" t="s">
        <v>1254</v>
      </c>
      <c r="Y197" s="377" t="s">
        <v>1254</v>
      </c>
      <c r="Z197" s="379" t="s">
        <v>1207</v>
      </c>
      <c r="AA197" s="379" t="s">
        <v>1207</v>
      </c>
      <c r="AB197" s="379" t="s">
        <v>1207</v>
      </c>
      <c r="AC197" s="379" t="s">
        <v>1207</v>
      </c>
      <c r="AD197" s="379" t="s">
        <v>1207</v>
      </c>
      <c r="AE197" s="379"/>
      <c r="AF197" s="379"/>
      <c r="AG197" s="379" t="s">
        <v>1207</v>
      </c>
      <c r="AH197" s="379"/>
      <c r="AI197" s="379"/>
      <c r="AJ197" s="379" t="s">
        <v>1207</v>
      </c>
      <c r="AK197" s="379"/>
      <c r="AL197" s="377"/>
      <c r="AM197" s="377"/>
      <c r="AN197" s="377"/>
      <c r="AO197" s="377"/>
      <c r="AP197" s="377"/>
    </row>
    <row r="198" spans="1:42" ht="27" hidden="1" customHeight="1" x14ac:dyDescent="0.25">
      <c r="A198" s="427">
        <v>178</v>
      </c>
      <c r="B198" s="430"/>
      <c r="C198" s="430"/>
      <c r="D198" s="430" t="s">
        <v>1595</v>
      </c>
      <c r="E198" s="449" t="s">
        <v>87</v>
      </c>
      <c r="F198" s="430" t="s">
        <v>1544</v>
      </c>
      <c r="G198" s="430" t="s">
        <v>1750</v>
      </c>
      <c r="H198" s="430" t="s">
        <v>2629</v>
      </c>
      <c r="I198" s="450" t="s">
        <v>1873</v>
      </c>
      <c r="J198" s="430" t="s">
        <v>2058</v>
      </c>
      <c r="K198" s="430">
        <v>1</v>
      </c>
      <c r="L198" s="430">
        <v>1</v>
      </c>
      <c r="M198" s="430" t="s">
        <v>2043</v>
      </c>
      <c r="N198" s="430" t="s">
        <v>2327</v>
      </c>
      <c r="O198" s="430" t="s">
        <v>1633</v>
      </c>
      <c r="P198" s="377" t="s">
        <v>1254</v>
      </c>
      <c r="Q198" s="377" t="s">
        <v>1254</v>
      </c>
      <c r="R198" s="377" t="s">
        <v>1254</v>
      </c>
      <c r="S198" s="377" t="s">
        <v>1254</v>
      </c>
      <c r="T198" s="377" t="s">
        <v>1254</v>
      </c>
      <c r="U198" s="377" t="s">
        <v>1254</v>
      </c>
      <c r="V198" s="377" t="s">
        <v>1254</v>
      </c>
      <c r="W198" s="377" t="s">
        <v>1254</v>
      </c>
      <c r="X198" s="377" t="s">
        <v>1254</v>
      </c>
      <c r="Y198" s="377" t="s">
        <v>1254</v>
      </c>
      <c r="Z198" s="379" t="s">
        <v>1207</v>
      </c>
      <c r="AA198" s="379" t="s">
        <v>1207</v>
      </c>
      <c r="AB198" s="379" t="s">
        <v>1207</v>
      </c>
      <c r="AC198" s="379" t="s">
        <v>1207</v>
      </c>
      <c r="AD198" s="379" t="s">
        <v>1207</v>
      </c>
      <c r="AE198" s="379"/>
      <c r="AF198" s="379"/>
      <c r="AG198" s="379" t="s">
        <v>1207</v>
      </c>
      <c r="AH198" s="379"/>
      <c r="AI198" s="379"/>
      <c r="AJ198" s="379" t="s">
        <v>1207</v>
      </c>
      <c r="AK198" s="379"/>
      <c r="AL198" s="377"/>
      <c r="AM198" s="377"/>
      <c r="AN198" s="377"/>
      <c r="AO198" s="377"/>
      <c r="AP198" s="377"/>
    </row>
    <row r="199" spans="1:42" ht="27" hidden="1" customHeight="1" x14ac:dyDescent="0.25">
      <c r="A199" s="427">
        <v>179</v>
      </c>
      <c r="B199" s="430"/>
      <c r="C199" s="430"/>
      <c r="D199" s="430" t="s">
        <v>1592</v>
      </c>
      <c r="E199" s="449" t="s">
        <v>140</v>
      </c>
      <c r="F199" s="430" t="s">
        <v>1544</v>
      </c>
      <c r="G199" s="430" t="s">
        <v>1750</v>
      </c>
      <c r="H199" s="430" t="s">
        <v>2629</v>
      </c>
      <c r="I199" s="450" t="s">
        <v>1874</v>
      </c>
      <c r="J199" s="430" t="s">
        <v>2058</v>
      </c>
      <c r="K199" s="430">
        <v>1</v>
      </c>
      <c r="L199" s="430">
        <v>1</v>
      </c>
      <c r="M199" s="430" t="s">
        <v>2043</v>
      </c>
      <c r="N199" s="430" t="s">
        <v>2328</v>
      </c>
      <c r="O199" s="430" t="s">
        <v>1634</v>
      </c>
      <c r="P199" s="377" t="s">
        <v>1254</v>
      </c>
      <c r="Q199" s="377" t="s">
        <v>1254</v>
      </c>
      <c r="R199" s="377" t="s">
        <v>1254</v>
      </c>
      <c r="S199" s="377" t="s">
        <v>1254</v>
      </c>
      <c r="T199" s="377" t="s">
        <v>1254</v>
      </c>
      <c r="U199" s="377" t="s">
        <v>1254</v>
      </c>
      <c r="V199" s="377" t="s">
        <v>1254</v>
      </c>
      <c r="W199" s="377" t="s">
        <v>1254</v>
      </c>
      <c r="X199" s="377" t="s">
        <v>1254</v>
      </c>
      <c r="Y199" s="377" t="s">
        <v>1254</v>
      </c>
      <c r="Z199" s="379" t="s">
        <v>1207</v>
      </c>
      <c r="AA199" s="379" t="s">
        <v>1207</v>
      </c>
      <c r="AB199" s="379" t="s">
        <v>1207</v>
      </c>
      <c r="AC199" s="379" t="s">
        <v>1207</v>
      </c>
      <c r="AD199" s="379" t="s">
        <v>1207</v>
      </c>
      <c r="AE199" s="379"/>
      <c r="AF199" s="379"/>
      <c r="AG199" s="379" t="s">
        <v>1207</v>
      </c>
      <c r="AH199" s="379"/>
      <c r="AI199" s="379"/>
      <c r="AJ199" s="379" t="s">
        <v>1207</v>
      </c>
      <c r="AK199" s="379"/>
      <c r="AL199" s="377"/>
      <c r="AM199" s="377"/>
      <c r="AN199" s="377"/>
      <c r="AO199" s="377"/>
      <c r="AP199" s="377"/>
    </row>
    <row r="200" spans="1:42" ht="27" hidden="1" customHeight="1" x14ac:dyDescent="0.25">
      <c r="A200" s="427">
        <v>180</v>
      </c>
      <c r="B200" s="430"/>
      <c r="C200" s="430"/>
      <c r="D200" s="430" t="s">
        <v>1593</v>
      </c>
      <c r="E200" s="449" t="s">
        <v>140</v>
      </c>
      <c r="F200" s="430" t="s">
        <v>1544</v>
      </c>
      <c r="G200" s="430" t="s">
        <v>1750</v>
      </c>
      <c r="H200" s="430" t="s">
        <v>2629</v>
      </c>
      <c r="I200" s="450" t="s">
        <v>1873</v>
      </c>
      <c r="J200" s="430" t="s">
        <v>2058</v>
      </c>
      <c r="K200" s="430">
        <v>1</v>
      </c>
      <c r="L200" s="430">
        <v>1</v>
      </c>
      <c r="M200" s="430" t="s">
        <v>2043</v>
      </c>
      <c r="N200" s="430" t="s">
        <v>2329</v>
      </c>
      <c r="O200" s="430" t="s">
        <v>1635</v>
      </c>
      <c r="P200" s="377" t="s">
        <v>1254</v>
      </c>
      <c r="Q200" s="377" t="s">
        <v>1254</v>
      </c>
      <c r="R200" s="377" t="s">
        <v>1254</v>
      </c>
      <c r="S200" s="377" t="s">
        <v>1254</v>
      </c>
      <c r="T200" s="377" t="s">
        <v>1254</v>
      </c>
      <c r="U200" s="377" t="s">
        <v>1254</v>
      </c>
      <c r="V200" s="377" t="s">
        <v>1254</v>
      </c>
      <c r="W200" s="377" t="s">
        <v>1254</v>
      </c>
      <c r="X200" s="377" t="s">
        <v>1254</v>
      </c>
      <c r="Y200" s="377" t="s">
        <v>1254</v>
      </c>
      <c r="Z200" s="379" t="s">
        <v>1207</v>
      </c>
      <c r="AA200" s="379" t="s">
        <v>1207</v>
      </c>
      <c r="AB200" s="379" t="s">
        <v>1207</v>
      </c>
      <c r="AC200" s="379" t="s">
        <v>1207</v>
      </c>
      <c r="AD200" s="379" t="s">
        <v>1207</v>
      </c>
      <c r="AE200" s="379"/>
      <c r="AF200" s="379"/>
      <c r="AG200" s="379" t="s">
        <v>1207</v>
      </c>
      <c r="AH200" s="379"/>
      <c r="AI200" s="379"/>
      <c r="AJ200" s="379" t="s">
        <v>1207</v>
      </c>
      <c r="AK200" s="379"/>
      <c r="AL200" s="377"/>
      <c r="AM200" s="377"/>
      <c r="AN200" s="377"/>
      <c r="AO200" s="377"/>
      <c r="AP200" s="377"/>
    </row>
    <row r="201" spans="1:42" ht="27" hidden="1" customHeight="1" x14ac:dyDescent="0.25">
      <c r="A201" s="427">
        <v>181</v>
      </c>
      <c r="B201" s="430"/>
      <c r="C201" s="430"/>
      <c r="D201" s="430" t="s">
        <v>1601</v>
      </c>
      <c r="E201" s="449" t="s">
        <v>87</v>
      </c>
      <c r="F201" s="430" t="s">
        <v>1544</v>
      </c>
      <c r="G201" s="430" t="s">
        <v>1750</v>
      </c>
      <c r="H201" s="430" t="s">
        <v>2629</v>
      </c>
      <c r="I201" s="450" t="s">
        <v>1873</v>
      </c>
      <c r="J201" s="430" t="s">
        <v>2058</v>
      </c>
      <c r="K201" s="430">
        <v>1</v>
      </c>
      <c r="L201" s="430">
        <v>1</v>
      </c>
      <c r="M201" s="430" t="s">
        <v>2043</v>
      </c>
      <c r="N201" s="430" t="s">
        <v>2330</v>
      </c>
      <c r="O201" s="430" t="s">
        <v>1636</v>
      </c>
      <c r="P201" s="377" t="s">
        <v>1254</v>
      </c>
      <c r="Q201" s="377" t="s">
        <v>1254</v>
      </c>
      <c r="R201" s="377" t="s">
        <v>1254</v>
      </c>
      <c r="S201" s="377" t="s">
        <v>1254</v>
      </c>
      <c r="T201" s="377" t="s">
        <v>1254</v>
      </c>
      <c r="U201" s="377" t="s">
        <v>1254</v>
      </c>
      <c r="V201" s="377" t="s">
        <v>1254</v>
      </c>
      <c r="W201" s="377" t="s">
        <v>1254</v>
      </c>
      <c r="X201" s="377" t="s">
        <v>1254</v>
      </c>
      <c r="Y201" s="377" t="s">
        <v>1254</v>
      </c>
      <c r="Z201" s="379" t="s">
        <v>1207</v>
      </c>
      <c r="AA201" s="379" t="s">
        <v>1207</v>
      </c>
      <c r="AB201" s="379" t="s">
        <v>1207</v>
      </c>
      <c r="AC201" s="379" t="s">
        <v>1207</v>
      </c>
      <c r="AD201" s="379" t="s">
        <v>1207</v>
      </c>
      <c r="AE201" s="379"/>
      <c r="AF201" s="379"/>
      <c r="AG201" s="379" t="s">
        <v>1207</v>
      </c>
      <c r="AH201" s="379"/>
      <c r="AI201" s="379"/>
      <c r="AJ201" s="379" t="s">
        <v>1207</v>
      </c>
      <c r="AK201" s="379"/>
      <c r="AL201" s="377"/>
      <c r="AM201" s="377"/>
      <c r="AN201" s="377"/>
      <c r="AO201" s="377"/>
      <c r="AP201" s="377"/>
    </row>
    <row r="202" spans="1:42" ht="27" hidden="1" customHeight="1" x14ac:dyDescent="0.25">
      <c r="A202" s="427">
        <v>182</v>
      </c>
      <c r="B202" s="430"/>
      <c r="C202" s="430"/>
      <c r="D202" s="430" t="s">
        <v>1602</v>
      </c>
      <c r="E202" s="449" t="s">
        <v>87</v>
      </c>
      <c r="F202" s="430" t="s">
        <v>1544</v>
      </c>
      <c r="G202" s="430" t="s">
        <v>1750</v>
      </c>
      <c r="H202" s="430" t="s">
        <v>2629</v>
      </c>
      <c r="I202" s="450" t="s">
        <v>1874</v>
      </c>
      <c r="J202" s="430" t="s">
        <v>2058</v>
      </c>
      <c r="K202" s="430">
        <v>1</v>
      </c>
      <c r="L202" s="430">
        <v>1</v>
      </c>
      <c r="M202" s="430" t="s">
        <v>2043</v>
      </c>
      <c r="N202" s="430" t="s">
        <v>2331</v>
      </c>
      <c r="O202" s="430" t="s">
        <v>1637</v>
      </c>
      <c r="P202" s="377" t="s">
        <v>1254</v>
      </c>
      <c r="Q202" s="377" t="s">
        <v>1254</v>
      </c>
      <c r="R202" s="377" t="s">
        <v>1254</v>
      </c>
      <c r="S202" s="377" t="s">
        <v>1254</v>
      </c>
      <c r="T202" s="377" t="s">
        <v>1254</v>
      </c>
      <c r="U202" s="377" t="s">
        <v>1254</v>
      </c>
      <c r="V202" s="377" t="s">
        <v>1254</v>
      </c>
      <c r="W202" s="377" t="s">
        <v>1254</v>
      </c>
      <c r="X202" s="377" t="s">
        <v>1254</v>
      </c>
      <c r="Y202" s="377" t="s">
        <v>1254</v>
      </c>
      <c r="Z202" s="379" t="s">
        <v>1207</v>
      </c>
      <c r="AA202" s="379" t="s">
        <v>1207</v>
      </c>
      <c r="AB202" s="379" t="s">
        <v>1207</v>
      </c>
      <c r="AC202" s="379" t="s">
        <v>1207</v>
      </c>
      <c r="AD202" s="379" t="s">
        <v>1207</v>
      </c>
      <c r="AE202" s="379"/>
      <c r="AF202" s="379"/>
      <c r="AG202" s="379" t="s">
        <v>1207</v>
      </c>
      <c r="AH202" s="379"/>
      <c r="AI202" s="379"/>
      <c r="AJ202" s="379" t="s">
        <v>1207</v>
      </c>
      <c r="AK202" s="379"/>
      <c r="AL202" s="377"/>
      <c r="AM202" s="377"/>
      <c r="AN202" s="377"/>
      <c r="AO202" s="377"/>
      <c r="AP202" s="377"/>
    </row>
    <row r="203" spans="1:42" ht="27" hidden="1" customHeight="1" x14ac:dyDescent="0.25">
      <c r="A203" s="427">
        <v>183</v>
      </c>
      <c r="B203" s="430"/>
      <c r="C203" s="430"/>
      <c r="D203" s="430" t="s">
        <v>1605</v>
      </c>
      <c r="E203" s="449" t="s">
        <v>87</v>
      </c>
      <c r="F203" s="430" t="s">
        <v>2457</v>
      </c>
      <c r="G203" s="430" t="s">
        <v>1754</v>
      </c>
      <c r="H203" s="430" t="s">
        <v>2629</v>
      </c>
      <c r="I203" s="450" t="s">
        <v>2006</v>
      </c>
      <c r="J203" s="430" t="s">
        <v>2058</v>
      </c>
      <c r="K203" s="430">
        <v>1</v>
      </c>
      <c r="L203" s="430">
        <v>8</v>
      </c>
      <c r="M203" s="430" t="s">
        <v>2044</v>
      </c>
      <c r="N203" s="430" t="s">
        <v>2332</v>
      </c>
      <c r="O203" s="430" t="s">
        <v>1638</v>
      </c>
      <c r="P203" s="377" t="s">
        <v>1254</v>
      </c>
      <c r="Q203" s="377" t="s">
        <v>1254</v>
      </c>
      <c r="R203" s="377" t="s">
        <v>1254</v>
      </c>
      <c r="S203" s="377" t="s">
        <v>1254</v>
      </c>
      <c r="T203" s="377" t="s">
        <v>1254</v>
      </c>
      <c r="U203" s="377" t="s">
        <v>1254</v>
      </c>
      <c r="V203" s="377" t="s">
        <v>1254</v>
      </c>
      <c r="W203" s="377" t="s">
        <v>1254</v>
      </c>
      <c r="X203" s="377" t="s">
        <v>1254</v>
      </c>
      <c r="Y203" s="377" t="s">
        <v>1254</v>
      </c>
      <c r="Z203" s="379" t="s">
        <v>1207</v>
      </c>
      <c r="AA203" s="379" t="s">
        <v>1380</v>
      </c>
      <c r="AB203" s="379" t="s">
        <v>1380</v>
      </c>
      <c r="AC203" s="379" t="s">
        <v>1380</v>
      </c>
      <c r="AD203" s="379" t="s">
        <v>1184</v>
      </c>
      <c r="AE203" s="379"/>
      <c r="AF203" s="379"/>
      <c r="AG203" s="379" t="s">
        <v>1380</v>
      </c>
      <c r="AH203" s="379"/>
      <c r="AI203" s="379"/>
      <c r="AJ203" s="379" t="s">
        <v>1380</v>
      </c>
      <c r="AK203" s="379"/>
      <c r="AL203" s="377"/>
      <c r="AM203" s="377"/>
      <c r="AN203" s="377"/>
      <c r="AO203" s="377"/>
      <c r="AP203" s="377"/>
    </row>
    <row r="204" spans="1:42" ht="27" hidden="1" customHeight="1" x14ac:dyDescent="0.25">
      <c r="A204" s="427">
        <v>184</v>
      </c>
      <c r="B204" s="430"/>
      <c r="C204" s="430"/>
      <c r="D204" s="430" t="s">
        <v>1606</v>
      </c>
      <c r="E204" s="449" t="s">
        <v>87</v>
      </c>
      <c r="F204" s="430" t="s">
        <v>2457</v>
      </c>
      <c r="G204" s="430" t="s">
        <v>1754</v>
      </c>
      <c r="H204" s="430" t="s">
        <v>2629</v>
      </c>
      <c r="I204" s="450" t="s">
        <v>1865</v>
      </c>
      <c r="J204" s="430" t="s">
        <v>2058</v>
      </c>
      <c r="K204" s="430">
        <v>1</v>
      </c>
      <c r="L204" s="430">
        <v>8</v>
      </c>
      <c r="M204" s="430" t="s">
        <v>2414</v>
      </c>
      <c r="N204" s="430" t="s">
        <v>2333</v>
      </c>
      <c r="O204" s="430" t="s">
        <v>1639</v>
      </c>
      <c r="P204" s="377" t="s">
        <v>1254</v>
      </c>
      <c r="Q204" s="377" t="s">
        <v>1254</v>
      </c>
      <c r="R204" s="377" t="s">
        <v>1254</v>
      </c>
      <c r="S204" s="377" t="s">
        <v>1254</v>
      </c>
      <c r="T204" s="377" t="s">
        <v>1254</v>
      </c>
      <c r="U204" s="377" t="s">
        <v>1254</v>
      </c>
      <c r="V204" s="377" t="s">
        <v>1254</v>
      </c>
      <c r="W204" s="377" t="s">
        <v>1254</v>
      </c>
      <c r="X204" s="377" t="s">
        <v>1254</v>
      </c>
      <c r="Y204" s="377" t="s">
        <v>1254</v>
      </c>
      <c r="Z204" s="379" t="s">
        <v>1207</v>
      </c>
      <c r="AA204" s="379" t="s">
        <v>1380</v>
      </c>
      <c r="AB204" s="379" t="s">
        <v>1380</v>
      </c>
      <c r="AC204" s="379" t="s">
        <v>1380</v>
      </c>
      <c r="AD204" s="379" t="s">
        <v>1207</v>
      </c>
      <c r="AE204" s="379"/>
      <c r="AF204" s="379"/>
      <c r="AG204" s="379" t="s">
        <v>1380</v>
      </c>
      <c r="AH204" s="379"/>
      <c r="AI204" s="379"/>
      <c r="AJ204" s="379" t="s">
        <v>1380</v>
      </c>
      <c r="AK204" s="379"/>
      <c r="AL204" s="377"/>
      <c r="AM204" s="377"/>
      <c r="AN204" s="377"/>
      <c r="AO204" s="377"/>
      <c r="AP204" s="377"/>
    </row>
    <row r="205" spans="1:42" ht="27" hidden="1" customHeight="1" x14ac:dyDescent="0.25">
      <c r="A205" s="427">
        <v>185</v>
      </c>
      <c r="B205" s="430" t="s">
        <v>1708</v>
      </c>
      <c r="C205" s="430" t="s">
        <v>1558</v>
      </c>
      <c r="D205" s="456" t="s">
        <v>1555</v>
      </c>
      <c r="E205" s="449" t="s">
        <v>66</v>
      </c>
      <c r="F205" s="430" t="s">
        <v>1544</v>
      </c>
      <c r="G205" s="430" t="s">
        <v>1750</v>
      </c>
      <c r="H205" s="430" t="s">
        <v>2631</v>
      </c>
      <c r="I205" s="450" t="s">
        <v>2007</v>
      </c>
      <c r="J205" s="430" t="s">
        <v>2058</v>
      </c>
      <c r="K205" s="430">
        <v>1</v>
      </c>
      <c r="L205" s="430">
        <v>16</v>
      </c>
      <c r="M205" s="430" t="s">
        <v>2045</v>
      </c>
      <c r="N205" s="430" t="s">
        <v>2334</v>
      </c>
      <c r="O205" s="456" t="s">
        <v>2769</v>
      </c>
      <c r="P205" s="377" t="s">
        <v>1380</v>
      </c>
      <c r="Q205" s="377" t="s">
        <v>1380</v>
      </c>
      <c r="R205" s="377" t="s">
        <v>1380</v>
      </c>
      <c r="S205" s="377" t="s">
        <v>1254</v>
      </c>
      <c r="T205" s="377" t="s">
        <v>1254</v>
      </c>
      <c r="U205" s="377" t="s">
        <v>1380</v>
      </c>
      <c r="V205" s="377" t="s">
        <v>1380</v>
      </c>
      <c r="W205" s="377" t="s">
        <v>1254</v>
      </c>
      <c r="X205" s="377" t="s">
        <v>1254</v>
      </c>
      <c r="Y205" s="377" t="s">
        <v>1254</v>
      </c>
      <c r="Z205" s="379" t="s">
        <v>1207</v>
      </c>
      <c r="AA205" s="379" t="s">
        <v>1207</v>
      </c>
      <c r="AB205" s="379" t="s">
        <v>1207</v>
      </c>
      <c r="AC205" s="379" t="s">
        <v>1207</v>
      </c>
      <c r="AD205" s="379" t="s">
        <v>1207</v>
      </c>
      <c r="AE205" s="379"/>
      <c r="AF205" s="379"/>
      <c r="AG205" s="379" t="s">
        <v>1207</v>
      </c>
      <c r="AH205" s="379"/>
      <c r="AI205" s="379"/>
      <c r="AJ205" s="379" t="s">
        <v>1207</v>
      </c>
      <c r="AK205" s="379"/>
      <c r="AL205" s="377"/>
      <c r="AM205" s="377" t="s">
        <v>66</v>
      </c>
      <c r="AN205" s="377"/>
      <c r="AO205" s="377"/>
      <c r="AP205" s="377"/>
    </row>
    <row r="206" spans="1:42" ht="27" hidden="1" customHeight="1" x14ac:dyDescent="0.25">
      <c r="A206" s="427">
        <v>186</v>
      </c>
      <c r="B206" s="430"/>
      <c r="C206" s="430"/>
      <c r="D206" s="456" t="s">
        <v>1646</v>
      </c>
      <c r="E206" s="449" t="s">
        <v>66</v>
      </c>
      <c r="F206" s="430" t="s">
        <v>1544</v>
      </c>
      <c r="G206" s="430" t="s">
        <v>1750</v>
      </c>
      <c r="H206" s="430" t="s">
        <v>2631</v>
      </c>
      <c r="I206" s="450" t="s">
        <v>2008</v>
      </c>
      <c r="J206" s="430" t="s">
        <v>2058</v>
      </c>
      <c r="K206" s="430">
        <v>1</v>
      </c>
      <c r="L206" s="430">
        <v>8</v>
      </c>
      <c r="M206" s="430" t="s">
        <v>2046</v>
      </c>
      <c r="N206" s="430" t="s">
        <v>2335</v>
      </c>
      <c r="O206" s="456" t="s">
        <v>2770</v>
      </c>
      <c r="P206" s="377" t="s">
        <v>1380</v>
      </c>
      <c r="Q206" s="377" t="s">
        <v>1380</v>
      </c>
      <c r="R206" s="377" t="s">
        <v>1380</v>
      </c>
      <c r="S206" s="377" t="s">
        <v>1254</v>
      </c>
      <c r="T206" s="377" t="s">
        <v>1254</v>
      </c>
      <c r="U206" s="377" t="s">
        <v>1380</v>
      </c>
      <c r="V206" s="377" t="s">
        <v>1380</v>
      </c>
      <c r="W206" s="377" t="s">
        <v>1254</v>
      </c>
      <c r="X206" s="377" t="s">
        <v>1254</v>
      </c>
      <c r="Y206" s="377" t="s">
        <v>1254</v>
      </c>
      <c r="Z206" s="379" t="s">
        <v>1207</v>
      </c>
      <c r="AA206" s="379" t="s">
        <v>1207</v>
      </c>
      <c r="AB206" s="379" t="s">
        <v>1207</v>
      </c>
      <c r="AC206" s="379" t="s">
        <v>1207</v>
      </c>
      <c r="AD206" s="379" t="s">
        <v>1207</v>
      </c>
      <c r="AE206" s="379"/>
      <c r="AF206" s="379"/>
      <c r="AG206" s="379" t="s">
        <v>1207</v>
      </c>
      <c r="AH206" s="379"/>
      <c r="AI206" s="379"/>
      <c r="AJ206" s="379" t="s">
        <v>1207</v>
      </c>
      <c r="AK206" s="379"/>
      <c r="AL206" s="377"/>
      <c r="AM206" s="377" t="s">
        <v>66</v>
      </c>
      <c r="AN206" s="377"/>
      <c r="AO206" s="377"/>
      <c r="AP206" s="377"/>
    </row>
    <row r="207" spans="1:42" ht="27" hidden="1" customHeight="1" x14ac:dyDescent="0.25">
      <c r="A207" s="427">
        <v>187</v>
      </c>
      <c r="B207" s="430"/>
      <c r="C207" s="430"/>
      <c r="D207" s="430" t="s">
        <v>1556</v>
      </c>
      <c r="E207" s="449" t="s">
        <v>66</v>
      </c>
      <c r="F207" s="430" t="s">
        <v>1544</v>
      </c>
      <c r="G207" s="430" t="s">
        <v>1750</v>
      </c>
      <c r="H207" s="430" t="s">
        <v>2631</v>
      </c>
      <c r="I207" s="450" t="s">
        <v>2009</v>
      </c>
      <c r="J207" s="430" t="s">
        <v>2058</v>
      </c>
      <c r="K207" s="430">
        <v>1</v>
      </c>
      <c r="L207" s="430">
        <v>4</v>
      </c>
      <c r="M207" s="430" t="s">
        <v>2047</v>
      </c>
      <c r="N207" s="430" t="s">
        <v>2336</v>
      </c>
      <c r="O207" s="430" t="s">
        <v>1611</v>
      </c>
      <c r="P207" s="377" t="s">
        <v>1380</v>
      </c>
      <c r="Q207" s="377" t="s">
        <v>1380</v>
      </c>
      <c r="R207" s="377" t="s">
        <v>1380</v>
      </c>
      <c r="S207" s="377" t="s">
        <v>1254</v>
      </c>
      <c r="T207" s="377" t="s">
        <v>1254</v>
      </c>
      <c r="U207" s="377" t="s">
        <v>1380</v>
      </c>
      <c r="V207" s="377" t="s">
        <v>1380</v>
      </c>
      <c r="W207" s="377" t="s">
        <v>1254</v>
      </c>
      <c r="X207" s="377" t="s">
        <v>1254</v>
      </c>
      <c r="Y207" s="377" t="s">
        <v>1254</v>
      </c>
      <c r="Z207" s="379" t="s">
        <v>1207</v>
      </c>
      <c r="AA207" s="379" t="s">
        <v>1207</v>
      </c>
      <c r="AB207" s="379" t="s">
        <v>1207</v>
      </c>
      <c r="AC207" s="379" t="s">
        <v>1207</v>
      </c>
      <c r="AD207" s="379" t="s">
        <v>1207</v>
      </c>
      <c r="AE207" s="379"/>
      <c r="AF207" s="379"/>
      <c r="AG207" s="379" t="s">
        <v>1207</v>
      </c>
      <c r="AH207" s="379"/>
      <c r="AI207" s="379"/>
      <c r="AJ207" s="379" t="s">
        <v>1207</v>
      </c>
      <c r="AK207" s="379"/>
      <c r="AL207" s="377"/>
      <c r="AM207" s="377" t="s">
        <v>66</v>
      </c>
      <c r="AN207" s="377"/>
      <c r="AO207" s="377"/>
      <c r="AP207" s="377"/>
    </row>
    <row r="208" spans="1:42" ht="27" hidden="1" customHeight="1" x14ac:dyDescent="0.25">
      <c r="A208" s="427">
        <v>188</v>
      </c>
      <c r="B208" s="430"/>
      <c r="C208" s="430"/>
      <c r="D208" s="430" t="s">
        <v>1557</v>
      </c>
      <c r="E208" s="449" t="s">
        <v>66</v>
      </c>
      <c r="F208" s="430" t="s">
        <v>1544</v>
      </c>
      <c r="G208" s="430" t="s">
        <v>1750</v>
      </c>
      <c r="H208" s="430" t="s">
        <v>2631</v>
      </c>
      <c r="I208" s="450" t="s">
        <v>2010</v>
      </c>
      <c r="J208" s="430" t="s">
        <v>2058</v>
      </c>
      <c r="K208" s="430">
        <v>1</v>
      </c>
      <c r="L208" s="430">
        <v>4</v>
      </c>
      <c r="M208" s="430" t="s">
        <v>2047</v>
      </c>
      <c r="N208" s="430" t="s">
        <v>2337</v>
      </c>
      <c r="O208" s="430" t="s">
        <v>1612</v>
      </c>
      <c r="P208" s="377" t="s">
        <v>1380</v>
      </c>
      <c r="Q208" s="377" t="s">
        <v>1380</v>
      </c>
      <c r="R208" s="377" t="s">
        <v>1380</v>
      </c>
      <c r="S208" s="377" t="s">
        <v>1254</v>
      </c>
      <c r="T208" s="377" t="s">
        <v>1254</v>
      </c>
      <c r="U208" s="377" t="s">
        <v>1380</v>
      </c>
      <c r="V208" s="377" t="s">
        <v>1380</v>
      </c>
      <c r="W208" s="377" t="s">
        <v>1254</v>
      </c>
      <c r="X208" s="377" t="s">
        <v>1254</v>
      </c>
      <c r="Y208" s="377" t="s">
        <v>1254</v>
      </c>
      <c r="Z208" s="379" t="s">
        <v>1207</v>
      </c>
      <c r="AA208" s="379" t="s">
        <v>1207</v>
      </c>
      <c r="AB208" s="379" t="s">
        <v>1207</v>
      </c>
      <c r="AC208" s="379" t="s">
        <v>1207</v>
      </c>
      <c r="AD208" s="379" t="s">
        <v>1207</v>
      </c>
      <c r="AE208" s="379"/>
      <c r="AF208" s="379"/>
      <c r="AG208" s="379" t="s">
        <v>1207</v>
      </c>
      <c r="AH208" s="379"/>
      <c r="AI208" s="379"/>
      <c r="AJ208" s="379" t="s">
        <v>1207</v>
      </c>
      <c r="AK208" s="379"/>
      <c r="AL208" s="377"/>
      <c r="AM208" s="377" t="s">
        <v>66</v>
      </c>
      <c r="AN208" s="377"/>
      <c r="AO208" s="377"/>
      <c r="AP208" s="377"/>
    </row>
    <row r="209" spans="1:42" ht="27" hidden="1" customHeight="1" x14ac:dyDescent="0.25">
      <c r="A209" s="427">
        <v>189</v>
      </c>
      <c r="B209" s="430" t="s">
        <v>1709</v>
      </c>
      <c r="C209" s="430" t="s">
        <v>38</v>
      </c>
      <c r="D209" s="430" t="s">
        <v>262</v>
      </c>
      <c r="E209" s="430" t="s">
        <v>66</v>
      </c>
      <c r="F209" s="430" t="s">
        <v>613</v>
      </c>
      <c r="G209" s="430"/>
      <c r="H209" s="430" t="s">
        <v>2628</v>
      </c>
      <c r="I209" s="450" t="s">
        <v>2007</v>
      </c>
      <c r="J209" s="430" t="s">
        <v>2058</v>
      </c>
      <c r="K209" s="430">
        <v>1</v>
      </c>
      <c r="L209" s="430">
        <v>16</v>
      </c>
      <c r="M209" s="430"/>
      <c r="N209" s="430" t="s">
        <v>2338</v>
      </c>
      <c r="O209" s="430" t="s">
        <v>472</v>
      </c>
      <c r="P209" s="377" t="s">
        <v>1253</v>
      </c>
      <c r="Q209" s="377" t="s">
        <v>262</v>
      </c>
      <c r="R209" s="377" t="s">
        <v>262</v>
      </c>
      <c r="S209" s="377" t="s">
        <v>1184</v>
      </c>
      <c r="T209" s="377" t="s">
        <v>1184</v>
      </c>
      <c r="U209" s="377" t="s">
        <v>1184</v>
      </c>
      <c r="V209" s="377" t="s">
        <v>1184</v>
      </c>
      <c r="W209" s="377" t="s">
        <v>1184</v>
      </c>
      <c r="X209" s="377" t="s">
        <v>1184</v>
      </c>
      <c r="Y209" s="377" t="s">
        <v>1184</v>
      </c>
      <c r="Z209" s="377" t="s">
        <v>1184</v>
      </c>
      <c r="AA209" s="377" t="s">
        <v>1207</v>
      </c>
      <c r="AB209" s="377" t="s">
        <v>1207</v>
      </c>
      <c r="AC209" s="377" t="s">
        <v>1207</v>
      </c>
      <c r="AD209" s="377" t="s">
        <v>1207</v>
      </c>
      <c r="AE209" s="377"/>
      <c r="AF209" s="377"/>
      <c r="AG209" s="377" t="s">
        <v>1207</v>
      </c>
      <c r="AH209" s="377"/>
      <c r="AI209" s="377"/>
      <c r="AJ209" s="377" t="s">
        <v>1207</v>
      </c>
      <c r="AK209" s="377"/>
      <c r="AL209" s="377"/>
      <c r="AM209" s="377" t="s">
        <v>66</v>
      </c>
      <c r="AN209" s="377"/>
      <c r="AO209" s="377"/>
      <c r="AP209" s="377"/>
    </row>
    <row r="210" spans="1:42" ht="27" hidden="1" customHeight="1" x14ac:dyDescent="0.25">
      <c r="A210" s="427">
        <v>190</v>
      </c>
      <c r="B210" s="430"/>
      <c r="C210" s="430"/>
      <c r="D210" s="430" t="s">
        <v>263</v>
      </c>
      <c r="E210" s="430" t="s">
        <v>66</v>
      </c>
      <c r="F210" s="430" t="s">
        <v>613</v>
      </c>
      <c r="G210" s="430"/>
      <c r="H210" s="430" t="s">
        <v>2628</v>
      </c>
      <c r="I210" s="450" t="s">
        <v>2008</v>
      </c>
      <c r="J210" s="430" t="s">
        <v>2058</v>
      </c>
      <c r="K210" s="430">
        <v>1</v>
      </c>
      <c r="L210" s="430">
        <v>8</v>
      </c>
      <c r="M210" s="430"/>
      <c r="N210" s="430" t="s">
        <v>2339</v>
      </c>
      <c r="O210" s="430" t="s">
        <v>473</v>
      </c>
      <c r="P210" s="377" t="s">
        <v>1252</v>
      </c>
      <c r="Q210" s="377" t="s">
        <v>263</v>
      </c>
      <c r="R210" s="377" t="s">
        <v>263</v>
      </c>
      <c r="S210" s="377" t="s">
        <v>1184</v>
      </c>
      <c r="T210" s="377" t="s">
        <v>1184</v>
      </c>
      <c r="U210" s="377" t="s">
        <v>1184</v>
      </c>
      <c r="V210" s="377" t="s">
        <v>1184</v>
      </c>
      <c r="W210" s="377" t="s">
        <v>1184</v>
      </c>
      <c r="X210" s="377" t="s">
        <v>1184</v>
      </c>
      <c r="Y210" s="377" t="s">
        <v>1184</v>
      </c>
      <c r="Z210" s="377" t="s">
        <v>1184</v>
      </c>
      <c r="AA210" s="377" t="s">
        <v>1207</v>
      </c>
      <c r="AB210" s="377" t="s">
        <v>1207</v>
      </c>
      <c r="AC210" s="377" t="s">
        <v>1207</v>
      </c>
      <c r="AD210" s="377" t="s">
        <v>1207</v>
      </c>
      <c r="AE210" s="377"/>
      <c r="AF210" s="377"/>
      <c r="AG210" s="377" t="s">
        <v>1207</v>
      </c>
      <c r="AH210" s="377"/>
      <c r="AI210" s="377"/>
      <c r="AJ210" s="377" t="s">
        <v>1207</v>
      </c>
      <c r="AK210" s="377"/>
      <c r="AL210" s="377"/>
      <c r="AM210" s="377" t="s">
        <v>66</v>
      </c>
      <c r="AN210" s="377"/>
      <c r="AO210" s="377"/>
      <c r="AP210" s="377"/>
    </row>
    <row r="211" spans="1:42" ht="27" hidden="1" customHeight="1" x14ac:dyDescent="0.25">
      <c r="A211" s="427">
        <v>191</v>
      </c>
      <c r="B211" s="430"/>
      <c r="C211" s="430"/>
      <c r="D211" s="430" t="s">
        <v>264</v>
      </c>
      <c r="E211" s="430" t="s">
        <v>66</v>
      </c>
      <c r="F211" s="430" t="s">
        <v>613</v>
      </c>
      <c r="G211" s="430"/>
      <c r="H211" s="430" t="s">
        <v>2628</v>
      </c>
      <c r="I211" s="450" t="s">
        <v>2009</v>
      </c>
      <c r="J211" s="430" t="s">
        <v>2058</v>
      </c>
      <c r="K211" s="430">
        <v>1</v>
      </c>
      <c r="L211" s="430">
        <v>4</v>
      </c>
      <c r="M211" s="430"/>
      <c r="N211" s="430" t="s">
        <v>2340</v>
      </c>
      <c r="O211" s="430" t="s">
        <v>2087</v>
      </c>
      <c r="P211" s="377" t="s">
        <v>1251</v>
      </c>
      <c r="Q211" s="377" t="s">
        <v>264</v>
      </c>
      <c r="R211" s="377" t="s">
        <v>264</v>
      </c>
      <c r="S211" s="377" t="s">
        <v>1184</v>
      </c>
      <c r="T211" s="377" t="s">
        <v>1184</v>
      </c>
      <c r="U211" s="377" t="s">
        <v>1184</v>
      </c>
      <c r="V211" s="377" t="s">
        <v>1184</v>
      </c>
      <c r="W211" s="377" t="s">
        <v>1184</v>
      </c>
      <c r="X211" s="377" t="s">
        <v>1184</v>
      </c>
      <c r="Y211" s="377" t="s">
        <v>1184</v>
      </c>
      <c r="Z211" s="377" t="s">
        <v>1184</v>
      </c>
      <c r="AA211" s="377" t="s">
        <v>1207</v>
      </c>
      <c r="AB211" s="377" t="s">
        <v>1207</v>
      </c>
      <c r="AC211" s="377" t="s">
        <v>1207</v>
      </c>
      <c r="AD211" s="377" t="s">
        <v>1207</v>
      </c>
      <c r="AE211" s="377"/>
      <c r="AF211" s="377"/>
      <c r="AG211" s="377" t="s">
        <v>1207</v>
      </c>
      <c r="AH211" s="377"/>
      <c r="AI211" s="377"/>
      <c r="AJ211" s="377" t="s">
        <v>1207</v>
      </c>
      <c r="AK211" s="377"/>
      <c r="AL211" s="377"/>
      <c r="AM211" s="377" t="s">
        <v>66</v>
      </c>
      <c r="AN211" s="377"/>
      <c r="AO211" s="377"/>
      <c r="AP211" s="377"/>
    </row>
    <row r="212" spans="1:42" ht="27" hidden="1" customHeight="1" x14ac:dyDescent="0.25">
      <c r="A212" s="427">
        <v>192</v>
      </c>
      <c r="B212" s="430"/>
      <c r="C212" s="430"/>
      <c r="D212" s="430" t="s">
        <v>265</v>
      </c>
      <c r="E212" s="430" t="s">
        <v>66</v>
      </c>
      <c r="F212" s="430" t="s">
        <v>613</v>
      </c>
      <c r="G212" s="430"/>
      <c r="H212" s="430" t="s">
        <v>2628</v>
      </c>
      <c r="I212" s="450" t="s">
        <v>2010</v>
      </c>
      <c r="J212" s="430" t="s">
        <v>2058</v>
      </c>
      <c r="K212" s="430">
        <v>1</v>
      </c>
      <c r="L212" s="430">
        <v>4</v>
      </c>
      <c r="M212" s="430"/>
      <c r="N212" s="430" t="s">
        <v>2341</v>
      </c>
      <c r="O212" s="430" t="s">
        <v>473</v>
      </c>
      <c r="P212" s="377" t="s">
        <v>1249</v>
      </c>
      <c r="Q212" s="377" t="s">
        <v>265</v>
      </c>
      <c r="R212" s="377" t="s">
        <v>265</v>
      </c>
      <c r="S212" s="377" t="s">
        <v>1184</v>
      </c>
      <c r="T212" s="377" t="s">
        <v>1184</v>
      </c>
      <c r="U212" s="377" t="s">
        <v>1184</v>
      </c>
      <c r="V212" s="377" t="s">
        <v>1184</v>
      </c>
      <c r="W212" s="377" t="s">
        <v>1184</v>
      </c>
      <c r="X212" s="377" t="s">
        <v>1184</v>
      </c>
      <c r="Y212" s="377" t="s">
        <v>1184</v>
      </c>
      <c r="Z212" s="377" t="s">
        <v>1184</v>
      </c>
      <c r="AA212" s="377" t="s">
        <v>1207</v>
      </c>
      <c r="AB212" s="377" t="s">
        <v>1207</v>
      </c>
      <c r="AC212" s="377" t="s">
        <v>1207</v>
      </c>
      <c r="AD212" s="377" t="s">
        <v>1207</v>
      </c>
      <c r="AE212" s="377"/>
      <c r="AF212" s="377"/>
      <c r="AG212" s="377" t="s">
        <v>1207</v>
      </c>
      <c r="AH212" s="377"/>
      <c r="AI212" s="377"/>
      <c r="AJ212" s="377" t="s">
        <v>1207</v>
      </c>
      <c r="AK212" s="377"/>
      <c r="AL212" s="377"/>
      <c r="AM212" s="377" t="s">
        <v>66</v>
      </c>
      <c r="AN212" s="377"/>
      <c r="AO212" s="377"/>
      <c r="AP212" s="377"/>
    </row>
    <row r="213" spans="1:42" ht="27" customHeight="1" x14ac:dyDescent="0.25">
      <c r="A213" s="427">
        <v>193</v>
      </c>
      <c r="B213" s="430" t="s">
        <v>1710</v>
      </c>
      <c r="C213" s="430" t="s">
        <v>9</v>
      </c>
      <c r="D213" s="430" t="s">
        <v>395</v>
      </c>
      <c r="E213" s="430" t="s">
        <v>87</v>
      </c>
      <c r="F213" s="430" t="s">
        <v>395</v>
      </c>
      <c r="G213" s="430"/>
      <c r="H213" s="430" t="s">
        <v>2632</v>
      </c>
      <c r="I213" s="446">
        <v>0</v>
      </c>
      <c r="J213" s="430" t="s">
        <v>2060</v>
      </c>
      <c r="K213" s="430">
        <v>3</v>
      </c>
      <c r="L213" s="430" t="s">
        <v>395</v>
      </c>
      <c r="M213" s="430" t="s">
        <v>1964</v>
      </c>
      <c r="N213" s="430" t="s">
        <v>1248</v>
      </c>
      <c r="O213" s="448" t="s">
        <v>2569</v>
      </c>
      <c r="P213" s="377" t="s">
        <v>1247</v>
      </c>
      <c r="Q213" s="377" t="s">
        <v>395</v>
      </c>
      <c r="R213" s="377" t="s">
        <v>395</v>
      </c>
      <c r="S213" s="377">
        <v>384</v>
      </c>
      <c r="T213" s="377">
        <v>384</v>
      </c>
      <c r="U213" s="377">
        <v>512</v>
      </c>
      <c r="V213" s="377">
        <v>512</v>
      </c>
      <c r="W213" s="377">
        <v>384</v>
      </c>
      <c r="X213" s="377">
        <v>512</v>
      </c>
      <c r="Y213" s="377">
        <v>512</v>
      </c>
      <c r="Z213" s="377">
        <v>384</v>
      </c>
      <c r="AA213" s="377">
        <v>384</v>
      </c>
      <c r="AB213" s="377">
        <v>384</v>
      </c>
      <c r="AC213" s="377">
        <v>384</v>
      </c>
      <c r="AD213" s="377">
        <v>384</v>
      </c>
      <c r="AE213" s="377"/>
      <c r="AF213" s="377"/>
      <c r="AG213" s="377">
        <v>384</v>
      </c>
      <c r="AH213" s="377"/>
      <c r="AI213" s="377"/>
      <c r="AJ213" s="377">
        <v>384</v>
      </c>
      <c r="AK213" s="377"/>
      <c r="AL213" s="377"/>
      <c r="AM213" s="377" t="s">
        <v>1268</v>
      </c>
      <c r="AN213" s="377" t="s">
        <v>1246</v>
      </c>
      <c r="AO213" s="377"/>
      <c r="AP213" s="377"/>
    </row>
    <row r="214" spans="1:42" ht="27" customHeight="1" x14ac:dyDescent="0.25">
      <c r="A214" s="427">
        <v>194</v>
      </c>
      <c r="B214" s="430" t="s">
        <v>1711</v>
      </c>
      <c r="C214" s="430"/>
      <c r="D214" s="430" t="s">
        <v>396</v>
      </c>
      <c r="E214" s="430" t="s">
        <v>87</v>
      </c>
      <c r="F214" s="430" t="s">
        <v>396</v>
      </c>
      <c r="G214" s="430"/>
      <c r="H214" s="430" t="s">
        <v>2633</v>
      </c>
      <c r="I214" s="446">
        <v>0</v>
      </c>
      <c r="J214" s="430" t="s">
        <v>2060</v>
      </c>
      <c r="K214" s="430">
        <v>3</v>
      </c>
      <c r="L214" s="430" t="s">
        <v>396</v>
      </c>
      <c r="M214" s="430" t="s">
        <v>1965</v>
      </c>
      <c r="N214" s="430"/>
      <c r="O214" s="448" t="s">
        <v>2566</v>
      </c>
      <c r="P214" s="377" t="s">
        <v>1245</v>
      </c>
      <c r="Q214" s="377" t="s">
        <v>1244</v>
      </c>
      <c r="R214" s="377" t="s">
        <v>1244</v>
      </c>
      <c r="S214" s="377">
        <v>256</v>
      </c>
      <c r="T214" s="377">
        <v>256</v>
      </c>
      <c r="U214" s="377">
        <v>32</v>
      </c>
      <c r="V214" s="377">
        <v>32</v>
      </c>
      <c r="W214" s="377">
        <v>256</v>
      </c>
      <c r="X214" s="377">
        <v>32</v>
      </c>
      <c r="Y214" s="377">
        <v>32</v>
      </c>
      <c r="Z214" s="377">
        <v>256</v>
      </c>
      <c r="AA214" s="377">
        <v>256</v>
      </c>
      <c r="AB214" s="377">
        <v>256</v>
      </c>
      <c r="AC214" s="377">
        <v>256</v>
      </c>
      <c r="AD214" s="377">
        <v>256</v>
      </c>
      <c r="AE214" s="377"/>
      <c r="AF214" s="377"/>
      <c r="AG214" s="377">
        <v>256</v>
      </c>
      <c r="AH214" s="377"/>
      <c r="AI214" s="377"/>
      <c r="AJ214" s="377">
        <v>256</v>
      </c>
      <c r="AK214" s="377"/>
      <c r="AL214" s="377"/>
      <c r="AM214" s="377" t="s">
        <v>1268</v>
      </c>
      <c r="AN214" s="377" t="s">
        <v>1241</v>
      </c>
      <c r="AO214" s="377"/>
      <c r="AP214" s="377"/>
    </row>
    <row r="215" spans="1:42" ht="27" customHeight="1" x14ac:dyDescent="0.25">
      <c r="A215" s="427">
        <v>195</v>
      </c>
      <c r="B215" s="430" t="s">
        <v>1712</v>
      </c>
      <c r="C215" s="430"/>
      <c r="D215" s="430" t="s">
        <v>397</v>
      </c>
      <c r="E215" s="430" t="s">
        <v>87</v>
      </c>
      <c r="F215" s="430" t="s">
        <v>397</v>
      </c>
      <c r="G215" s="430"/>
      <c r="H215" s="430" t="s">
        <v>2641</v>
      </c>
      <c r="I215" s="446">
        <v>0</v>
      </c>
      <c r="J215" s="430" t="s">
        <v>2060</v>
      </c>
      <c r="K215" s="430">
        <v>3</v>
      </c>
      <c r="L215" s="430" t="s">
        <v>397</v>
      </c>
      <c r="M215" s="430" t="s">
        <v>1966</v>
      </c>
      <c r="N215" s="430"/>
      <c r="O215" s="448" t="s">
        <v>514</v>
      </c>
      <c r="P215" s="377" t="s">
        <v>1243</v>
      </c>
      <c r="Q215" s="377" t="s">
        <v>397</v>
      </c>
      <c r="R215" s="377" t="s">
        <v>397</v>
      </c>
      <c r="S215" s="377">
        <v>384</v>
      </c>
      <c r="T215" s="377">
        <v>384</v>
      </c>
      <c r="U215" s="377">
        <v>256</v>
      </c>
      <c r="V215" s="377">
        <v>256</v>
      </c>
      <c r="W215" s="377">
        <v>384</v>
      </c>
      <c r="X215" s="377">
        <v>256</v>
      </c>
      <c r="Y215" s="377">
        <v>256</v>
      </c>
      <c r="Z215" s="377">
        <v>384</v>
      </c>
      <c r="AA215" s="377">
        <v>384</v>
      </c>
      <c r="AB215" s="377">
        <v>384</v>
      </c>
      <c r="AC215" s="377">
        <v>384</v>
      </c>
      <c r="AD215" s="377">
        <v>384</v>
      </c>
      <c r="AE215" s="377"/>
      <c r="AF215" s="377"/>
      <c r="AG215" s="377">
        <v>384</v>
      </c>
      <c r="AH215" s="377"/>
      <c r="AI215" s="377"/>
      <c r="AJ215" s="377">
        <v>384</v>
      </c>
      <c r="AK215" s="377"/>
      <c r="AL215" s="377"/>
      <c r="AM215" s="377" t="s">
        <v>1268</v>
      </c>
      <c r="AN215" s="377" t="s">
        <v>1241</v>
      </c>
      <c r="AO215" s="377"/>
      <c r="AP215" s="377"/>
    </row>
    <row r="216" spans="1:42" ht="27" customHeight="1" x14ac:dyDescent="0.25">
      <c r="A216" s="427">
        <v>196</v>
      </c>
      <c r="B216" s="430" t="s">
        <v>1713</v>
      </c>
      <c r="C216" s="430"/>
      <c r="D216" s="430" t="s">
        <v>398</v>
      </c>
      <c r="E216" s="430" t="s">
        <v>87</v>
      </c>
      <c r="F216" s="430" t="s">
        <v>398</v>
      </c>
      <c r="G216" s="430"/>
      <c r="H216" s="430" t="s">
        <v>2641</v>
      </c>
      <c r="I216" s="446">
        <v>0</v>
      </c>
      <c r="J216" s="430" t="s">
        <v>2060</v>
      </c>
      <c r="K216" s="430">
        <v>3</v>
      </c>
      <c r="L216" s="430" t="s">
        <v>398</v>
      </c>
      <c r="M216" s="430" t="s">
        <v>1967</v>
      </c>
      <c r="N216" s="430"/>
      <c r="O216" s="448" t="s">
        <v>2567</v>
      </c>
      <c r="P216" s="377" t="s">
        <v>1176</v>
      </c>
      <c r="Q216" s="377" t="s">
        <v>398</v>
      </c>
      <c r="R216" s="377" t="s">
        <v>398</v>
      </c>
      <c r="S216" s="377">
        <v>256</v>
      </c>
      <c r="T216" s="377">
        <v>256</v>
      </c>
      <c r="U216" s="377">
        <v>256</v>
      </c>
      <c r="V216" s="377">
        <v>256</v>
      </c>
      <c r="W216" s="377">
        <v>256</v>
      </c>
      <c r="X216" s="377">
        <v>256</v>
      </c>
      <c r="Y216" s="377">
        <v>0</v>
      </c>
      <c r="Z216" s="377">
        <v>256</v>
      </c>
      <c r="AA216" s="377">
        <v>256</v>
      </c>
      <c r="AB216" s="377">
        <v>256</v>
      </c>
      <c r="AC216" s="377">
        <v>256</v>
      </c>
      <c r="AD216" s="377">
        <v>256</v>
      </c>
      <c r="AE216" s="377"/>
      <c r="AF216" s="377"/>
      <c r="AG216" s="377">
        <v>256</v>
      </c>
      <c r="AH216" s="377"/>
      <c r="AI216" s="377"/>
      <c r="AJ216" s="377">
        <v>256</v>
      </c>
      <c r="AK216" s="377"/>
      <c r="AL216" s="377"/>
      <c r="AM216" s="377" t="s">
        <v>1268</v>
      </c>
      <c r="AN216" s="377" t="s">
        <v>1241</v>
      </c>
      <c r="AO216" s="377"/>
      <c r="AP216" s="377" t="s">
        <v>1242</v>
      </c>
    </row>
    <row r="217" spans="1:42" ht="27" customHeight="1" x14ac:dyDescent="0.25">
      <c r="A217" s="427">
        <v>197</v>
      </c>
      <c r="B217" s="430" t="s">
        <v>1715</v>
      </c>
      <c r="C217" s="430"/>
      <c r="D217" s="430" t="s">
        <v>1548</v>
      </c>
      <c r="E217" s="430" t="s">
        <v>87</v>
      </c>
      <c r="F217" s="430" t="s">
        <v>1548</v>
      </c>
      <c r="G217" s="451" t="s">
        <v>1852</v>
      </c>
      <c r="H217" s="430" t="s">
        <v>2632</v>
      </c>
      <c r="I217" s="446">
        <v>0</v>
      </c>
      <c r="J217" s="430" t="s">
        <v>2060</v>
      </c>
      <c r="K217" s="430">
        <v>3</v>
      </c>
      <c r="L217" s="430" t="s">
        <v>1548</v>
      </c>
      <c r="M217" s="430" t="s">
        <v>1968</v>
      </c>
      <c r="N217" s="430"/>
      <c r="O217" s="448" t="s">
        <v>2383</v>
      </c>
      <c r="P217" s="377" t="s">
        <v>2447</v>
      </c>
      <c r="Q217" s="377" t="s">
        <v>2447</v>
      </c>
      <c r="R217" s="377" t="s">
        <v>2447</v>
      </c>
      <c r="S217" s="377" t="s">
        <v>2447</v>
      </c>
      <c r="T217" s="377" t="s">
        <v>2447</v>
      </c>
      <c r="U217" s="377" t="s">
        <v>2447</v>
      </c>
      <c r="V217" s="377" t="s">
        <v>2447</v>
      </c>
      <c r="W217" s="377" t="s">
        <v>2447</v>
      </c>
      <c r="X217" s="377" t="s">
        <v>2447</v>
      </c>
      <c r="Y217" s="377" t="s">
        <v>2447</v>
      </c>
      <c r="Z217" s="377" t="s">
        <v>2447</v>
      </c>
      <c r="AA217" s="377" t="s">
        <v>2447</v>
      </c>
      <c r="AB217" s="377" t="s">
        <v>2447</v>
      </c>
      <c r="AC217" s="377" t="s">
        <v>2447</v>
      </c>
      <c r="AD217" s="377" t="s">
        <v>2447</v>
      </c>
      <c r="AE217" s="377"/>
      <c r="AF217" s="377"/>
      <c r="AG217" s="377" t="s">
        <v>2447</v>
      </c>
      <c r="AH217" s="377"/>
      <c r="AI217" s="377"/>
      <c r="AJ217" s="377" t="s">
        <v>2447</v>
      </c>
      <c r="AK217" s="377"/>
      <c r="AL217" s="377"/>
      <c r="AM217" s="377" t="s">
        <v>1798</v>
      </c>
      <c r="AN217" s="377"/>
      <c r="AO217" s="377"/>
      <c r="AP217" s="377"/>
    </row>
    <row r="218" spans="1:42" ht="27" customHeight="1" x14ac:dyDescent="0.25">
      <c r="A218" s="427">
        <v>198</v>
      </c>
      <c r="B218" s="430" t="s">
        <v>1714</v>
      </c>
      <c r="C218" s="430"/>
      <c r="D218" s="430" t="s">
        <v>1549</v>
      </c>
      <c r="E218" s="430" t="s">
        <v>87</v>
      </c>
      <c r="F218" s="430" t="s">
        <v>1549</v>
      </c>
      <c r="G218" s="451" t="s">
        <v>1852</v>
      </c>
      <c r="H218" s="430" t="s">
        <v>2633</v>
      </c>
      <c r="I218" s="446">
        <v>0</v>
      </c>
      <c r="J218" s="430" t="s">
        <v>2060</v>
      </c>
      <c r="K218" s="430">
        <v>3</v>
      </c>
      <c r="L218" s="430" t="s">
        <v>1549</v>
      </c>
      <c r="M218" s="430" t="s">
        <v>1969</v>
      </c>
      <c r="N218" s="430"/>
      <c r="O218" s="448" t="s">
        <v>2384</v>
      </c>
      <c r="P218" s="377" t="s">
        <v>2447</v>
      </c>
      <c r="Q218" s="377" t="s">
        <v>2447</v>
      </c>
      <c r="R218" s="377" t="s">
        <v>2447</v>
      </c>
      <c r="S218" s="377" t="s">
        <v>2447</v>
      </c>
      <c r="T218" s="377" t="s">
        <v>2447</v>
      </c>
      <c r="U218" s="377" t="s">
        <v>2447</v>
      </c>
      <c r="V218" s="377" t="s">
        <v>2447</v>
      </c>
      <c r="W218" s="377" t="s">
        <v>2447</v>
      </c>
      <c r="X218" s="377" t="s">
        <v>2447</v>
      </c>
      <c r="Y218" s="377" t="s">
        <v>2447</v>
      </c>
      <c r="Z218" s="377" t="s">
        <v>2447</v>
      </c>
      <c r="AA218" s="377" t="s">
        <v>2447</v>
      </c>
      <c r="AB218" s="377" t="s">
        <v>2447</v>
      </c>
      <c r="AC218" s="377" t="s">
        <v>2447</v>
      </c>
      <c r="AD218" s="377" t="s">
        <v>2447</v>
      </c>
      <c r="AE218" s="377"/>
      <c r="AF218" s="377"/>
      <c r="AG218" s="377" t="s">
        <v>2447</v>
      </c>
      <c r="AH218" s="377"/>
      <c r="AI218" s="377"/>
      <c r="AJ218" s="377" t="s">
        <v>2447</v>
      </c>
      <c r="AK218" s="377"/>
      <c r="AL218" s="377"/>
      <c r="AM218" s="377" t="s">
        <v>1798</v>
      </c>
      <c r="AN218" s="377"/>
      <c r="AO218" s="377"/>
      <c r="AP218" s="377"/>
    </row>
    <row r="219" spans="1:42" ht="27" customHeight="1" x14ac:dyDescent="0.25">
      <c r="A219" s="427">
        <v>199</v>
      </c>
      <c r="B219" s="430" t="s">
        <v>1716</v>
      </c>
      <c r="C219" s="430"/>
      <c r="D219" s="430" t="s">
        <v>1550</v>
      </c>
      <c r="E219" s="430" t="s">
        <v>87</v>
      </c>
      <c r="F219" s="430" t="s">
        <v>1550</v>
      </c>
      <c r="G219" s="451" t="s">
        <v>1852</v>
      </c>
      <c r="H219" s="430" t="s">
        <v>2632</v>
      </c>
      <c r="I219" s="446">
        <v>0</v>
      </c>
      <c r="J219" s="430" t="s">
        <v>2060</v>
      </c>
      <c r="K219" s="430">
        <v>3</v>
      </c>
      <c r="L219" s="430" t="s">
        <v>1550</v>
      </c>
      <c r="M219" s="430" t="s">
        <v>1970</v>
      </c>
      <c r="N219" s="430"/>
      <c r="O219" s="430" t="s">
        <v>1563</v>
      </c>
      <c r="P219" s="377" t="s">
        <v>2447</v>
      </c>
      <c r="Q219" s="377" t="s">
        <v>2447</v>
      </c>
      <c r="R219" s="377" t="s">
        <v>2447</v>
      </c>
      <c r="S219" s="377" t="s">
        <v>2447</v>
      </c>
      <c r="T219" s="377" t="s">
        <v>2447</v>
      </c>
      <c r="U219" s="377" t="s">
        <v>2447</v>
      </c>
      <c r="V219" s="377" t="s">
        <v>2447</v>
      </c>
      <c r="W219" s="377" t="s">
        <v>2447</v>
      </c>
      <c r="X219" s="377" t="s">
        <v>2447</v>
      </c>
      <c r="Y219" s="377" t="s">
        <v>2447</v>
      </c>
      <c r="Z219" s="377" t="s">
        <v>2447</v>
      </c>
      <c r="AA219" s="377" t="s">
        <v>2447</v>
      </c>
      <c r="AB219" s="377" t="s">
        <v>2447</v>
      </c>
      <c r="AC219" s="377" t="s">
        <v>2447</v>
      </c>
      <c r="AD219" s="377" t="s">
        <v>2447</v>
      </c>
      <c r="AE219" s="377"/>
      <c r="AF219" s="377"/>
      <c r="AG219" s="377" t="s">
        <v>2447</v>
      </c>
      <c r="AH219" s="377"/>
      <c r="AI219" s="377"/>
      <c r="AJ219" s="377" t="s">
        <v>2447</v>
      </c>
      <c r="AK219" s="377"/>
      <c r="AL219" s="377"/>
      <c r="AM219" s="377" t="s">
        <v>1798</v>
      </c>
      <c r="AN219" s="377"/>
      <c r="AO219" s="377"/>
      <c r="AP219" s="377"/>
    </row>
    <row r="220" spans="1:42" ht="27" customHeight="1" x14ac:dyDescent="0.25">
      <c r="A220" s="427">
        <v>200</v>
      </c>
      <c r="B220" s="430" t="s">
        <v>2506</v>
      </c>
      <c r="C220" s="430"/>
      <c r="D220" s="430" t="s">
        <v>2369</v>
      </c>
      <c r="E220" s="430" t="s">
        <v>87</v>
      </c>
      <c r="F220" s="430" t="s">
        <v>2369</v>
      </c>
      <c r="G220" s="430" t="s">
        <v>1750</v>
      </c>
      <c r="H220" s="430" t="s">
        <v>2668</v>
      </c>
      <c r="I220" s="446" t="s">
        <v>1874</v>
      </c>
      <c r="J220" s="430" t="s">
        <v>2368</v>
      </c>
      <c r="K220" s="430">
        <v>3</v>
      </c>
      <c r="L220" s="430" t="s">
        <v>2369</v>
      </c>
      <c r="M220" s="430" t="s">
        <v>2408</v>
      </c>
      <c r="N220" s="430"/>
      <c r="O220" s="430" t="s">
        <v>2570</v>
      </c>
      <c r="P220" s="377" t="s">
        <v>1254</v>
      </c>
      <c r="Q220" s="377" t="s">
        <v>1254</v>
      </c>
      <c r="R220" s="377" t="s">
        <v>1254</v>
      </c>
      <c r="S220" s="377" t="s">
        <v>1254</v>
      </c>
      <c r="T220" s="377" t="s">
        <v>1254</v>
      </c>
      <c r="U220" s="377" t="s">
        <v>1254</v>
      </c>
      <c r="V220" s="377" t="s">
        <v>1254</v>
      </c>
      <c r="W220" s="377" t="s">
        <v>1254</v>
      </c>
      <c r="X220" s="377" t="s">
        <v>1254</v>
      </c>
      <c r="Y220" s="377" t="s">
        <v>1254</v>
      </c>
      <c r="Z220" s="377">
        <v>0</v>
      </c>
      <c r="AA220" s="377">
        <v>384</v>
      </c>
      <c r="AB220" s="377">
        <v>384</v>
      </c>
      <c r="AC220" s="377">
        <v>384</v>
      </c>
      <c r="AD220" s="377">
        <v>0</v>
      </c>
      <c r="AE220" s="377"/>
      <c r="AF220" s="377"/>
      <c r="AG220" s="377">
        <v>384</v>
      </c>
      <c r="AH220" s="377"/>
      <c r="AI220" s="377"/>
      <c r="AJ220" s="377">
        <v>384</v>
      </c>
      <c r="AK220" s="377"/>
      <c r="AL220" s="377"/>
      <c r="AM220" s="377"/>
      <c r="AN220" s="377"/>
      <c r="AO220" s="377"/>
      <c r="AP220" s="377"/>
    </row>
    <row r="221" spans="1:42" ht="27" customHeight="1" x14ac:dyDescent="0.25">
      <c r="A221" s="427">
        <v>201</v>
      </c>
      <c r="B221" s="430" t="s">
        <v>2507</v>
      </c>
      <c r="C221" s="430"/>
      <c r="D221" s="430" t="s">
        <v>2370</v>
      </c>
      <c r="E221" s="430" t="s">
        <v>87</v>
      </c>
      <c r="F221" s="430" t="s">
        <v>2370</v>
      </c>
      <c r="G221" s="430" t="s">
        <v>1750</v>
      </c>
      <c r="H221" s="430" t="s">
        <v>2633</v>
      </c>
      <c r="I221" s="446" t="s">
        <v>1874</v>
      </c>
      <c r="J221" s="430" t="s">
        <v>2060</v>
      </c>
      <c r="K221" s="430">
        <v>3</v>
      </c>
      <c r="L221" s="430" t="s">
        <v>2370</v>
      </c>
      <c r="M221" s="430" t="s">
        <v>2374</v>
      </c>
      <c r="N221" s="430"/>
      <c r="O221" s="430" t="s">
        <v>2568</v>
      </c>
      <c r="P221" s="377" t="s">
        <v>1254</v>
      </c>
      <c r="Q221" s="377" t="s">
        <v>1254</v>
      </c>
      <c r="R221" s="377" t="s">
        <v>1254</v>
      </c>
      <c r="S221" s="377" t="s">
        <v>1254</v>
      </c>
      <c r="T221" s="377" t="s">
        <v>1254</v>
      </c>
      <c r="U221" s="377" t="s">
        <v>1254</v>
      </c>
      <c r="V221" s="377" t="s">
        <v>1254</v>
      </c>
      <c r="W221" s="377" t="s">
        <v>1254</v>
      </c>
      <c r="X221" s="377" t="s">
        <v>1254</v>
      </c>
      <c r="Y221" s="377" t="s">
        <v>1254</v>
      </c>
      <c r="Z221" s="377">
        <v>0</v>
      </c>
      <c r="AA221" s="377">
        <v>256</v>
      </c>
      <c r="AB221" s="377">
        <v>256</v>
      </c>
      <c r="AC221" s="377">
        <v>256</v>
      </c>
      <c r="AD221" s="377">
        <v>0</v>
      </c>
      <c r="AE221" s="377"/>
      <c r="AF221" s="377"/>
      <c r="AG221" s="377">
        <v>256</v>
      </c>
      <c r="AH221" s="377"/>
      <c r="AI221" s="377"/>
      <c r="AJ221" s="377">
        <v>256</v>
      </c>
      <c r="AK221" s="377"/>
      <c r="AL221" s="377"/>
      <c r="AM221" s="377"/>
      <c r="AN221" s="377"/>
      <c r="AO221" s="377"/>
      <c r="AP221" s="377"/>
    </row>
    <row r="222" spans="1:42" ht="27" customHeight="1" x14ac:dyDescent="0.25">
      <c r="A222" s="427">
        <v>202</v>
      </c>
      <c r="B222" s="430" t="s">
        <v>2554</v>
      </c>
      <c r="C222" s="430"/>
      <c r="D222" s="430" t="s">
        <v>2555</v>
      </c>
      <c r="E222" s="430" t="s">
        <v>87</v>
      </c>
      <c r="F222" s="430" t="s">
        <v>2555</v>
      </c>
      <c r="G222" s="430" t="s">
        <v>1750</v>
      </c>
      <c r="H222" s="430" t="s">
        <v>2634</v>
      </c>
      <c r="I222" s="446" t="s">
        <v>1874</v>
      </c>
      <c r="J222" s="430" t="s">
        <v>2368</v>
      </c>
      <c r="K222" s="430">
        <v>3</v>
      </c>
      <c r="L222" s="430" t="s">
        <v>2555</v>
      </c>
      <c r="M222" s="430" t="s">
        <v>2408</v>
      </c>
      <c r="N222" s="430"/>
      <c r="O222" s="430" t="s">
        <v>2583</v>
      </c>
      <c r="P222" s="377" t="s">
        <v>1254</v>
      </c>
      <c r="Q222" s="377" t="s">
        <v>1254</v>
      </c>
      <c r="R222" s="377" t="s">
        <v>1254</v>
      </c>
      <c r="S222" s="377" t="s">
        <v>1254</v>
      </c>
      <c r="T222" s="377" t="s">
        <v>1254</v>
      </c>
      <c r="U222" s="377" t="s">
        <v>1254</v>
      </c>
      <c r="V222" s="377" t="s">
        <v>1254</v>
      </c>
      <c r="W222" s="377" t="s">
        <v>1254</v>
      </c>
      <c r="X222" s="377" t="s">
        <v>1254</v>
      </c>
      <c r="Y222" s="377" t="s">
        <v>1254</v>
      </c>
      <c r="Z222" s="377">
        <v>0</v>
      </c>
      <c r="AA222" s="377">
        <v>0</v>
      </c>
      <c r="AB222" s="377">
        <v>0</v>
      </c>
      <c r="AC222" s="377">
        <v>384</v>
      </c>
      <c r="AD222" s="377">
        <v>0</v>
      </c>
      <c r="AE222" s="377"/>
      <c r="AF222" s="377"/>
      <c r="AG222" s="377">
        <v>384</v>
      </c>
      <c r="AH222" s="377"/>
      <c r="AI222" s="377"/>
      <c r="AJ222" s="377">
        <v>384</v>
      </c>
      <c r="AK222" s="377"/>
      <c r="AL222" s="377"/>
      <c r="AM222" s="377"/>
      <c r="AN222" s="377"/>
      <c r="AO222" s="377"/>
      <c r="AP222" s="377"/>
    </row>
    <row r="223" spans="1:42" ht="27" customHeight="1" x14ac:dyDescent="0.25">
      <c r="A223" s="427">
        <v>203</v>
      </c>
      <c r="B223" s="430" t="s">
        <v>2573</v>
      </c>
      <c r="C223" s="430"/>
      <c r="D223" s="430" t="s">
        <v>2560</v>
      </c>
      <c r="E223" s="430" t="s">
        <v>87</v>
      </c>
      <c r="F223" s="430" t="s">
        <v>2560</v>
      </c>
      <c r="G223" s="430" t="s">
        <v>1750</v>
      </c>
      <c r="H223" s="430" t="s">
        <v>2634</v>
      </c>
      <c r="I223" s="446" t="s">
        <v>1874</v>
      </c>
      <c r="J223" s="430" t="s">
        <v>2368</v>
      </c>
      <c r="K223" s="430">
        <v>3</v>
      </c>
      <c r="L223" s="430" t="s">
        <v>2560</v>
      </c>
      <c r="M223" s="430" t="s">
        <v>2408</v>
      </c>
      <c r="N223" s="430"/>
      <c r="O223" s="430" t="s">
        <v>2585</v>
      </c>
      <c r="P223" s="377" t="s">
        <v>1254</v>
      </c>
      <c r="Q223" s="377" t="s">
        <v>1254</v>
      </c>
      <c r="R223" s="377" t="s">
        <v>1254</v>
      </c>
      <c r="S223" s="377" t="s">
        <v>1254</v>
      </c>
      <c r="T223" s="377" t="s">
        <v>1254</v>
      </c>
      <c r="U223" s="377" t="s">
        <v>1254</v>
      </c>
      <c r="V223" s="377" t="s">
        <v>1254</v>
      </c>
      <c r="W223" s="377" t="s">
        <v>1254</v>
      </c>
      <c r="X223" s="377" t="s">
        <v>1254</v>
      </c>
      <c r="Y223" s="377" t="s">
        <v>1254</v>
      </c>
      <c r="Z223" s="377">
        <v>0</v>
      </c>
      <c r="AA223" s="377">
        <v>0</v>
      </c>
      <c r="AB223" s="377">
        <v>0</v>
      </c>
      <c r="AC223" s="377">
        <v>384</v>
      </c>
      <c r="AD223" s="377">
        <v>0</v>
      </c>
      <c r="AE223" s="377"/>
      <c r="AF223" s="377"/>
      <c r="AG223" s="377">
        <v>384</v>
      </c>
      <c r="AH223" s="377"/>
      <c r="AI223" s="377"/>
      <c r="AJ223" s="377">
        <v>384</v>
      </c>
      <c r="AK223" s="377"/>
      <c r="AL223" s="377"/>
      <c r="AM223" s="377"/>
      <c r="AN223" s="377"/>
      <c r="AO223" s="377"/>
      <c r="AP223" s="377"/>
    </row>
    <row r="224" spans="1:42" ht="27" customHeight="1" x14ac:dyDescent="0.25">
      <c r="A224" s="427">
        <v>204</v>
      </c>
      <c r="B224" s="430" t="s">
        <v>2581</v>
      </c>
      <c r="C224" s="430"/>
      <c r="D224" s="430" t="s">
        <v>2577</v>
      </c>
      <c r="E224" s="430" t="s">
        <v>87</v>
      </c>
      <c r="F224" s="430" t="s">
        <v>2577</v>
      </c>
      <c r="G224" s="430" t="s">
        <v>1750</v>
      </c>
      <c r="H224" s="430" t="s">
        <v>2635</v>
      </c>
      <c r="I224" s="446" t="s">
        <v>1874</v>
      </c>
      <c r="J224" s="430" t="s">
        <v>2368</v>
      </c>
      <c r="K224" s="430">
        <v>3</v>
      </c>
      <c r="L224" s="430" t="s">
        <v>2561</v>
      </c>
      <c r="M224" s="430" t="s">
        <v>2374</v>
      </c>
      <c r="N224" s="430"/>
      <c r="O224" s="430" t="s">
        <v>2571</v>
      </c>
      <c r="P224" s="377" t="s">
        <v>1254</v>
      </c>
      <c r="Q224" s="377" t="s">
        <v>1254</v>
      </c>
      <c r="R224" s="377" t="s">
        <v>1254</v>
      </c>
      <c r="S224" s="377" t="s">
        <v>1254</v>
      </c>
      <c r="T224" s="377" t="s">
        <v>1254</v>
      </c>
      <c r="U224" s="377" t="s">
        <v>1254</v>
      </c>
      <c r="V224" s="377" t="s">
        <v>1254</v>
      </c>
      <c r="W224" s="377" t="s">
        <v>1254</v>
      </c>
      <c r="X224" s="377" t="s">
        <v>1254</v>
      </c>
      <c r="Y224" s="377" t="s">
        <v>1254</v>
      </c>
      <c r="Z224" s="377">
        <v>0</v>
      </c>
      <c r="AA224" s="377">
        <v>0</v>
      </c>
      <c r="AB224" s="377">
        <v>0</v>
      </c>
      <c r="AC224" s="377">
        <v>128</v>
      </c>
      <c r="AD224" s="377">
        <v>0</v>
      </c>
      <c r="AE224" s="377"/>
      <c r="AF224" s="377"/>
      <c r="AG224" s="377">
        <v>128</v>
      </c>
      <c r="AH224" s="377"/>
      <c r="AI224" s="377"/>
      <c r="AJ224" s="377">
        <v>128</v>
      </c>
      <c r="AK224" s="377"/>
      <c r="AL224" s="377"/>
      <c r="AM224" s="377"/>
      <c r="AN224" s="377"/>
      <c r="AO224" s="377"/>
      <c r="AP224" s="377"/>
    </row>
    <row r="225" spans="1:42" ht="27" customHeight="1" x14ac:dyDescent="0.25">
      <c r="A225" s="427">
        <v>205</v>
      </c>
      <c r="B225" s="430" t="s">
        <v>2556</v>
      </c>
      <c r="C225" s="430"/>
      <c r="D225" s="430" t="s">
        <v>2557</v>
      </c>
      <c r="E225" s="430" t="s">
        <v>87</v>
      </c>
      <c r="F225" s="430" t="s">
        <v>2557</v>
      </c>
      <c r="G225" s="430" t="s">
        <v>1750</v>
      </c>
      <c r="H225" s="430" t="s">
        <v>2668</v>
      </c>
      <c r="I225" s="446" t="s">
        <v>1874</v>
      </c>
      <c r="J225" s="430" t="s">
        <v>2368</v>
      </c>
      <c r="K225" s="430">
        <v>3</v>
      </c>
      <c r="L225" s="430" t="s">
        <v>2557</v>
      </c>
      <c r="M225" s="430" t="s">
        <v>2408</v>
      </c>
      <c r="N225" s="430"/>
      <c r="O225" s="430" t="s">
        <v>2584</v>
      </c>
      <c r="P225" s="377" t="s">
        <v>1254</v>
      </c>
      <c r="Q225" s="377" t="s">
        <v>1254</v>
      </c>
      <c r="R225" s="377" t="s">
        <v>1254</v>
      </c>
      <c r="S225" s="377" t="s">
        <v>1254</v>
      </c>
      <c r="T225" s="377" t="s">
        <v>1254</v>
      </c>
      <c r="U225" s="377" t="s">
        <v>1254</v>
      </c>
      <c r="V225" s="377" t="s">
        <v>1254</v>
      </c>
      <c r="W225" s="377" t="s">
        <v>1254</v>
      </c>
      <c r="X225" s="377" t="s">
        <v>1254</v>
      </c>
      <c r="Y225" s="377" t="s">
        <v>1254</v>
      </c>
      <c r="Z225" s="377">
        <v>0</v>
      </c>
      <c r="AA225" s="377">
        <v>0</v>
      </c>
      <c r="AB225" s="377">
        <v>0</v>
      </c>
      <c r="AC225" s="377">
        <v>384</v>
      </c>
      <c r="AD225" s="377">
        <v>0</v>
      </c>
      <c r="AE225" s="377"/>
      <c r="AF225" s="377"/>
      <c r="AG225" s="377">
        <v>384</v>
      </c>
      <c r="AH225" s="377"/>
      <c r="AI225" s="377"/>
      <c r="AJ225" s="377">
        <v>384</v>
      </c>
      <c r="AK225" s="377"/>
      <c r="AL225" s="377"/>
      <c r="AM225" s="377"/>
      <c r="AN225" s="377"/>
      <c r="AO225" s="377"/>
      <c r="AP225" s="377"/>
    </row>
    <row r="226" spans="1:42" ht="27" customHeight="1" x14ac:dyDescent="0.25">
      <c r="A226" s="427">
        <v>206</v>
      </c>
      <c r="B226" s="430" t="s">
        <v>2574</v>
      </c>
      <c r="C226" s="430"/>
      <c r="D226" s="430" t="s">
        <v>2562</v>
      </c>
      <c r="E226" s="430" t="s">
        <v>87</v>
      </c>
      <c r="F226" s="430" t="s">
        <v>2562</v>
      </c>
      <c r="G226" s="430" t="s">
        <v>1750</v>
      </c>
      <c r="H226" s="430" t="s">
        <v>2668</v>
      </c>
      <c r="I226" s="446" t="s">
        <v>1874</v>
      </c>
      <c r="J226" s="430" t="s">
        <v>2368</v>
      </c>
      <c r="K226" s="430">
        <v>3</v>
      </c>
      <c r="L226" s="430" t="s">
        <v>2562</v>
      </c>
      <c r="M226" s="430" t="s">
        <v>2408</v>
      </c>
      <c r="N226" s="430"/>
      <c r="O226" s="430" t="s">
        <v>2586</v>
      </c>
      <c r="P226" s="377" t="s">
        <v>1254</v>
      </c>
      <c r="Q226" s="377" t="s">
        <v>1254</v>
      </c>
      <c r="R226" s="377" t="s">
        <v>1254</v>
      </c>
      <c r="S226" s="377" t="s">
        <v>1254</v>
      </c>
      <c r="T226" s="377" t="s">
        <v>1254</v>
      </c>
      <c r="U226" s="377" t="s">
        <v>1254</v>
      </c>
      <c r="V226" s="377" t="s">
        <v>1254</v>
      </c>
      <c r="W226" s="377" t="s">
        <v>1254</v>
      </c>
      <c r="X226" s="377" t="s">
        <v>1254</v>
      </c>
      <c r="Y226" s="377" t="s">
        <v>1254</v>
      </c>
      <c r="Z226" s="377">
        <v>0</v>
      </c>
      <c r="AA226" s="377">
        <v>0</v>
      </c>
      <c r="AB226" s="377">
        <v>0</v>
      </c>
      <c r="AC226" s="377">
        <v>384</v>
      </c>
      <c r="AD226" s="377">
        <v>0</v>
      </c>
      <c r="AE226" s="377"/>
      <c r="AF226" s="377"/>
      <c r="AG226" s="377">
        <v>384</v>
      </c>
      <c r="AH226" s="377"/>
      <c r="AI226" s="377"/>
      <c r="AJ226" s="377">
        <v>384</v>
      </c>
      <c r="AK226" s="377"/>
      <c r="AL226" s="377"/>
      <c r="AM226" s="377"/>
      <c r="AN226" s="377"/>
      <c r="AO226" s="377"/>
      <c r="AP226" s="377"/>
    </row>
    <row r="227" spans="1:42" ht="27" customHeight="1" x14ac:dyDescent="0.25">
      <c r="A227" s="427">
        <v>207</v>
      </c>
      <c r="B227" s="430" t="s">
        <v>2582</v>
      </c>
      <c r="C227" s="430"/>
      <c r="D227" s="430" t="s">
        <v>2578</v>
      </c>
      <c r="E227" s="430" t="s">
        <v>87</v>
      </c>
      <c r="F227" s="430" t="s">
        <v>2578</v>
      </c>
      <c r="G227" s="430" t="s">
        <v>1750</v>
      </c>
      <c r="H227" s="430" t="s">
        <v>2635</v>
      </c>
      <c r="I227" s="446" t="s">
        <v>1874</v>
      </c>
      <c r="J227" s="430" t="s">
        <v>2368</v>
      </c>
      <c r="K227" s="430">
        <v>3</v>
      </c>
      <c r="L227" s="430" t="s">
        <v>2563</v>
      </c>
      <c r="M227" s="430" t="s">
        <v>2374</v>
      </c>
      <c r="N227" s="430"/>
      <c r="O227" s="430" t="s">
        <v>2572</v>
      </c>
      <c r="P227" s="377" t="s">
        <v>1254</v>
      </c>
      <c r="Q227" s="377" t="s">
        <v>1254</v>
      </c>
      <c r="R227" s="377" t="s">
        <v>1254</v>
      </c>
      <c r="S227" s="377" t="s">
        <v>1254</v>
      </c>
      <c r="T227" s="377" t="s">
        <v>1254</v>
      </c>
      <c r="U227" s="377" t="s">
        <v>1254</v>
      </c>
      <c r="V227" s="377" t="s">
        <v>1254</v>
      </c>
      <c r="W227" s="377" t="s">
        <v>1254</v>
      </c>
      <c r="X227" s="377" t="s">
        <v>1254</v>
      </c>
      <c r="Y227" s="377" t="s">
        <v>1254</v>
      </c>
      <c r="Z227" s="377">
        <v>0</v>
      </c>
      <c r="AA227" s="377">
        <v>0</v>
      </c>
      <c r="AB227" s="377">
        <v>0</v>
      </c>
      <c r="AC227" s="377">
        <v>128</v>
      </c>
      <c r="AD227" s="377">
        <v>0</v>
      </c>
      <c r="AE227" s="377"/>
      <c r="AF227" s="377"/>
      <c r="AG227" s="377">
        <v>128</v>
      </c>
      <c r="AH227" s="377"/>
      <c r="AI227" s="377"/>
      <c r="AJ227" s="377">
        <v>128</v>
      </c>
      <c r="AK227" s="377"/>
      <c r="AL227" s="377"/>
      <c r="AM227" s="377"/>
      <c r="AN227" s="377"/>
      <c r="AO227" s="377"/>
      <c r="AP227" s="377"/>
    </row>
    <row r="228" spans="1:42" ht="27" customHeight="1" x14ac:dyDescent="0.25">
      <c r="A228" s="427">
        <v>208</v>
      </c>
      <c r="B228" s="430" t="s">
        <v>1717</v>
      </c>
      <c r="C228" s="430"/>
      <c r="D228" s="430" t="s">
        <v>422</v>
      </c>
      <c r="E228" s="430" t="s">
        <v>1748</v>
      </c>
      <c r="F228" s="430" t="s">
        <v>422</v>
      </c>
      <c r="G228" s="430"/>
      <c r="H228" s="430" t="s">
        <v>2632</v>
      </c>
      <c r="I228" s="446">
        <v>0</v>
      </c>
      <c r="J228" s="430" t="s">
        <v>2060</v>
      </c>
      <c r="K228" s="430">
        <v>3</v>
      </c>
      <c r="L228" s="430" t="s">
        <v>422</v>
      </c>
      <c r="M228" s="430" t="s">
        <v>2375</v>
      </c>
      <c r="N228" s="430"/>
      <c r="O228" s="430" t="s">
        <v>518</v>
      </c>
      <c r="P228" s="377"/>
      <c r="Q228" s="377"/>
      <c r="R228" s="377" t="s">
        <v>1176</v>
      </c>
      <c r="S228" s="377" t="s">
        <v>1184</v>
      </c>
      <c r="T228" s="377" t="s">
        <v>1184</v>
      </c>
      <c r="U228" s="377" t="s">
        <v>1184</v>
      </c>
      <c r="V228" s="377" t="s">
        <v>1184</v>
      </c>
      <c r="W228" s="377" t="s">
        <v>1184</v>
      </c>
      <c r="X228" s="377" t="s">
        <v>1185</v>
      </c>
      <c r="Y228" s="377" t="s">
        <v>1184</v>
      </c>
      <c r="Z228" s="377" t="s">
        <v>1184</v>
      </c>
      <c r="AA228" s="377">
        <v>0</v>
      </c>
      <c r="AB228" s="377">
        <v>0</v>
      </c>
      <c r="AC228" s="377">
        <v>0</v>
      </c>
      <c r="AD228" s="377">
        <v>0</v>
      </c>
      <c r="AE228" s="377"/>
      <c r="AF228" s="377"/>
      <c r="AG228" s="377">
        <v>0</v>
      </c>
      <c r="AH228" s="377"/>
      <c r="AI228" s="377"/>
      <c r="AJ228" s="377">
        <v>0</v>
      </c>
      <c r="AK228" s="377"/>
      <c r="AL228" s="377"/>
      <c r="AM228" s="377" t="s">
        <v>1785</v>
      </c>
      <c r="AN228" s="377" t="s">
        <v>1241</v>
      </c>
      <c r="AO228" s="377"/>
      <c r="AP228" s="377"/>
    </row>
    <row r="229" spans="1:42" ht="27" hidden="1" customHeight="1" x14ac:dyDescent="0.25">
      <c r="A229" s="427">
        <v>209</v>
      </c>
      <c r="B229" s="430" t="s">
        <v>1718</v>
      </c>
      <c r="C229" s="430" t="s">
        <v>1565</v>
      </c>
      <c r="D229" s="430" t="s">
        <v>16</v>
      </c>
      <c r="E229" s="430" t="s">
        <v>128</v>
      </c>
      <c r="F229" s="430" t="s">
        <v>16</v>
      </c>
      <c r="G229" s="430"/>
      <c r="H229" s="430" t="s">
        <v>2636</v>
      </c>
      <c r="I229" s="446">
        <v>0</v>
      </c>
      <c r="J229" s="430" t="s">
        <v>2059</v>
      </c>
      <c r="K229" s="430">
        <v>2</v>
      </c>
      <c r="L229" s="430" t="s">
        <v>16</v>
      </c>
      <c r="M229" s="430" t="s">
        <v>1972</v>
      </c>
      <c r="N229" s="430" t="s">
        <v>563</v>
      </c>
      <c r="O229" s="430" t="s">
        <v>835</v>
      </c>
      <c r="P229" s="377" t="s">
        <v>1176</v>
      </c>
      <c r="Q229" s="377" t="s">
        <v>16</v>
      </c>
      <c r="R229" s="377" t="s">
        <v>16</v>
      </c>
      <c r="S229" s="377">
        <v>768</v>
      </c>
      <c r="T229" s="377">
        <v>768</v>
      </c>
      <c r="U229" s="377">
        <v>768</v>
      </c>
      <c r="V229" s="377">
        <v>768</v>
      </c>
      <c r="W229" s="377">
        <v>768</v>
      </c>
      <c r="X229" s="377">
        <v>768</v>
      </c>
      <c r="Y229" s="377">
        <v>768</v>
      </c>
      <c r="Z229" s="377">
        <v>768</v>
      </c>
      <c r="AA229" s="377">
        <v>768</v>
      </c>
      <c r="AB229" s="377">
        <v>768</v>
      </c>
      <c r="AC229" s="377">
        <v>768</v>
      </c>
      <c r="AD229" s="377">
        <v>0</v>
      </c>
      <c r="AE229" s="377"/>
      <c r="AF229" s="377"/>
      <c r="AG229" s="377">
        <v>768</v>
      </c>
      <c r="AH229" s="377"/>
      <c r="AI229" s="377"/>
      <c r="AJ229" s="377">
        <v>768</v>
      </c>
      <c r="AK229" s="377"/>
      <c r="AL229" s="377" t="s">
        <v>1239</v>
      </c>
      <c r="AM229" s="377" t="s">
        <v>1268</v>
      </c>
      <c r="AN229" s="377" t="s">
        <v>1240</v>
      </c>
      <c r="AO229" s="377"/>
      <c r="AP229" s="377"/>
    </row>
    <row r="230" spans="1:42" ht="27" hidden="1" customHeight="1" x14ac:dyDescent="0.25">
      <c r="A230" s="427">
        <v>210</v>
      </c>
      <c r="B230" s="430" t="s">
        <v>1719</v>
      </c>
      <c r="C230" s="430"/>
      <c r="D230" s="430" t="s">
        <v>399</v>
      </c>
      <c r="E230" s="430" t="s">
        <v>128</v>
      </c>
      <c r="F230" s="430" t="s">
        <v>399</v>
      </c>
      <c r="G230" s="430"/>
      <c r="H230" s="430" t="s">
        <v>2637</v>
      </c>
      <c r="I230" s="430">
        <v>0</v>
      </c>
      <c r="J230" s="430" t="s">
        <v>2059</v>
      </c>
      <c r="K230" s="430">
        <v>2</v>
      </c>
      <c r="L230" s="430" t="s">
        <v>399</v>
      </c>
      <c r="M230" s="430" t="s">
        <v>1973</v>
      </c>
      <c r="N230" s="430"/>
      <c r="O230" s="430" t="s">
        <v>520</v>
      </c>
      <c r="P230" s="377" t="s">
        <v>1176</v>
      </c>
      <c r="Q230" s="377">
        <v>0</v>
      </c>
      <c r="R230" s="377">
        <v>160</v>
      </c>
      <c r="S230" s="377">
        <v>160</v>
      </c>
      <c r="T230" s="377">
        <v>160</v>
      </c>
      <c r="U230" s="377">
        <v>160</v>
      </c>
      <c r="V230" s="377">
        <v>160</v>
      </c>
      <c r="W230" s="377">
        <v>0</v>
      </c>
      <c r="X230" s="377">
        <v>160</v>
      </c>
      <c r="Y230" s="377">
        <v>192</v>
      </c>
      <c r="Z230" s="377">
        <v>160</v>
      </c>
      <c r="AA230" s="377">
        <v>0</v>
      </c>
      <c r="AB230" s="377">
        <v>160</v>
      </c>
      <c r="AC230" s="377">
        <v>160</v>
      </c>
      <c r="AD230" s="377">
        <v>160</v>
      </c>
      <c r="AE230" s="377"/>
      <c r="AF230" s="377"/>
      <c r="AG230" s="377">
        <v>160</v>
      </c>
      <c r="AH230" s="377"/>
      <c r="AI230" s="377"/>
      <c r="AJ230" s="377">
        <v>160</v>
      </c>
      <c r="AK230" s="377"/>
      <c r="AL230" s="377" t="s">
        <v>1239</v>
      </c>
      <c r="AM230" s="377" t="s">
        <v>1799</v>
      </c>
      <c r="AN230" s="377" t="s">
        <v>1238</v>
      </c>
      <c r="AO230" s="377"/>
      <c r="AP230" s="377"/>
    </row>
    <row r="231" spans="1:42" ht="27" hidden="1" customHeight="1" x14ac:dyDescent="0.25">
      <c r="A231" s="427">
        <v>211</v>
      </c>
      <c r="B231" s="430" t="s">
        <v>1904</v>
      </c>
      <c r="C231" s="430"/>
      <c r="D231" s="430" t="s">
        <v>1882</v>
      </c>
      <c r="E231" s="430" t="s">
        <v>128</v>
      </c>
      <c r="F231" s="430" t="s">
        <v>1882</v>
      </c>
      <c r="G231" s="430"/>
      <c r="H231" s="430" t="s">
        <v>2638</v>
      </c>
      <c r="I231" s="430">
        <v>0</v>
      </c>
      <c r="J231" s="430" t="s">
        <v>2059</v>
      </c>
      <c r="K231" s="430">
        <v>2</v>
      </c>
      <c r="L231" s="430" t="s">
        <v>1882</v>
      </c>
      <c r="M231" s="430" t="s">
        <v>1974</v>
      </c>
      <c r="N231" s="430"/>
      <c r="O231" s="430" t="s">
        <v>1905</v>
      </c>
      <c r="P231" s="377"/>
      <c r="Q231" s="377">
        <v>4</v>
      </c>
      <c r="R231" s="377">
        <v>0</v>
      </c>
      <c r="S231" s="377">
        <v>0</v>
      </c>
      <c r="T231" s="377">
        <v>0</v>
      </c>
      <c r="U231" s="377">
        <v>0</v>
      </c>
      <c r="V231" s="377">
        <v>0</v>
      </c>
      <c r="W231" s="377">
        <v>4</v>
      </c>
      <c r="X231" s="377">
        <v>0</v>
      </c>
      <c r="Y231" s="377">
        <v>0</v>
      </c>
      <c r="Z231" s="377">
        <v>0</v>
      </c>
      <c r="AA231" s="377">
        <v>4</v>
      </c>
      <c r="AB231" s="377">
        <v>0</v>
      </c>
      <c r="AC231" s="377">
        <v>0</v>
      </c>
      <c r="AD231" s="377">
        <v>0</v>
      </c>
      <c r="AE231" s="377"/>
      <c r="AF231" s="377"/>
      <c r="AG231" s="377">
        <v>0</v>
      </c>
      <c r="AH231" s="377"/>
      <c r="AI231" s="377"/>
      <c r="AJ231" s="377">
        <v>0</v>
      </c>
      <c r="AK231" s="377"/>
      <c r="AL231" s="387"/>
      <c r="AM231" s="377"/>
      <c r="AN231" s="377"/>
      <c r="AO231" s="377"/>
      <c r="AP231" s="377"/>
    </row>
    <row r="232" spans="1:42" ht="27" hidden="1" customHeight="1" x14ac:dyDescent="0.25">
      <c r="A232" s="427">
        <v>212</v>
      </c>
      <c r="B232" s="430" t="s">
        <v>1906</v>
      </c>
      <c r="C232" s="430"/>
      <c r="D232" s="430" t="s">
        <v>1884</v>
      </c>
      <c r="E232" s="430" t="s">
        <v>128</v>
      </c>
      <c r="F232" s="430" t="s">
        <v>1884</v>
      </c>
      <c r="G232" s="430"/>
      <c r="H232" s="430" t="s">
        <v>2638</v>
      </c>
      <c r="I232" s="430">
        <v>0</v>
      </c>
      <c r="J232" s="430" t="s">
        <v>2059</v>
      </c>
      <c r="K232" s="430">
        <v>2</v>
      </c>
      <c r="L232" s="430" t="s">
        <v>1884</v>
      </c>
      <c r="M232" s="430" t="s">
        <v>1975</v>
      </c>
      <c r="N232" s="430"/>
      <c r="O232" s="430" t="s">
        <v>1907</v>
      </c>
      <c r="P232" s="377"/>
      <c r="Q232" s="377">
        <v>56</v>
      </c>
      <c r="R232" s="377">
        <v>0</v>
      </c>
      <c r="S232" s="377">
        <v>0</v>
      </c>
      <c r="T232" s="377">
        <v>0</v>
      </c>
      <c r="U232" s="377">
        <v>0</v>
      </c>
      <c r="V232" s="377">
        <v>0</v>
      </c>
      <c r="W232" s="377">
        <v>56</v>
      </c>
      <c r="X232" s="377">
        <v>0</v>
      </c>
      <c r="Y232" s="377">
        <v>0</v>
      </c>
      <c r="Z232" s="377">
        <v>0</v>
      </c>
      <c r="AA232" s="377">
        <v>56</v>
      </c>
      <c r="AB232" s="377">
        <v>0</v>
      </c>
      <c r="AC232" s="377">
        <v>0</v>
      </c>
      <c r="AD232" s="377">
        <v>0</v>
      </c>
      <c r="AE232" s="377"/>
      <c r="AF232" s="377"/>
      <c r="AG232" s="377">
        <v>0</v>
      </c>
      <c r="AH232" s="377"/>
      <c r="AI232" s="377"/>
      <c r="AJ232" s="377">
        <v>0</v>
      </c>
      <c r="AK232" s="377"/>
      <c r="AL232" s="377"/>
      <c r="AM232" s="377"/>
      <c r="AN232" s="377"/>
      <c r="AO232" s="377"/>
      <c r="AP232" s="377"/>
    </row>
    <row r="233" spans="1:42" ht="27" hidden="1" customHeight="1" x14ac:dyDescent="0.25">
      <c r="A233" s="427">
        <v>213</v>
      </c>
      <c r="B233" s="430" t="s">
        <v>1908</v>
      </c>
      <c r="C233" s="430"/>
      <c r="D233" s="430" t="s">
        <v>1886</v>
      </c>
      <c r="E233" s="430" t="s">
        <v>128</v>
      </c>
      <c r="F233" s="430" t="s">
        <v>1886</v>
      </c>
      <c r="G233" s="430"/>
      <c r="H233" s="430" t="s">
        <v>2638</v>
      </c>
      <c r="I233" s="430">
        <v>0</v>
      </c>
      <c r="J233" s="430" t="s">
        <v>2059</v>
      </c>
      <c r="K233" s="430">
        <v>2</v>
      </c>
      <c r="L233" s="430" t="s">
        <v>1886</v>
      </c>
      <c r="M233" s="430" t="s">
        <v>1976</v>
      </c>
      <c r="N233" s="430"/>
      <c r="O233" s="430" t="s">
        <v>1909</v>
      </c>
      <c r="P233" s="377"/>
      <c r="Q233" s="377">
        <v>4</v>
      </c>
      <c r="R233" s="377">
        <v>0</v>
      </c>
      <c r="S233" s="377">
        <v>0</v>
      </c>
      <c r="T233" s="377">
        <v>0</v>
      </c>
      <c r="U233" s="377">
        <v>0</v>
      </c>
      <c r="V233" s="377">
        <v>0</v>
      </c>
      <c r="W233" s="377">
        <v>4</v>
      </c>
      <c r="X233" s="377">
        <v>0</v>
      </c>
      <c r="Y233" s="377">
        <v>0</v>
      </c>
      <c r="Z233" s="377">
        <v>0</v>
      </c>
      <c r="AA233" s="377">
        <v>4</v>
      </c>
      <c r="AB233" s="377">
        <v>0</v>
      </c>
      <c r="AC233" s="377">
        <v>0</v>
      </c>
      <c r="AD233" s="377">
        <v>0</v>
      </c>
      <c r="AE233" s="377"/>
      <c r="AF233" s="377"/>
      <c r="AG233" s="377">
        <v>0</v>
      </c>
      <c r="AH233" s="377"/>
      <c r="AI233" s="377"/>
      <c r="AJ233" s="377">
        <v>0</v>
      </c>
      <c r="AK233" s="377"/>
      <c r="AL233" s="377"/>
      <c r="AM233" s="377"/>
      <c r="AN233" s="377"/>
      <c r="AO233" s="377"/>
      <c r="AP233" s="377"/>
    </row>
    <row r="234" spans="1:42" ht="27" hidden="1" customHeight="1" x14ac:dyDescent="0.25">
      <c r="A234" s="427">
        <v>214</v>
      </c>
      <c r="B234" s="430" t="s">
        <v>1910</v>
      </c>
      <c r="C234" s="430"/>
      <c r="D234" s="430" t="s">
        <v>1888</v>
      </c>
      <c r="E234" s="430" t="s">
        <v>128</v>
      </c>
      <c r="F234" s="430" t="s">
        <v>1888</v>
      </c>
      <c r="G234" s="430"/>
      <c r="H234" s="430" t="s">
        <v>2638</v>
      </c>
      <c r="I234" s="430">
        <v>0</v>
      </c>
      <c r="J234" s="430" t="s">
        <v>2059</v>
      </c>
      <c r="K234" s="430">
        <v>2</v>
      </c>
      <c r="L234" s="430" t="s">
        <v>1888</v>
      </c>
      <c r="M234" s="430" t="s">
        <v>1977</v>
      </c>
      <c r="N234" s="430"/>
      <c r="O234" s="430" t="s">
        <v>1911</v>
      </c>
      <c r="P234" s="377"/>
      <c r="Q234" s="377">
        <v>4</v>
      </c>
      <c r="R234" s="377">
        <v>0</v>
      </c>
      <c r="S234" s="377">
        <v>0</v>
      </c>
      <c r="T234" s="377">
        <v>0</v>
      </c>
      <c r="U234" s="377">
        <v>0</v>
      </c>
      <c r="V234" s="377">
        <v>0</v>
      </c>
      <c r="W234" s="377">
        <v>4</v>
      </c>
      <c r="X234" s="377">
        <v>0</v>
      </c>
      <c r="Y234" s="377">
        <v>0</v>
      </c>
      <c r="Z234" s="377">
        <v>0</v>
      </c>
      <c r="AA234" s="377">
        <v>4</v>
      </c>
      <c r="AB234" s="377">
        <v>0</v>
      </c>
      <c r="AC234" s="377">
        <v>0</v>
      </c>
      <c r="AD234" s="377">
        <v>0</v>
      </c>
      <c r="AE234" s="377"/>
      <c r="AF234" s="377"/>
      <c r="AG234" s="377">
        <v>0</v>
      </c>
      <c r="AH234" s="377"/>
      <c r="AI234" s="377"/>
      <c r="AJ234" s="377">
        <v>0</v>
      </c>
      <c r="AK234" s="377"/>
      <c r="AL234" s="377"/>
      <c r="AM234" s="377"/>
      <c r="AN234" s="377"/>
      <c r="AO234" s="377"/>
      <c r="AP234" s="377"/>
    </row>
    <row r="235" spans="1:42" ht="27" hidden="1" customHeight="1" x14ac:dyDescent="0.25">
      <c r="A235" s="427">
        <v>215</v>
      </c>
      <c r="B235" s="430" t="s">
        <v>1912</v>
      </c>
      <c r="C235" s="430"/>
      <c r="D235" s="430" t="s">
        <v>1890</v>
      </c>
      <c r="E235" s="430" t="s">
        <v>128</v>
      </c>
      <c r="F235" s="430" t="s">
        <v>1890</v>
      </c>
      <c r="G235" s="430"/>
      <c r="H235" s="430" t="s">
        <v>2638</v>
      </c>
      <c r="I235" s="430">
        <v>0</v>
      </c>
      <c r="J235" s="430" t="s">
        <v>2059</v>
      </c>
      <c r="K235" s="430">
        <v>2</v>
      </c>
      <c r="L235" s="430" t="s">
        <v>1890</v>
      </c>
      <c r="M235" s="430" t="s">
        <v>1978</v>
      </c>
      <c r="N235" s="430"/>
      <c r="O235" s="430" t="s">
        <v>1913</v>
      </c>
      <c r="P235" s="377"/>
      <c r="Q235" s="377">
        <v>4</v>
      </c>
      <c r="R235" s="377">
        <v>0</v>
      </c>
      <c r="S235" s="377">
        <v>0</v>
      </c>
      <c r="T235" s="377">
        <v>0</v>
      </c>
      <c r="U235" s="377">
        <v>0</v>
      </c>
      <c r="V235" s="377">
        <v>0</v>
      </c>
      <c r="W235" s="377">
        <v>4</v>
      </c>
      <c r="X235" s="377">
        <v>0</v>
      </c>
      <c r="Y235" s="377">
        <v>0</v>
      </c>
      <c r="Z235" s="377">
        <v>0</v>
      </c>
      <c r="AA235" s="377">
        <v>4</v>
      </c>
      <c r="AB235" s="377">
        <v>0</v>
      </c>
      <c r="AC235" s="377">
        <v>0</v>
      </c>
      <c r="AD235" s="377">
        <v>0</v>
      </c>
      <c r="AE235" s="377"/>
      <c r="AF235" s="377"/>
      <c r="AG235" s="377">
        <v>0</v>
      </c>
      <c r="AH235" s="377"/>
      <c r="AI235" s="377"/>
      <c r="AJ235" s="377">
        <v>0</v>
      </c>
      <c r="AK235" s="377"/>
      <c r="AL235" s="377"/>
      <c r="AM235" s="377"/>
      <c r="AN235" s="377"/>
      <c r="AO235" s="377"/>
      <c r="AP235" s="377"/>
    </row>
    <row r="236" spans="1:42" ht="27" hidden="1" customHeight="1" x14ac:dyDescent="0.25">
      <c r="A236" s="427">
        <v>216</v>
      </c>
      <c r="B236" s="430" t="s">
        <v>1914</v>
      </c>
      <c r="C236" s="430"/>
      <c r="D236" s="430" t="s">
        <v>1892</v>
      </c>
      <c r="E236" s="430" t="s">
        <v>128</v>
      </c>
      <c r="F236" s="430" t="s">
        <v>1892</v>
      </c>
      <c r="G236" s="430"/>
      <c r="H236" s="430" t="s">
        <v>2638</v>
      </c>
      <c r="I236" s="430">
        <v>0</v>
      </c>
      <c r="J236" s="430" t="s">
        <v>2059</v>
      </c>
      <c r="K236" s="430">
        <v>2</v>
      </c>
      <c r="L236" s="430" t="s">
        <v>1892</v>
      </c>
      <c r="M236" s="430" t="s">
        <v>1979</v>
      </c>
      <c r="N236" s="430"/>
      <c r="O236" s="430" t="s">
        <v>1915</v>
      </c>
      <c r="P236" s="377"/>
      <c r="Q236" s="377">
        <v>4</v>
      </c>
      <c r="R236" s="377">
        <v>0</v>
      </c>
      <c r="S236" s="377">
        <v>0</v>
      </c>
      <c r="T236" s="377">
        <v>0</v>
      </c>
      <c r="U236" s="377">
        <v>0</v>
      </c>
      <c r="V236" s="377">
        <v>0</v>
      </c>
      <c r="W236" s="377">
        <v>4</v>
      </c>
      <c r="X236" s="377">
        <v>0</v>
      </c>
      <c r="Y236" s="377">
        <v>0</v>
      </c>
      <c r="Z236" s="377">
        <v>0</v>
      </c>
      <c r="AA236" s="377">
        <v>4</v>
      </c>
      <c r="AB236" s="377">
        <v>0</v>
      </c>
      <c r="AC236" s="377">
        <v>0</v>
      </c>
      <c r="AD236" s="377">
        <v>0</v>
      </c>
      <c r="AE236" s="377"/>
      <c r="AF236" s="377"/>
      <c r="AG236" s="377">
        <v>0</v>
      </c>
      <c r="AH236" s="377"/>
      <c r="AI236" s="377"/>
      <c r="AJ236" s="377">
        <v>0</v>
      </c>
      <c r="AK236" s="377"/>
      <c r="AL236" s="377"/>
      <c r="AM236" s="377"/>
      <c r="AN236" s="377"/>
      <c r="AO236" s="377"/>
      <c r="AP236" s="377"/>
    </row>
    <row r="237" spans="1:42" ht="27" hidden="1" customHeight="1" x14ac:dyDescent="0.25">
      <c r="A237" s="427">
        <v>217</v>
      </c>
      <c r="B237" s="430" t="s">
        <v>1916</v>
      </c>
      <c r="C237" s="430"/>
      <c r="D237" s="430" t="s">
        <v>1894</v>
      </c>
      <c r="E237" s="430" t="s">
        <v>128</v>
      </c>
      <c r="F237" s="430" t="s">
        <v>1894</v>
      </c>
      <c r="G237" s="430"/>
      <c r="H237" s="430" t="s">
        <v>2638</v>
      </c>
      <c r="I237" s="430">
        <v>0</v>
      </c>
      <c r="J237" s="430" t="s">
        <v>2059</v>
      </c>
      <c r="K237" s="430">
        <v>2</v>
      </c>
      <c r="L237" s="430" t="s">
        <v>1894</v>
      </c>
      <c r="M237" s="430" t="s">
        <v>1980</v>
      </c>
      <c r="N237" s="430"/>
      <c r="O237" s="430" t="s">
        <v>1917</v>
      </c>
      <c r="P237" s="377"/>
      <c r="Q237" s="377">
        <v>8</v>
      </c>
      <c r="R237" s="377">
        <v>0</v>
      </c>
      <c r="S237" s="377">
        <v>0</v>
      </c>
      <c r="T237" s="377">
        <v>0</v>
      </c>
      <c r="U237" s="377">
        <v>0</v>
      </c>
      <c r="V237" s="377">
        <v>0</v>
      </c>
      <c r="W237" s="377">
        <v>8</v>
      </c>
      <c r="X237" s="377">
        <v>0</v>
      </c>
      <c r="Y237" s="377">
        <v>0</v>
      </c>
      <c r="Z237" s="377">
        <v>0</v>
      </c>
      <c r="AA237" s="377">
        <v>8</v>
      </c>
      <c r="AB237" s="377">
        <v>0</v>
      </c>
      <c r="AC237" s="377">
        <v>0</v>
      </c>
      <c r="AD237" s="377">
        <v>0</v>
      </c>
      <c r="AE237" s="377"/>
      <c r="AF237" s="377"/>
      <c r="AG237" s="377">
        <v>0</v>
      </c>
      <c r="AH237" s="377"/>
      <c r="AI237" s="377"/>
      <c r="AJ237" s="377">
        <v>0</v>
      </c>
      <c r="AK237" s="377"/>
      <c r="AL237" s="377"/>
      <c r="AM237" s="377"/>
      <c r="AN237" s="377"/>
      <c r="AO237" s="377"/>
      <c r="AP237" s="377"/>
    </row>
    <row r="238" spans="1:42" ht="27" hidden="1" customHeight="1" x14ac:dyDescent="0.25">
      <c r="A238" s="427">
        <v>218</v>
      </c>
      <c r="B238" s="430" t="s">
        <v>1918</v>
      </c>
      <c r="C238" s="430"/>
      <c r="D238" s="430" t="s">
        <v>1896</v>
      </c>
      <c r="E238" s="430" t="s">
        <v>128</v>
      </c>
      <c r="F238" s="430" t="s">
        <v>1896</v>
      </c>
      <c r="G238" s="430"/>
      <c r="H238" s="430" t="s">
        <v>2638</v>
      </c>
      <c r="I238" s="430">
        <v>0</v>
      </c>
      <c r="J238" s="430" t="s">
        <v>2059</v>
      </c>
      <c r="K238" s="430">
        <v>2</v>
      </c>
      <c r="L238" s="430" t="s">
        <v>1896</v>
      </c>
      <c r="M238" s="430" t="s">
        <v>1981</v>
      </c>
      <c r="N238" s="430"/>
      <c r="O238" s="430" t="s">
        <v>1919</v>
      </c>
      <c r="P238" s="377"/>
      <c r="Q238" s="377">
        <v>2</v>
      </c>
      <c r="R238" s="377">
        <v>0</v>
      </c>
      <c r="S238" s="377">
        <v>0</v>
      </c>
      <c r="T238" s="377">
        <v>0</v>
      </c>
      <c r="U238" s="377">
        <v>0</v>
      </c>
      <c r="V238" s="377">
        <v>0</v>
      </c>
      <c r="W238" s="377">
        <v>2</v>
      </c>
      <c r="X238" s="377">
        <v>0</v>
      </c>
      <c r="Y238" s="377">
        <v>0</v>
      </c>
      <c r="Z238" s="377">
        <v>0</v>
      </c>
      <c r="AA238" s="377">
        <v>2</v>
      </c>
      <c r="AB238" s="377">
        <v>0</v>
      </c>
      <c r="AC238" s="377">
        <v>0</v>
      </c>
      <c r="AD238" s="377">
        <v>0</v>
      </c>
      <c r="AE238" s="377"/>
      <c r="AF238" s="377"/>
      <c r="AG238" s="377">
        <v>0</v>
      </c>
      <c r="AH238" s="377"/>
      <c r="AI238" s="377"/>
      <c r="AJ238" s="377">
        <v>0</v>
      </c>
      <c r="AK238" s="377"/>
      <c r="AL238" s="377"/>
      <c r="AM238" s="377"/>
      <c r="AN238" s="377"/>
      <c r="AO238" s="377"/>
      <c r="AP238" s="377"/>
    </row>
    <row r="239" spans="1:42" ht="27" hidden="1" customHeight="1" x14ac:dyDescent="0.25">
      <c r="A239" s="427">
        <v>219</v>
      </c>
      <c r="B239" s="430" t="s">
        <v>1920</v>
      </c>
      <c r="C239" s="430"/>
      <c r="D239" s="430" t="s">
        <v>1898</v>
      </c>
      <c r="E239" s="430" t="s">
        <v>128</v>
      </c>
      <c r="F239" s="430" t="s">
        <v>1898</v>
      </c>
      <c r="G239" s="456" t="s">
        <v>1753</v>
      </c>
      <c r="H239" s="430" t="s">
        <v>2638</v>
      </c>
      <c r="I239" s="430">
        <v>0</v>
      </c>
      <c r="J239" s="430" t="s">
        <v>2059</v>
      </c>
      <c r="K239" s="430">
        <v>2</v>
      </c>
      <c r="L239" s="430" t="s">
        <v>1898</v>
      </c>
      <c r="M239" s="430" t="s">
        <v>1982</v>
      </c>
      <c r="N239" s="430"/>
      <c r="O239" s="430" t="s">
        <v>1921</v>
      </c>
      <c r="P239" s="377"/>
      <c r="Q239" s="377">
        <v>1</v>
      </c>
      <c r="R239" s="377">
        <v>0</v>
      </c>
      <c r="S239" s="377">
        <v>0</v>
      </c>
      <c r="T239" s="377">
        <v>0</v>
      </c>
      <c r="U239" s="377">
        <v>0</v>
      </c>
      <c r="V239" s="377">
        <v>0</v>
      </c>
      <c r="W239" s="377">
        <v>1</v>
      </c>
      <c r="X239" s="377">
        <v>0</v>
      </c>
      <c r="Y239" s="377">
        <v>0</v>
      </c>
      <c r="Z239" s="377">
        <v>0</v>
      </c>
      <c r="AA239" s="377">
        <v>1</v>
      </c>
      <c r="AB239" s="377">
        <v>0</v>
      </c>
      <c r="AC239" s="377">
        <v>0</v>
      </c>
      <c r="AD239" s="377">
        <v>0</v>
      </c>
      <c r="AE239" s="377"/>
      <c r="AF239" s="377"/>
      <c r="AG239" s="377">
        <v>0</v>
      </c>
      <c r="AH239" s="377"/>
      <c r="AI239" s="377"/>
      <c r="AJ239" s="377">
        <v>0</v>
      </c>
      <c r="AK239" s="377"/>
      <c r="AL239" s="377"/>
      <c r="AM239" s="377"/>
      <c r="AN239" s="377"/>
      <c r="AO239" s="377"/>
      <c r="AP239" s="377"/>
    </row>
    <row r="240" spans="1:42" ht="27" hidden="1" customHeight="1" x14ac:dyDescent="0.25">
      <c r="A240" s="427">
        <v>220</v>
      </c>
      <c r="B240" s="430" t="s">
        <v>1922</v>
      </c>
      <c r="C240" s="430"/>
      <c r="D240" s="430" t="s">
        <v>1900</v>
      </c>
      <c r="E240" s="430" t="s">
        <v>128</v>
      </c>
      <c r="F240" s="430" t="s">
        <v>1900</v>
      </c>
      <c r="G240" s="456" t="s">
        <v>1753</v>
      </c>
      <c r="H240" s="430" t="s">
        <v>2638</v>
      </c>
      <c r="I240" s="430">
        <v>0</v>
      </c>
      <c r="J240" s="430" t="s">
        <v>2059</v>
      </c>
      <c r="K240" s="430">
        <v>2</v>
      </c>
      <c r="L240" s="430" t="s">
        <v>1900</v>
      </c>
      <c r="M240" s="430" t="s">
        <v>1983</v>
      </c>
      <c r="N240" s="430"/>
      <c r="O240" s="430" t="s">
        <v>1923</v>
      </c>
      <c r="P240" s="377"/>
      <c r="Q240" s="377">
        <v>1</v>
      </c>
      <c r="R240" s="377">
        <v>0</v>
      </c>
      <c r="S240" s="377">
        <v>0</v>
      </c>
      <c r="T240" s="377">
        <v>0</v>
      </c>
      <c r="U240" s="377">
        <v>0</v>
      </c>
      <c r="V240" s="377">
        <v>0</v>
      </c>
      <c r="W240" s="377">
        <v>1</v>
      </c>
      <c r="X240" s="377">
        <v>0</v>
      </c>
      <c r="Y240" s="377">
        <v>0</v>
      </c>
      <c r="Z240" s="377">
        <v>0</v>
      </c>
      <c r="AA240" s="377">
        <v>1</v>
      </c>
      <c r="AB240" s="377">
        <v>0</v>
      </c>
      <c r="AC240" s="377">
        <v>0</v>
      </c>
      <c r="AD240" s="377">
        <v>0</v>
      </c>
      <c r="AE240" s="377"/>
      <c r="AF240" s="377"/>
      <c r="AG240" s="377">
        <v>0</v>
      </c>
      <c r="AH240" s="377"/>
      <c r="AI240" s="377"/>
      <c r="AJ240" s="377">
        <v>0</v>
      </c>
      <c r="AK240" s="377"/>
      <c r="AL240" s="377"/>
      <c r="AM240" s="377"/>
      <c r="AN240" s="377"/>
      <c r="AO240" s="377"/>
      <c r="AP240" s="377"/>
    </row>
    <row r="241" spans="1:42" ht="27" hidden="1" customHeight="1" x14ac:dyDescent="0.25">
      <c r="A241" s="427">
        <v>221</v>
      </c>
      <c r="B241" s="430" t="s">
        <v>2346</v>
      </c>
      <c r="C241" s="464"/>
      <c r="D241" s="456" t="s">
        <v>2343</v>
      </c>
      <c r="E241" s="456" t="s">
        <v>128</v>
      </c>
      <c r="F241" s="456" t="s">
        <v>2343</v>
      </c>
      <c r="G241" s="456" t="s">
        <v>1757</v>
      </c>
      <c r="H241" s="430" t="s">
        <v>2638</v>
      </c>
      <c r="I241" s="430">
        <v>0</v>
      </c>
      <c r="J241" s="430" t="s">
        <v>2059</v>
      </c>
      <c r="K241" s="430">
        <v>2</v>
      </c>
      <c r="L241" s="430" t="s">
        <v>2343</v>
      </c>
      <c r="M241" s="430" t="s">
        <v>1984</v>
      </c>
      <c r="N241" s="430"/>
      <c r="O241" s="430" t="s">
        <v>2345</v>
      </c>
      <c r="P241" s="410"/>
      <c r="Q241" s="410"/>
      <c r="R241" s="410"/>
      <c r="S241" s="410"/>
      <c r="T241" s="410"/>
      <c r="U241" s="410"/>
      <c r="V241" s="410"/>
      <c r="W241" s="410"/>
      <c r="X241" s="410"/>
      <c r="Y241" s="410"/>
      <c r="Z241" s="410"/>
      <c r="AA241" s="410"/>
      <c r="AB241" s="410"/>
      <c r="AC241" s="410"/>
      <c r="AD241" s="410"/>
      <c r="AE241" s="410"/>
      <c r="AF241" s="410"/>
      <c r="AG241" s="410"/>
      <c r="AH241" s="410"/>
      <c r="AI241" s="410"/>
      <c r="AJ241" s="410"/>
      <c r="AK241" s="410"/>
      <c r="AL241" s="377"/>
      <c r="AM241" s="377"/>
      <c r="AN241" s="377"/>
      <c r="AO241" s="377"/>
      <c r="AP241" s="409"/>
    </row>
    <row r="242" spans="1:42" ht="27" hidden="1" customHeight="1" x14ac:dyDescent="0.25">
      <c r="A242" s="427">
        <v>222</v>
      </c>
      <c r="B242" s="430" t="s">
        <v>2347</v>
      </c>
      <c r="C242" s="463"/>
      <c r="D242" s="430" t="s">
        <v>2347</v>
      </c>
      <c r="E242" s="456" t="s">
        <v>128</v>
      </c>
      <c r="F242" s="456" t="s">
        <v>2347</v>
      </c>
      <c r="G242" s="456" t="s">
        <v>1757</v>
      </c>
      <c r="H242" s="430" t="s">
        <v>2638</v>
      </c>
      <c r="I242" s="430">
        <v>0</v>
      </c>
      <c r="J242" s="430" t="s">
        <v>2059</v>
      </c>
      <c r="K242" s="430">
        <v>2</v>
      </c>
      <c r="L242" s="430" t="s">
        <v>2347</v>
      </c>
      <c r="M242" s="430" t="s">
        <v>2344</v>
      </c>
      <c r="N242" s="430"/>
      <c r="O242" s="430" t="s">
        <v>2349</v>
      </c>
      <c r="P242" s="377"/>
      <c r="Q242" s="377"/>
      <c r="R242" s="377"/>
      <c r="S242" s="377"/>
      <c r="T242" s="377"/>
      <c r="U242" s="377"/>
      <c r="V242" s="377"/>
      <c r="W242" s="377"/>
      <c r="X242" s="377"/>
      <c r="Y242" s="377"/>
      <c r="Z242" s="377"/>
      <c r="AA242" s="377"/>
      <c r="AB242" s="377"/>
      <c r="AC242" s="377"/>
      <c r="AD242" s="377"/>
      <c r="AE242" s="377"/>
      <c r="AF242" s="377"/>
      <c r="AG242" s="377"/>
      <c r="AH242" s="377"/>
      <c r="AI242" s="377"/>
      <c r="AJ242" s="377"/>
      <c r="AK242" s="377"/>
      <c r="AL242" s="377"/>
      <c r="AM242" s="377"/>
      <c r="AN242" s="377"/>
      <c r="AO242" s="377"/>
      <c r="AP242" s="409"/>
    </row>
    <row r="243" spans="1:42" ht="27" hidden="1" customHeight="1" x14ac:dyDescent="0.25">
      <c r="A243" s="427">
        <v>223</v>
      </c>
      <c r="B243" s="430" t="s">
        <v>1924</v>
      </c>
      <c r="C243" s="430"/>
      <c r="D243" s="430" t="s">
        <v>1902</v>
      </c>
      <c r="E243" s="430" t="s">
        <v>128</v>
      </c>
      <c r="F243" s="430" t="s">
        <v>1902</v>
      </c>
      <c r="G243" s="430"/>
      <c r="H243" s="430" t="s">
        <v>2638</v>
      </c>
      <c r="I243" s="430">
        <v>0</v>
      </c>
      <c r="J243" s="430" t="s">
        <v>2059</v>
      </c>
      <c r="K243" s="430">
        <v>2</v>
      </c>
      <c r="L243" s="430" t="s">
        <v>1902</v>
      </c>
      <c r="M243" s="430" t="s">
        <v>2348</v>
      </c>
      <c r="N243" s="430"/>
      <c r="O243" s="430" t="s">
        <v>1925</v>
      </c>
      <c r="P243" s="377"/>
      <c r="Q243" s="377">
        <v>72</v>
      </c>
      <c r="R243" s="377">
        <v>0</v>
      </c>
      <c r="S243" s="377">
        <v>0</v>
      </c>
      <c r="T243" s="377">
        <v>0</v>
      </c>
      <c r="U243" s="377">
        <v>0</v>
      </c>
      <c r="V243" s="377">
        <v>0</v>
      </c>
      <c r="W243" s="377">
        <v>72</v>
      </c>
      <c r="X243" s="377">
        <v>0</v>
      </c>
      <c r="Y243" s="377">
        <v>0</v>
      </c>
      <c r="Z243" s="377">
        <v>0</v>
      </c>
      <c r="AA243" s="377">
        <v>72</v>
      </c>
      <c r="AB243" s="377">
        <v>0</v>
      </c>
      <c r="AC243" s="377">
        <v>0</v>
      </c>
      <c r="AD243" s="377">
        <v>0</v>
      </c>
      <c r="AE243" s="377"/>
      <c r="AF243" s="377"/>
      <c r="AG243" s="377">
        <v>0</v>
      </c>
      <c r="AH243" s="377"/>
      <c r="AI243" s="377"/>
      <c r="AJ243" s="377">
        <v>0</v>
      </c>
      <c r="AK243" s="377"/>
      <c r="AL243" s="377"/>
      <c r="AM243" s="377"/>
      <c r="AN243" s="377"/>
      <c r="AO243" s="377"/>
      <c r="AP243" s="377"/>
    </row>
    <row r="244" spans="1:42" ht="27" hidden="1" customHeight="1" x14ac:dyDescent="0.25">
      <c r="A244" s="427">
        <v>224</v>
      </c>
      <c r="B244" s="430" t="s">
        <v>1720</v>
      </c>
      <c r="C244" s="430"/>
      <c r="D244" s="430" t="s">
        <v>22</v>
      </c>
      <c r="E244" s="430" t="s">
        <v>128</v>
      </c>
      <c r="F244" s="430" t="s">
        <v>22</v>
      </c>
      <c r="G244" s="430"/>
      <c r="H244" s="430" t="s">
        <v>2636</v>
      </c>
      <c r="I244" s="446">
        <v>0</v>
      </c>
      <c r="J244" s="430" t="s">
        <v>2059</v>
      </c>
      <c r="K244" s="430">
        <v>2</v>
      </c>
      <c r="L244" s="430" t="s">
        <v>22</v>
      </c>
      <c r="M244" s="430" t="s">
        <v>1985</v>
      </c>
      <c r="N244" s="430"/>
      <c r="O244" s="430" t="s">
        <v>515</v>
      </c>
      <c r="P244" s="377"/>
      <c r="Q244" s="377" t="s">
        <v>22</v>
      </c>
      <c r="R244" s="377" t="s">
        <v>22</v>
      </c>
      <c r="S244" s="377">
        <v>32</v>
      </c>
      <c r="T244" s="377">
        <v>32</v>
      </c>
      <c r="U244" s="377">
        <v>32</v>
      </c>
      <c r="V244" s="377">
        <v>32</v>
      </c>
      <c r="W244" s="377">
        <v>32</v>
      </c>
      <c r="X244" s="377">
        <v>32</v>
      </c>
      <c r="Y244" s="377">
        <v>32</v>
      </c>
      <c r="Z244" s="377">
        <v>32</v>
      </c>
      <c r="AA244" s="377">
        <v>32</v>
      </c>
      <c r="AB244" s="377">
        <v>32</v>
      </c>
      <c r="AC244" s="377">
        <v>32</v>
      </c>
      <c r="AD244" s="377">
        <v>32</v>
      </c>
      <c r="AE244" s="377"/>
      <c r="AF244" s="377"/>
      <c r="AG244" s="377">
        <v>32</v>
      </c>
      <c r="AH244" s="377"/>
      <c r="AI244" s="377"/>
      <c r="AJ244" s="377">
        <v>32</v>
      </c>
      <c r="AK244" s="377"/>
      <c r="AL244" s="377"/>
      <c r="AM244" s="377" t="s">
        <v>1800</v>
      </c>
      <c r="AN244" s="377"/>
      <c r="AO244" s="377"/>
      <c r="AP244" s="377"/>
    </row>
    <row r="245" spans="1:42" ht="27" hidden="1" customHeight="1" x14ac:dyDescent="0.25">
      <c r="A245" s="427">
        <v>225</v>
      </c>
      <c r="B245" s="430" t="s">
        <v>1721</v>
      </c>
      <c r="C245" s="430"/>
      <c r="D245" s="430" t="s">
        <v>884</v>
      </c>
      <c r="E245" s="430" t="s">
        <v>128</v>
      </c>
      <c r="F245" s="430" t="s">
        <v>884</v>
      </c>
      <c r="G245" s="430"/>
      <c r="H245" s="430" t="s">
        <v>2636</v>
      </c>
      <c r="I245" s="446">
        <v>0</v>
      </c>
      <c r="J245" s="430" t="s">
        <v>2059</v>
      </c>
      <c r="K245" s="430">
        <v>2</v>
      </c>
      <c r="L245" s="430" t="s">
        <v>884</v>
      </c>
      <c r="M245" s="430" t="s">
        <v>1986</v>
      </c>
      <c r="N245" s="430"/>
      <c r="O245" s="430" t="s">
        <v>2387</v>
      </c>
      <c r="P245" s="377" t="s">
        <v>1176</v>
      </c>
      <c r="Q245" s="377" t="s">
        <v>884</v>
      </c>
      <c r="R245" s="377" t="s">
        <v>884</v>
      </c>
      <c r="S245" s="377">
        <v>320</v>
      </c>
      <c r="T245" s="377">
        <v>320</v>
      </c>
      <c r="U245" s="377">
        <v>320</v>
      </c>
      <c r="V245" s="377">
        <v>320</v>
      </c>
      <c r="W245" s="377">
        <v>320</v>
      </c>
      <c r="X245" s="377">
        <v>320</v>
      </c>
      <c r="Y245" s="377">
        <v>0</v>
      </c>
      <c r="Z245" s="377">
        <v>320</v>
      </c>
      <c r="AA245" s="377">
        <v>320</v>
      </c>
      <c r="AB245" s="377">
        <v>320</v>
      </c>
      <c r="AC245" s="377">
        <v>320</v>
      </c>
      <c r="AD245" s="377">
        <v>0</v>
      </c>
      <c r="AE245" s="377"/>
      <c r="AF245" s="377"/>
      <c r="AG245" s="377">
        <v>320</v>
      </c>
      <c r="AH245" s="377"/>
      <c r="AI245" s="377"/>
      <c r="AJ245" s="377">
        <v>320</v>
      </c>
      <c r="AK245" s="377"/>
      <c r="AL245" s="377"/>
      <c r="AM245" s="377" t="s">
        <v>1268</v>
      </c>
      <c r="AN245" s="377"/>
      <c r="AO245" s="377"/>
      <c r="AP245" s="377"/>
    </row>
    <row r="246" spans="1:42" ht="27" hidden="1" customHeight="1" x14ac:dyDescent="0.25">
      <c r="A246" s="427">
        <v>226</v>
      </c>
      <c r="B246" s="430" t="s">
        <v>2410</v>
      </c>
      <c r="C246" s="430"/>
      <c r="D246" s="430" t="s">
        <v>2411</v>
      </c>
      <c r="E246" s="430" t="s">
        <v>128</v>
      </c>
      <c r="F246" s="456" t="s">
        <v>2411</v>
      </c>
      <c r="G246" s="451" t="s">
        <v>1852</v>
      </c>
      <c r="H246" s="430" t="s">
        <v>2636</v>
      </c>
      <c r="I246" s="446">
        <v>0</v>
      </c>
      <c r="J246" s="430" t="s">
        <v>2059</v>
      </c>
      <c r="K246" s="430">
        <v>2</v>
      </c>
      <c r="L246" s="430" t="s">
        <v>884</v>
      </c>
      <c r="M246" s="430" t="s">
        <v>1986</v>
      </c>
      <c r="N246" s="430"/>
      <c r="O246" s="430" t="s">
        <v>2387</v>
      </c>
      <c r="P246" s="377"/>
      <c r="Q246" s="377" t="s">
        <v>2447</v>
      </c>
      <c r="R246" s="377" t="s">
        <v>2447</v>
      </c>
      <c r="S246" s="377" t="s">
        <v>2447</v>
      </c>
      <c r="T246" s="377" t="s">
        <v>2447</v>
      </c>
      <c r="U246" s="377" t="s">
        <v>2447</v>
      </c>
      <c r="V246" s="377" t="s">
        <v>2447</v>
      </c>
      <c r="W246" s="377" t="s">
        <v>2447</v>
      </c>
      <c r="X246" s="377" t="s">
        <v>2447</v>
      </c>
      <c r="Y246" s="377" t="s">
        <v>2447</v>
      </c>
      <c r="Z246" s="377" t="s">
        <v>2447</v>
      </c>
      <c r="AA246" s="377" t="s">
        <v>2447</v>
      </c>
      <c r="AB246" s="377" t="s">
        <v>2447</v>
      </c>
      <c r="AC246" s="377" t="s">
        <v>2447</v>
      </c>
      <c r="AD246" s="377" t="s">
        <v>2447</v>
      </c>
      <c r="AE246" s="377"/>
      <c r="AF246" s="377"/>
      <c r="AG246" s="377" t="s">
        <v>2447</v>
      </c>
      <c r="AH246" s="377"/>
      <c r="AI246" s="377"/>
      <c r="AJ246" s="377" t="s">
        <v>2447</v>
      </c>
      <c r="AK246" s="377"/>
      <c r="AL246" s="377"/>
      <c r="AM246" s="377"/>
      <c r="AN246" s="377"/>
      <c r="AO246" s="377"/>
      <c r="AP246" s="409"/>
    </row>
    <row r="247" spans="1:42" ht="27" hidden="1" customHeight="1" x14ac:dyDescent="0.25">
      <c r="A247" s="427">
        <v>227</v>
      </c>
      <c r="B247" s="430" t="s">
        <v>1722</v>
      </c>
      <c r="C247" s="430"/>
      <c r="D247" s="430" t="s">
        <v>1689</v>
      </c>
      <c r="E247" s="430" t="s">
        <v>128</v>
      </c>
      <c r="F247" s="430" t="s">
        <v>1689</v>
      </c>
      <c r="G247" s="430" t="s">
        <v>1757</v>
      </c>
      <c r="H247" s="430" t="s">
        <v>2636</v>
      </c>
      <c r="I247" s="446">
        <v>0</v>
      </c>
      <c r="J247" s="430" t="s">
        <v>2059</v>
      </c>
      <c r="K247" s="430">
        <v>2</v>
      </c>
      <c r="L247" s="430" t="s">
        <v>1689</v>
      </c>
      <c r="M247" s="430" t="s">
        <v>1987</v>
      </c>
      <c r="N247" s="430"/>
      <c r="O247" s="430" t="s">
        <v>1690</v>
      </c>
      <c r="P247" s="377"/>
      <c r="Q247" s="377">
        <v>0</v>
      </c>
      <c r="R247" s="377">
        <v>0</v>
      </c>
      <c r="S247" s="377">
        <v>768</v>
      </c>
      <c r="T247" s="377">
        <v>768</v>
      </c>
      <c r="U247" s="377">
        <v>0</v>
      </c>
      <c r="V247" s="377">
        <v>0</v>
      </c>
      <c r="W247" s="377">
        <v>768</v>
      </c>
      <c r="X247" s="377">
        <v>0</v>
      </c>
      <c r="Y247" s="377">
        <v>0</v>
      </c>
      <c r="Z247" s="377">
        <v>0</v>
      </c>
      <c r="AA247" s="377">
        <v>768</v>
      </c>
      <c r="AB247" s="377">
        <v>768</v>
      </c>
      <c r="AC247" s="377">
        <v>0</v>
      </c>
      <c r="AD247" s="377">
        <v>0</v>
      </c>
      <c r="AE247" s="377"/>
      <c r="AF247" s="377"/>
      <c r="AG247" s="377">
        <v>0</v>
      </c>
      <c r="AH247" s="377"/>
      <c r="AI247" s="377"/>
      <c r="AJ247" s="377">
        <v>0</v>
      </c>
      <c r="AK247" s="377"/>
      <c r="AL247" s="377"/>
      <c r="AM247" s="377" t="s">
        <v>1798</v>
      </c>
      <c r="AN247" s="377"/>
      <c r="AO247" s="377"/>
      <c r="AP247" s="377"/>
    </row>
    <row r="248" spans="1:42" ht="27" hidden="1" customHeight="1" x14ac:dyDescent="0.25">
      <c r="A248" s="427">
        <v>228</v>
      </c>
      <c r="B248" s="430" t="s">
        <v>1724</v>
      </c>
      <c r="C248" s="430"/>
      <c r="D248" s="430" t="s">
        <v>1653</v>
      </c>
      <c r="E248" s="430" t="s">
        <v>128</v>
      </c>
      <c r="F248" s="430" t="s">
        <v>1653</v>
      </c>
      <c r="G248" s="451" t="s">
        <v>1852</v>
      </c>
      <c r="H248" s="430" t="s">
        <v>2636</v>
      </c>
      <c r="I248" s="446">
        <v>0</v>
      </c>
      <c r="J248" s="430" t="s">
        <v>2059</v>
      </c>
      <c r="K248" s="430">
        <v>2</v>
      </c>
      <c r="L248" s="430" t="s">
        <v>1653</v>
      </c>
      <c r="M248" s="430" t="s">
        <v>1988</v>
      </c>
      <c r="N248" s="430"/>
      <c r="O248" s="430" t="s">
        <v>1654</v>
      </c>
      <c r="P248" s="377"/>
      <c r="Q248" s="377" t="s">
        <v>2447</v>
      </c>
      <c r="R248" s="377" t="s">
        <v>2447</v>
      </c>
      <c r="S248" s="377" t="s">
        <v>2447</v>
      </c>
      <c r="T248" s="377" t="s">
        <v>2447</v>
      </c>
      <c r="U248" s="377" t="s">
        <v>2447</v>
      </c>
      <c r="V248" s="377" t="s">
        <v>2447</v>
      </c>
      <c r="W248" s="377" t="s">
        <v>2447</v>
      </c>
      <c r="X248" s="377" t="s">
        <v>2447</v>
      </c>
      <c r="Y248" s="377" t="s">
        <v>2447</v>
      </c>
      <c r="Z248" s="377" t="s">
        <v>2447</v>
      </c>
      <c r="AA248" s="377" t="s">
        <v>2447</v>
      </c>
      <c r="AB248" s="377" t="s">
        <v>2447</v>
      </c>
      <c r="AC248" s="377" t="s">
        <v>2447</v>
      </c>
      <c r="AD248" s="377" t="s">
        <v>2447</v>
      </c>
      <c r="AE248" s="377"/>
      <c r="AF248" s="377"/>
      <c r="AG248" s="377" t="s">
        <v>2447</v>
      </c>
      <c r="AH248" s="377"/>
      <c r="AI248" s="377"/>
      <c r="AJ248" s="377" t="s">
        <v>2447</v>
      </c>
      <c r="AK248" s="377"/>
      <c r="AL248" s="377"/>
      <c r="AM248" s="377" t="s">
        <v>1798</v>
      </c>
      <c r="AN248" s="377"/>
      <c r="AO248" s="377"/>
      <c r="AP248" s="377"/>
    </row>
    <row r="249" spans="1:42" ht="27" hidden="1" customHeight="1" x14ac:dyDescent="0.25">
      <c r="A249" s="427">
        <v>229</v>
      </c>
      <c r="B249" s="430" t="s">
        <v>1723</v>
      </c>
      <c r="C249" s="430"/>
      <c r="D249" s="430" t="s">
        <v>1691</v>
      </c>
      <c r="E249" s="430" t="s">
        <v>1801</v>
      </c>
      <c r="F249" s="430" t="s">
        <v>1691</v>
      </c>
      <c r="G249" s="451" t="s">
        <v>1852</v>
      </c>
      <c r="H249" s="430" t="s">
        <v>2636</v>
      </c>
      <c r="I249" s="446">
        <v>0</v>
      </c>
      <c r="J249" s="430" t="s">
        <v>2059</v>
      </c>
      <c r="K249" s="430">
        <v>2</v>
      </c>
      <c r="L249" s="430" t="s">
        <v>1691</v>
      </c>
      <c r="M249" s="430" t="s">
        <v>1989</v>
      </c>
      <c r="N249" s="430"/>
      <c r="O249" s="430" t="s">
        <v>1692</v>
      </c>
      <c r="P249" s="377"/>
      <c r="Q249" s="377" t="s">
        <v>2447</v>
      </c>
      <c r="R249" s="377" t="s">
        <v>2447</v>
      </c>
      <c r="S249" s="377" t="s">
        <v>2447</v>
      </c>
      <c r="T249" s="377" t="s">
        <v>2447</v>
      </c>
      <c r="U249" s="377" t="s">
        <v>2447</v>
      </c>
      <c r="V249" s="377" t="s">
        <v>2447</v>
      </c>
      <c r="W249" s="377" t="s">
        <v>2447</v>
      </c>
      <c r="X249" s="377" t="s">
        <v>2447</v>
      </c>
      <c r="Y249" s="377" t="s">
        <v>2447</v>
      </c>
      <c r="Z249" s="377" t="s">
        <v>2447</v>
      </c>
      <c r="AA249" s="377" t="s">
        <v>2447</v>
      </c>
      <c r="AB249" s="377" t="s">
        <v>2447</v>
      </c>
      <c r="AC249" s="377" t="s">
        <v>2447</v>
      </c>
      <c r="AD249" s="377" t="s">
        <v>2447</v>
      </c>
      <c r="AE249" s="377"/>
      <c r="AF249" s="377"/>
      <c r="AG249" s="377" t="s">
        <v>2447</v>
      </c>
      <c r="AH249" s="377"/>
      <c r="AI249" s="377"/>
      <c r="AJ249" s="377" t="s">
        <v>2447</v>
      </c>
      <c r="AK249" s="377"/>
      <c r="AL249" s="377"/>
      <c r="AM249" s="377"/>
      <c r="AN249" s="377"/>
      <c r="AO249" s="377"/>
      <c r="AP249" s="377"/>
    </row>
    <row r="250" spans="1:42" ht="27" hidden="1" customHeight="1" x14ac:dyDescent="0.25">
      <c r="A250" s="427">
        <v>230</v>
      </c>
      <c r="B250" s="448" t="s">
        <v>2508</v>
      </c>
      <c r="C250" s="430"/>
      <c r="D250" s="430" t="s">
        <v>2504</v>
      </c>
      <c r="E250" s="430" t="s">
        <v>128</v>
      </c>
      <c r="F250" s="430" t="s">
        <v>2504</v>
      </c>
      <c r="G250" s="430" t="s">
        <v>1750</v>
      </c>
      <c r="H250" s="430" t="s">
        <v>2636</v>
      </c>
      <c r="I250" s="446">
        <v>0</v>
      </c>
      <c r="J250" s="430" t="s">
        <v>2059</v>
      </c>
      <c r="K250" s="430">
        <v>2</v>
      </c>
      <c r="L250" s="430" t="s">
        <v>2372</v>
      </c>
      <c r="M250" s="430" t="s">
        <v>1990</v>
      </c>
      <c r="N250" s="430"/>
      <c r="O250" s="430" t="s">
        <v>2389</v>
      </c>
      <c r="P250" s="377" t="s">
        <v>1254</v>
      </c>
      <c r="Q250" s="377" t="s">
        <v>1254</v>
      </c>
      <c r="R250" s="377" t="s">
        <v>1254</v>
      </c>
      <c r="S250" s="377" t="s">
        <v>1254</v>
      </c>
      <c r="T250" s="377" t="s">
        <v>1254</v>
      </c>
      <c r="U250" s="377" t="s">
        <v>1254</v>
      </c>
      <c r="V250" s="377" t="s">
        <v>1254</v>
      </c>
      <c r="W250" s="377" t="s">
        <v>1254</v>
      </c>
      <c r="X250" s="377" t="s">
        <v>1254</v>
      </c>
      <c r="Y250" s="377" t="s">
        <v>1254</v>
      </c>
      <c r="Z250" s="377">
        <v>0</v>
      </c>
      <c r="AA250" s="377">
        <v>768</v>
      </c>
      <c r="AB250" s="377">
        <v>768</v>
      </c>
      <c r="AC250" s="377">
        <v>768</v>
      </c>
      <c r="AD250" s="377">
        <v>0</v>
      </c>
      <c r="AE250" s="377"/>
      <c r="AF250" s="377"/>
      <c r="AG250" s="377">
        <v>768</v>
      </c>
      <c r="AH250" s="377"/>
      <c r="AI250" s="377"/>
      <c r="AJ250" s="377">
        <v>768</v>
      </c>
      <c r="AK250" s="377"/>
      <c r="AL250" s="377"/>
      <c r="AM250" s="377"/>
      <c r="AN250" s="377"/>
      <c r="AO250" s="377"/>
      <c r="AP250" s="377"/>
    </row>
    <row r="251" spans="1:42" ht="27" hidden="1" customHeight="1" x14ac:dyDescent="0.25">
      <c r="A251" s="427">
        <v>231</v>
      </c>
      <c r="B251" s="448" t="s">
        <v>2509</v>
      </c>
      <c r="C251" s="430"/>
      <c r="D251" s="430" t="s">
        <v>2505</v>
      </c>
      <c r="E251" s="430" t="s">
        <v>128</v>
      </c>
      <c r="F251" s="430" t="s">
        <v>2505</v>
      </c>
      <c r="G251" s="430" t="s">
        <v>1750</v>
      </c>
      <c r="H251" s="430" t="s">
        <v>2636</v>
      </c>
      <c r="I251" s="430">
        <v>0</v>
      </c>
      <c r="J251" s="430" t="s">
        <v>2059</v>
      </c>
      <c r="K251" s="430">
        <v>2</v>
      </c>
      <c r="L251" s="430" t="s">
        <v>2376</v>
      </c>
      <c r="M251" s="430" t="s">
        <v>2377</v>
      </c>
      <c r="N251" s="430"/>
      <c r="O251" s="430" t="s">
        <v>2390</v>
      </c>
      <c r="P251" s="377" t="s">
        <v>1254</v>
      </c>
      <c r="Q251" s="377" t="s">
        <v>1254</v>
      </c>
      <c r="R251" s="377" t="s">
        <v>1254</v>
      </c>
      <c r="S251" s="377" t="s">
        <v>1254</v>
      </c>
      <c r="T251" s="377" t="s">
        <v>1254</v>
      </c>
      <c r="U251" s="377" t="s">
        <v>1254</v>
      </c>
      <c r="V251" s="377" t="s">
        <v>1254</v>
      </c>
      <c r="W251" s="377" t="s">
        <v>1254</v>
      </c>
      <c r="X251" s="377" t="s">
        <v>1254</v>
      </c>
      <c r="Y251" s="377" t="s">
        <v>1254</v>
      </c>
      <c r="Z251" s="377">
        <v>0</v>
      </c>
      <c r="AA251" s="377">
        <v>320</v>
      </c>
      <c r="AB251" s="377">
        <v>320</v>
      </c>
      <c r="AC251" s="377">
        <v>320</v>
      </c>
      <c r="AD251" s="377">
        <v>0</v>
      </c>
      <c r="AE251" s="377"/>
      <c r="AF251" s="377"/>
      <c r="AG251" s="377">
        <v>320</v>
      </c>
      <c r="AH251" s="377"/>
      <c r="AI251" s="377"/>
      <c r="AJ251" s="377">
        <v>320</v>
      </c>
      <c r="AK251" s="377"/>
      <c r="AL251" s="377"/>
      <c r="AM251" s="377"/>
      <c r="AN251" s="377"/>
      <c r="AO251" s="377"/>
      <c r="AP251" s="377"/>
    </row>
    <row r="252" spans="1:42" ht="27" hidden="1" customHeight="1" x14ac:dyDescent="0.25">
      <c r="A252" s="427">
        <v>232</v>
      </c>
      <c r="B252" s="430" t="s">
        <v>2105</v>
      </c>
      <c r="C252" s="430"/>
      <c r="D252" s="430" t="s">
        <v>2102</v>
      </c>
      <c r="E252" s="430" t="s">
        <v>87</v>
      </c>
      <c r="F252" s="430" t="s">
        <v>2102</v>
      </c>
      <c r="G252" s="430" t="s">
        <v>2088</v>
      </c>
      <c r="H252" s="430" t="s">
        <v>2639</v>
      </c>
      <c r="I252" s="446" t="s">
        <v>1874</v>
      </c>
      <c r="J252" s="430" t="s">
        <v>2059</v>
      </c>
      <c r="K252" s="430">
        <v>2</v>
      </c>
      <c r="L252" s="430" t="s">
        <v>2103</v>
      </c>
      <c r="M252" s="430" t="s">
        <v>1971</v>
      </c>
      <c r="N252" s="430"/>
      <c r="O252" s="430" t="s">
        <v>2104</v>
      </c>
      <c r="P252" s="377" t="s">
        <v>1254</v>
      </c>
      <c r="Q252" s="377" t="s">
        <v>1254</v>
      </c>
      <c r="R252" s="377" t="s">
        <v>1254</v>
      </c>
      <c r="S252" s="377" t="s">
        <v>1254</v>
      </c>
      <c r="T252" s="377" t="s">
        <v>1254</v>
      </c>
      <c r="U252" s="377" t="s">
        <v>1254</v>
      </c>
      <c r="V252" s="377" t="s">
        <v>1254</v>
      </c>
      <c r="W252" s="377" t="s">
        <v>1254</v>
      </c>
      <c r="X252" s="377" t="s">
        <v>1254</v>
      </c>
      <c r="Y252" s="377" t="s">
        <v>1254</v>
      </c>
      <c r="Z252" s="377" t="s">
        <v>1254</v>
      </c>
      <c r="AA252" s="377">
        <v>0</v>
      </c>
      <c r="AB252" s="377">
        <v>0</v>
      </c>
      <c r="AC252" s="377">
        <v>512</v>
      </c>
      <c r="AD252" s="377">
        <v>0</v>
      </c>
      <c r="AE252" s="377"/>
      <c r="AF252" s="377"/>
      <c r="AG252" s="377">
        <v>512</v>
      </c>
      <c r="AH252" s="377"/>
      <c r="AI252" s="377"/>
      <c r="AJ252" s="377">
        <v>512</v>
      </c>
      <c r="AK252" s="377"/>
      <c r="AL252" s="377"/>
      <c r="AM252" s="377"/>
      <c r="AN252" s="377"/>
      <c r="AO252" s="377"/>
      <c r="AP252" s="377"/>
    </row>
    <row r="253" spans="1:42" ht="27" hidden="1" customHeight="1" x14ac:dyDescent="0.25">
      <c r="A253" s="427">
        <v>233</v>
      </c>
      <c r="B253" s="430" t="s">
        <v>1725</v>
      </c>
      <c r="C253" s="430"/>
      <c r="D253" s="430" t="s">
        <v>21</v>
      </c>
      <c r="E253" s="430" t="s">
        <v>66</v>
      </c>
      <c r="F253" s="430" t="s">
        <v>21</v>
      </c>
      <c r="G253" s="430"/>
      <c r="H253" s="430" t="s">
        <v>2636</v>
      </c>
      <c r="I253" s="446">
        <v>0</v>
      </c>
      <c r="J253" s="430" t="s">
        <v>2059</v>
      </c>
      <c r="K253" s="430">
        <v>2</v>
      </c>
      <c r="L253" s="430" t="s">
        <v>21</v>
      </c>
      <c r="M253" s="430" t="s">
        <v>2378</v>
      </c>
      <c r="N253" s="430" t="s">
        <v>576</v>
      </c>
      <c r="O253" s="430" t="s">
        <v>516</v>
      </c>
      <c r="P253" s="377" t="s">
        <v>21</v>
      </c>
      <c r="Q253" s="377" t="s">
        <v>1176</v>
      </c>
      <c r="R253" s="377" t="s">
        <v>1176</v>
      </c>
      <c r="S253" s="377">
        <v>6400</v>
      </c>
      <c r="T253" s="377" t="s">
        <v>1185</v>
      </c>
      <c r="U253" s="377" t="s">
        <v>1185</v>
      </c>
      <c r="V253" s="377" t="s">
        <v>1185</v>
      </c>
      <c r="W253" s="377" t="s">
        <v>1185</v>
      </c>
      <c r="X253" s="377" t="s">
        <v>1185</v>
      </c>
      <c r="Y253" s="377" t="s">
        <v>1185</v>
      </c>
      <c r="Z253" s="377" t="s">
        <v>1185</v>
      </c>
      <c r="AA253" s="377">
        <v>0</v>
      </c>
      <c r="AB253" s="377">
        <v>8000</v>
      </c>
      <c r="AC253" s="377">
        <v>0</v>
      </c>
      <c r="AD253" s="377">
        <v>0</v>
      </c>
      <c r="AE253" s="377"/>
      <c r="AF253" s="377"/>
      <c r="AG253" s="377">
        <v>0</v>
      </c>
      <c r="AH253" s="377"/>
      <c r="AI253" s="377"/>
      <c r="AJ253" s="377">
        <v>0</v>
      </c>
      <c r="AK253" s="377"/>
      <c r="AL253" s="377"/>
      <c r="AM253" s="377" t="s">
        <v>66</v>
      </c>
      <c r="AN253" s="377"/>
      <c r="AO253" s="377"/>
      <c r="AP253" s="377"/>
    </row>
    <row r="254" spans="1:42" ht="27" hidden="1" customHeight="1" x14ac:dyDescent="0.25">
      <c r="A254" s="427">
        <v>234</v>
      </c>
      <c r="B254" s="430" t="s">
        <v>1728</v>
      </c>
      <c r="C254" s="430" t="s">
        <v>42</v>
      </c>
      <c r="D254" s="430" t="s">
        <v>1236</v>
      </c>
      <c r="E254" s="430"/>
      <c r="F254" s="430" t="s">
        <v>614</v>
      </c>
      <c r="G254" s="430"/>
      <c r="H254" s="430" t="s">
        <v>2137</v>
      </c>
      <c r="I254" s="446">
        <v>0</v>
      </c>
      <c r="J254" s="430" t="s">
        <v>1187</v>
      </c>
      <c r="K254" s="430">
        <v>4</v>
      </c>
      <c r="L254" s="430">
        <v>1</v>
      </c>
      <c r="M254" s="430" t="s">
        <v>1991</v>
      </c>
      <c r="N254" s="430" t="s">
        <v>1227</v>
      </c>
      <c r="O254" s="430" t="s">
        <v>475</v>
      </c>
      <c r="P254" s="377" t="s">
        <v>1237</v>
      </c>
      <c r="Q254" s="377" t="s">
        <v>1236</v>
      </c>
      <c r="R254" s="377" t="s">
        <v>1236</v>
      </c>
      <c r="S254" s="377" t="s">
        <v>1184</v>
      </c>
      <c r="T254" s="377" t="s">
        <v>1184</v>
      </c>
      <c r="U254" s="377" t="s">
        <v>1184</v>
      </c>
      <c r="V254" s="377" t="s">
        <v>1184</v>
      </c>
      <c r="W254" s="377" t="s">
        <v>1184</v>
      </c>
      <c r="X254" s="377" t="s">
        <v>1184</v>
      </c>
      <c r="Y254" s="377" t="s">
        <v>1185</v>
      </c>
      <c r="Z254" s="377" t="s">
        <v>1185</v>
      </c>
      <c r="AA254" s="377" t="s">
        <v>1207</v>
      </c>
      <c r="AB254" s="377" t="s">
        <v>1207</v>
      </c>
      <c r="AC254" s="377" t="s">
        <v>1207</v>
      </c>
      <c r="AD254" s="377" t="s">
        <v>1184</v>
      </c>
      <c r="AE254" s="377"/>
      <c r="AF254" s="377"/>
      <c r="AG254" s="377" t="s">
        <v>1207</v>
      </c>
      <c r="AH254" s="377"/>
      <c r="AI254" s="377"/>
      <c r="AJ254" s="377" t="s">
        <v>1207</v>
      </c>
      <c r="AK254" s="377"/>
      <c r="AL254" s="377"/>
      <c r="AM254" s="377" t="s">
        <v>1187</v>
      </c>
      <c r="AN254" s="377"/>
      <c r="AO254" s="377"/>
      <c r="AP254" s="377"/>
    </row>
    <row r="255" spans="1:42" ht="27" hidden="1" customHeight="1" x14ac:dyDescent="0.25">
      <c r="A255" s="427">
        <v>235</v>
      </c>
      <c r="B255" s="430"/>
      <c r="C255" s="430"/>
      <c r="D255" s="430" t="s">
        <v>267</v>
      </c>
      <c r="E255" s="430"/>
      <c r="F255" s="430" t="s">
        <v>614</v>
      </c>
      <c r="G255" s="430"/>
      <c r="H255" s="430" t="s">
        <v>2137</v>
      </c>
      <c r="I255" s="446">
        <v>0</v>
      </c>
      <c r="J255" s="430" t="s">
        <v>1187</v>
      </c>
      <c r="K255" s="430">
        <v>4</v>
      </c>
      <c r="L255" s="430">
        <v>1</v>
      </c>
      <c r="M255" s="430" t="s">
        <v>1991</v>
      </c>
      <c r="N255" s="430" t="s">
        <v>1227</v>
      </c>
      <c r="O255" s="430" t="s">
        <v>476</v>
      </c>
      <c r="P255" s="377" t="s">
        <v>267</v>
      </c>
      <c r="Q255" s="377" t="s">
        <v>267</v>
      </c>
      <c r="R255" s="377" t="s">
        <v>267</v>
      </c>
      <c r="S255" s="377" t="s">
        <v>1184</v>
      </c>
      <c r="T255" s="377" t="s">
        <v>1184</v>
      </c>
      <c r="U255" s="377" t="s">
        <v>1184</v>
      </c>
      <c r="V255" s="377" t="s">
        <v>1184</v>
      </c>
      <c r="W255" s="377" t="s">
        <v>1184</v>
      </c>
      <c r="X255" s="377" t="s">
        <v>1184</v>
      </c>
      <c r="Y255" s="377" t="s">
        <v>1185</v>
      </c>
      <c r="Z255" s="377" t="s">
        <v>1185</v>
      </c>
      <c r="AA255" s="377" t="s">
        <v>1207</v>
      </c>
      <c r="AB255" s="377" t="s">
        <v>1207</v>
      </c>
      <c r="AC255" s="377" t="s">
        <v>1207</v>
      </c>
      <c r="AD255" s="377" t="s">
        <v>1184</v>
      </c>
      <c r="AE255" s="377"/>
      <c r="AF255" s="377"/>
      <c r="AG255" s="377" t="s">
        <v>1207</v>
      </c>
      <c r="AH255" s="377"/>
      <c r="AI255" s="377"/>
      <c r="AJ255" s="377" t="s">
        <v>1207</v>
      </c>
      <c r="AK255" s="377"/>
      <c r="AL255" s="377"/>
      <c r="AM255" s="377" t="s">
        <v>1187</v>
      </c>
      <c r="AN255" s="377"/>
      <c r="AO255" s="377"/>
      <c r="AP255" s="377"/>
    </row>
    <row r="256" spans="1:42" ht="27" hidden="1" customHeight="1" x14ac:dyDescent="0.25">
      <c r="A256" s="427">
        <v>236</v>
      </c>
      <c r="B256" s="430"/>
      <c r="C256" s="430"/>
      <c r="D256" s="430" t="s">
        <v>269</v>
      </c>
      <c r="E256" s="430"/>
      <c r="F256" s="430" t="s">
        <v>614</v>
      </c>
      <c r="G256" s="430"/>
      <c r="H256" s="430" t="s">
        <v>2137</v>
      </c>
      <c r="I256" s="446">
        <v>0</v>
      </c>
      <c r="J256" s="430" t="s">
        <v>1187</v>
      </c>
      <c r="K256" s="430">
        <v>4</v>
      </c>
      <c r="L256" s="430">
        <v>1</v>
      </c>
      <c r="M256" s="430" t="s">
        <v>1991</v>
      </c>
      <c r="N256" s="430" t="s">
        <v>1227</v>
      </c>
      <c r="O256" s="430" t="s">
        <v>477</v>
      </c>
      <c r="P256" s="377" t="s">
        <v>269</v>
      </c>
      <c r="Q256" s="377" t="s">
        <v>269</v>
      </c>
      <c r="R256" s="377" t="s">
        <v>269</v>
      </c>
      <c r="S256" s="377" t="s">
        <v>1184</v>
      </c>
      <c r="T256" s="377" t="s">
        <v>1184</v>
      </c>
      <c r="U256" s="377" t="s">
        <v>1184</v>
      </c>
      <c r="V256" s="377" t="s">
        <v>1184</v>
      </c>
      <c r="W256" s="377" t="s">
        <v>1184</v>
      </c>
      <c r="X256" s="377" t="s">
        <v>1184</v>
      </c>
      <c r="Y256" s="377" t="s">
        <v>1185</v>
      </c>
      <c r="Z256" s="377" t="s">
        <v>1185</v>
      </c>
      <c r="AA256" s="377" t="s">
        <v>1207</v>
      </c>
      <c r="AB256" s="377" t="s">
        <v>1207</v>
      </c>
      <c r="AC256" s="377" t="s">
        <v>1207</v>
      </c>
      <c r="AD256" s="377" t="s">
        <v>1184</v>
      </c>
      <c r="AE256" s="377"/>
      <c r="AF256" s="377"/>
      <c r="AG256" s="377" t="s">
        <v>1207</v>
      </c>
      <c r="AH256" s="377"/>
      <c r="AI256" s="377"/>
      <c r="AJ256" s="377" t="s">
        <v>1207</v>
      </c>
      <c r="AK256" s="377"/>
      <c r="AL256" s="377"/>
      <c r="AM256" s="377" t="s">
        <v>1187</v>
      </c>
      <c r="AN256" s="377"/>
      <c r="AO256" s="377"/>
      <c r="AP256" s="377"/>
    </row>
    <row r="257" spans="1:42" ht="27" hidden="1" customHeight="1" x14ac:dyDescent="0.25">
      <c r="A257" s="427">
        <v>237</v>
      </c>
      <c r="B257" s="430"/>
      <c r="C257" s="430"/>
      <c r="D257" s="430" t="s">
        <v>1235</v>
      </c>
      <c r="E257" s="430"/>
      <c r="F257" s="430" t="s">
        <v>48</v>
      </c>
      <c r="G257" s="430" t="s">
        <v>2090</v>
      </c>
      <c r="H257" s="430" t="s">
        <v>2137</v>
      </c>
      <c r="I257" s="446">
        <v>0</v>
      </c>
      <c r="J257" s="430" t="s">
        <v>1187</v>
      </c>
      <c r="K257" s="430">
        <v>4</v>
      </c>
      <c r="L257" s="430">
        <v>1</v>
      </c>
      <c r="M257" s="430" t="s">
        <v>1991</v>
      </c>
      <c r="N257" s="430" t="s">
        <v>1227</v>
      </c>
      <c r="O257" s="430" t="s">
        <v>460</v>
      </c>
      <c r="P257" s="377" t="s">
        <v>271</v>
      </c>
      <c r="Q257" s="377" t="s">
        <v>1235</v>
      </c>
      <c r="R257" s="377" t="s">
        <v>1235</v>
      </c>
      <c r="S257" s="377" t="s">
        <v>1185</v>
      </c>
      <c r="T257" s="377" t="s">
        <v>1185</v>
      </c>
      <c r="U257" s="377" t="s">
        <v>1185</v>
      </c>
      <c r="V257" s="377" t="s">
        <v>1185</v>
      </c>
      <c r="W257" s="377" t="s">
        <v>1185</v>
      </c>
      <c r="X257" s="377" t="s">
        <v>1185</v>
      </c>
      <c r="Y257" s="377" t="s">
        <v>1185</v>
      </c>
      <c r="Z257" s="377" t="s">
        <v>1185</v>
      </c>
      <c r="AA257" s="377" t="s">
        <v>1185</v>
      </c>
      <c r="AB257" s="377" t="s">
        <v>1185</v>
      </c>
      <c r="AC257" s="377" t="s">
        <v>1185</v>
      </c>
      <c r="AD257" s="377" t="s">
        <v>1185</v>
      </c>
      <c r="AE257" s="377"/>
      <c r="AF257" s="377"/>
      <c r="AG257" s="377" t="s">
        <v>1185</v>
      </c>
      <c r="AH257" s="377"/>
      <c r="AI257" s="377"/>
      <c r="AJ257" s="377" t="s">
        <v>1185</v>
      </c>
      <c r="AK257" s="377"/>
      <c r="AL257" s="377" t="s">
        <v>2092</v>
      </c>
      <c r="AM257" s="377" t="s">
        <v>1187</v>
      </c>
      <c r="AN257" s="377"/>
      <c r="AO257" s="377"/>
      <c r="AP257" s="377"/>
    </row>
    <row r="258" spans="1:42" ht="27" hidden="1" customHeight="1" x14ac:dyDescent="0.25">
      <c r="A258" s="427">
        <v>238</v>
      </c>
      <c r="B258" s="430"/>
      <c r="C258" s="430"/>
      <c r="D258" s="430" t="s">
        <v>2055</v>
      </c>
      <c r="E258" s="430" t="s">
        <v>128</v>
      </c>
      <c r="F258" s="430" t="s">
        <v>614</v>
      </c>
      <c r="G258" s="430" t="s">
        <v>2088</v>
      </c>
      <c r="H258" s="430" t="s">
        <v>2137</v>
      </c>
      <c r="I258" s="446" t="s">
        <v>1873</v>
      </c>
      <c r="J258" s="430" t="s">
        <v>1187</v>
      </c>
      <c r="K258" s="430">
        <v>4</v>
      </c>
      <c r="L258" s="430">
        <v>1</v>
      </c>
      <c r="M258" s="430" t="s">
        <v>1991</v>
      </c>
      <c r="N258" s="430" t="s">
        <v>1227</v>
      </c>
      <c r="O258" s="430" t="s">
        <v>2141</v>
      </c>
      <c r="P258" s="377" t="s">
        <v>1254</v>
      </c>
      <c r="Q258" s="377" t="s">
        <v>1254</v>
      </c>
      <c r="R258" s="377" t="s">
        <v>1254</v>
      </c>
      <c r="S258" s="377" t="s">
        <v>1254</v>
      </c>
      <c r="T258" s="377" t="s">
        <v>1254</v>
      </c>
      <c r="U258" s="377" t="s">
        <v>1254</v>
      </c>
      <c r="V258" s="377" t="s">
        <v>1254</v>
      </c>
      <c r="W258" s="377" t="s">
        <v>1254</v>
      </c>
      <c r="X258" s="377" t="s">
        <v>1254</v>
      </c>
      <c r="Y258" s="377" t="s">
        <v>1254</v>
      </c>
      <c r="Z258" s="377" t="s">
        <v>1254</v>
      </c>
      <c r="AA258" s="377" t="s">
        <v>1207</v>
      </c>
      <c r="AB258" s="377" t="s">
        <v>1207</v>
      </c>
      <c r="AC258" s="377" t="s">
        <v>1207</v>
      </c>
      <c r="AD258" s="377" t="s">
        <v>1254</v>
      </c>
      <c r="AE258" s="377"/>
      <c r="AF258" s="377"/>
      <c r="AG258" s="377" t="s">
        <v>1207</v>
      </c>
      <c r="AH258" s="377"/>
      <c r="AI258" s="377"/>
      <c r="AJ258" s="377" t="s">
        <v>1207</v>
      </c>
      <c r="AK258" s="377"/>
      <c r="AL258" s="377" t="s">
        <v>2092</v>
      </c>
      <c r="AM258" s="377" t="s">
        <v>1187</v>
      </c>
      <c r="AN258" s="377"/>
      <c r="AO258" s="377"/>
      <c r="AP258" s="377"/>
    </row>
    <row r="259" spans="1:42" ht="27" hidden="1" customHeight="1" x14ac:dyDescent="0.25">
      <c r="A259" s="427">
        <v>239</v>
      </c>
      <c r="B259" s="430"/>
      <c r="C259" s="430"/>
      <c r="D259" s="430" t="s">
        <v>1234</v>
      </c>
      <c r="E259" s="430"/>
      <c r="F259" s="430" t="s">
        <v>630</v>
      </c>
      <c r="G259" s="430"/>
      <c r="H259" s="430" t="s">
        <v>2137</v>
      </c>
      <c r="I259" s="446">
        <v>0</v>
      </c>
      <c r="J259" s="430" t="s">
        <v>1187</v>
      </c>
      <c r="K259" s="430">
        <v>4</v>
      </c>
      <c r="L259" s="430">
        <v>1</v>
      </c>
      <c r="M259" s="430" t="s">
        <v>1991</v>
      </c>
      <c r="N259" s="430" t="s">
        <v>1227</v>
      </c>
      <c r="O259" s="430" t="s">
        <v>478</v>
      </c>
      <c r="P259" s="377" t="s">
        <v>272</v>
      </c>
      <c r="Q259" s="377" t="s">
        <v>272</v>
      </c>
      <c r="R259" s="377" t="s">
        <v>272</v>
      </c>
      <c r="S259" s="377" t="s">
        <v>1184</v>
      </c>
      <c r="T259" s="377" t="s">
        <v>1184</v>
      </c>
      <c r="U259" s="377" t="s">
        <v>1184</v>
      </c>
      <c r="V259" s="377" t="s">
        <v>1184</v>
      </c>
      <c r="W259" s="377" t="s">
        <v>1184</v>
      </c>
      <c r="X259" s="377" t="s">
        <v>1184</v>
      </c>
      <c r="Y259" s="377" t="s">
        <v>1185</v>
      </c>
      <c r="Z259" s="377" t="s">
        <v>1185</v>
      </c>
      <c r="AA259" s="377" t="s">
        <v>1207</v>
      </c>
      <c r="AB259" s="377" t="s">
        <v>1380</v>
      </c>
      <c r="AC259" s="377" t="s">
        <v>1380</v>
      </c>
      <c r="AD259" s="377" t="s">
        <v>1184</v>
      </c>
      <c r="AE259" s="377"/>
      <c r="AF259" s="377"/>
      <c r="AG259" s="377" t="s">
        <v>1380</v>
      </c>
      <c r="AH259" s="377"/>
      <c r="AI259" s="377"/>
      <c r="AJ259" s="377" t="s">
        <v>1380</v>
      </c>
      <c r="AK259" s="377"/>
      <c r="AL259" s="377"/>
      <c r="AM259" s="377" t="s">
        <v>1187</v>
      </c>
      <c r="AN259" s="377" t="s">
        <v>1233</v>
      </c>
      <c r="AO259" s="377"/>
      <c r="AP259" s="377"/>
    </row>
    <row r="260" spans="1:42" ht="27" hidden="1" customHeight="1" x14ac:dyDescent="0.25">
      <c r="A260" s="427">
        <v>240</v>
      </c>
      <c r="B260" s="430"/>
      <c r="C260" s="430"/>
      <c r="D260" s="430" t="s">
        <v>1232</v>
      </c>
      <c r="E260" s="430"/>
      <c r="F260" s="430" t="s">
        <v>630</v>
      </c>
      <c r="G260" s="430"/>
      <c r="H260" s="430" t="s">
        <v>2137</v>
      </c>
      <c r="I260" s="446">
        <v>0</v>
      </c>
      <c r="J260" s="430" t="s">
        <v>1187</v>
      </c>
      <c r="K260" s="430">
        <v>4</v>
      </c>
      <c r="L260" s="430">
        <v>1</v>
      </c>
      <c r="M260" s="430" t="s">
        <v>1991</v>
      </c>
      <c r="N260" s="430" t="s">
        <v>1227</v>
      </c>
      <c r="O260" s="430" t="s">
        <v>479</v>
      </c>
      <c r="P260" s="377" t="s">
        <v>274</v>
      </c>
      <c r="Q260" s="377" t="s">
        <v>274</v>
      </c>
      <c r="R260" s="377" t="s">
        <v>274</v>
      </c>
      <c r="S260" s="377" t="s">
        <v>1184</v>
      </c>
      <c r="T260" s="377" t="s">
        <v>1184</v>
      </c>
      <c r="U260" s="377" t="s">
        <v>1184</v>
      </c>
      <c r="V260" s="377" t="s">
        <v>1184</v>
      </c>
      <c r="W260" s="377" t="s">
        <v>1184</v>
      </c>
      <c r="X260" s="377" t="s">
        <v>1184</v>
      </c>
      <c r="Y260" s="377" t="s">
        <v>1185</v>
      </c>
      <c r="Z260" s="377" t="s">
        <v>1185</v>
      </c>
      <c r="AA260" s="377" t="s">
        <v>1207</v>
      </c>
      <c r="AB260" s="377" t="s">
        <v>1380</v>
      </c>
      <c r="AC260" s="377" t="s">
        <v>1380</v>
      </c>
      <c r="AD260" s="377" t="s">
        <v>1184</v>
      </c>
      <c r="AE260" s="377"/>
      <c r="AF260" s="377"/>
      <c r="AG260" s="377" t="s">
        <v>1380</v>
      </c>
      <c r="AH260" s="377"/>
      <c r="AI260" s="377"/>
      <c r="AJ260" s="377" t="s">
        <v>1380</v>
      </c>
      <c r="AK260" s="377"/>
      <c r="AL260" s="377"/>
      <c r="AM260" s="377" t="s">
        <v>1187</v>
      </c>
      <c r="AN260" s="377" t="s">
        <v>1231</v>
      </c>
      <c r="AO260" s="377"/>
      <c r="AP260" s="377"/>
    </row>
    <row r="261" spans="1:42" ht="27" hidden="1" customHeight="1" x14ac:dyDescent="0.25">
      <c r="A261" s="427">
        <v>241</v>
      </c>
      <c r="B261" s="430"/>
      <c r="C261" s="430"/>
      <c r="D261" s="430" t="s">
        <v>1230</v>
      </c>
      <c r="E261" s="430"/>
      <c r="F261" s="430" t="s">
        <v>630</v>
      </c>
      <c r="G261" s="430"/>
      <c r="H261" s="430" t="s">
        <v>2137</v>
      </c>
      <c r="I261" s="446">
        <v>0</v>
      </c>
      <c r="J261" s="430" t="s">
        <v>1187</v>
      </c>
      <c r="K261" s="430">
        <v>4</v>
      </c>
      <c r="L261" s="430">
        <v>1</v>
      </c>
      <c r="M261" s="430" t="s">
        <v>1991</v>
      </c>
      <c r="N261" s="430" t="s">
        <v>1227</v>
      </c>
      <c r="O261" s="430" t="s">
        <v>480</v>
      </c>
      <c r="P261" s="377" t="s">
        <v>276</v>
      </c>
      <c r="Q261" s="377" t="s">
        <v>276</v>
      </c>
      <c r="R261" s="377" t="s">
        <v>276</v>
      </c>
      <c r="S261" s="377" t="s">
        <v>1184</v>
      </c>
      <c r="T261" s="377" t="s">
        <v>1184</v>
      </c>
      <c r="U261" s="377" t="s">
        <v>1184</v>
      </c>
      <c r="V261" s="377" t="s">
        <v>1184</v>
      </c>
      <c r="W261" s="377" t="s">
        <v>1184</v>
      </c>
      <c r="X261" s="377" t="s">
        <v>1184</v>
      </c>
      <c r="Y261" s="377" t="s">
        <v>1185</v>
      </c>
      <c r="Z261" s="377" t="s">
        <v>1185</v>
      </c>
      <c r="AA261" s="377" t="s">
        <v>1207</v>
      </c>
      <c r="AB261" s="377" t="s">
        <v>1380</v>
      </c>
      <c r="AC261" s="377" t="s">
        <v>1380</v>
      </c>
      <c r="AD261" s="377" t="s">
        <v>1184</v>
      </c>
      <c r="AE261" s="377"/>
      <c r="AF261" s="377"/>
      <c r="AG261" s="377" t="s">
        <v>1380</v>
      </c>
      <c r="AH261" s="377"/>
      <c r="AI261" s="377"/>
      <c r="AJ261" s="377" t="s">
        <v>1380</v>
      </c>
      <c r="AK261" s="377"/>
      <c r="AL261" s="377"/>
      <c r="AM261" s="377" t="s">
        <v>1187</v>
      </c>
      <c r="AN261" s="377" t="s">
        <v>1229</v>
      </c>
      <c r="AO261" s="377"/>
      <c r="AP261" s="377"/>
    </row>
    <row r="262" spans="1:42" ht="27" hidden="1" customHeight="1" x14ac:dyDescent="0.25">
      <c r="A262" s="427">
        <v>242</v>
      </c>
      <c r="B262" s="430"/>
      <c r="C262" s="430"/>
      <c r="D262" s="430" t="s">
        <v>1228</v>
      </c>
      <c r="E262" s="430"/>
      <c r="F262" s="430" t="s">
        <v>648</v>
      </c>
      <c r="G262" s="430"/>
      <c r="H262" s="430" t="s">
        <v>2137</v>
      </c>
      <c r="I262" s="446">
        <v>0</v>
      </c>
      <c r="J262" s="430" t="s">
        <v>1187</v>
      </c>
      <c r="K262" s="430">
        <v>4</v>
      </c>
      <c r="L262" s="430">
        <v>1</v>
      </c>
      <c r="M262" s="430" t="s">
        <v>1991</v>
      </c>
      <c r="N262" s="430" t="s">
        <v>1227</v>
      </c>
      <c r="O262" s="430" t="s">
        <v>481</v>
      </c>
      <c r="P262" s="377" t="s">
        <v>278</v>
      </c>
      <c r="Q262" s="377" t="s">
        <v>278</v>
      </c>
      <c r="R262" s="377" t="s">
        <v>278</v>
      </c>
      <c r="S262" s="377" t="s">
        <v>1184</v>
      </c>
      <c r="T262" s="377" t="s">
        <v>1184</v>
      </c>
      <c r="U262" s="377" t="s">
        <v>1184</v>
      </c>
      <c r="V262" s="377" t="s">
        <v>1184</v>
      </c>
      <c r="W262" s="377" t="s">
        <v>1184</v>
      </c>
      <c r="X262" s="377" t="s">
        <v>1185</v>
      </c>
      <c r="Y262" s="377" t="s">
        <v>1185</v>
      </c>
      <c r="Z262" s="377" t="s">
        <v>1185</v>
      </c>
      <c r="AA262" s="377" t="s">
        <v>1207</v>
      </c>
      <c r="AB262" s="377" t="s">
        <v>1380</v>
      </c>
      <c r="AC262" s="377" t="s">
        <v>1380</v>
      </c>
      <c r="AD262" s="377" t="s">
        <v>1185</v>
      </c>
      <c r="AE262" s="377"/>
      <c r="AF262" s="377"/>
      <c r="AG262" s="377" t="s">
        <v>1380</v>
      </c>
      <c r="AH262" s="377"/>
      <c r="AI262" s="377"/>
      <c r="AJ262" s="377" t="s">
        <v>1380</v>
      </c>
      <c r="AK262" s="377"/>
      <c r="AL262" s="377"/>
      <c r="AM262" s="377" t="s">
        <v>1187</v>
      </c>
      <c r="AN262" s="377" t="s">
        <v>1213</v>
      </c>
      <c r="AO262" s="377"/>
      <c r="AP262" s="377"/>
    </row>
    <row r="263" spans="1:42" ht="27" hidden="1" customHeight="1" x14ac:dyDescent="0.25">
      <c r="A263" s="427">
        <v>243</v>
      </c>
      <c r="B263" s="430"/>
      <c r="C263" s="430"/>
      <c r="D263" s="430" t="s">
        <v>1561</v>
      </c>
      <c r="E263" s="430"/>
      <c r="F263" s="430" t="s">
        <v>1562</v>
      </c>
      <c r="G263" s="430"/>
      <c r="H263" s="430" t="s">
        <v>2137</v>
      </c>
      <c r="I263" s="446">
        <v>0</v>
      </c>
      <c r="J263" s="430" t="s">
        <v>1187</v>
      </c>
      <c r="K263" s="430">
        <v>4</v>
      </c>
      <c r="L263" s="430">
        <v>1</v>
      </c>
      <c r="M263" s="430" t="s">
        <v>1992</v>
      </c>
      <c r="N263" s="430" t="s">
        <v>1221</v>
      </c>
      <c r="O263" s="430" t="s">
        <v>1640</v>
      </c>
      <c r="P263" s="377" t="s">
        <v>1185</v>
      </c>
      <c r="Q263" s="377" t="s">
        <v>1185</v>
      </c>
      <c r="R263" s="377" t="s">
        <v>1185</v>
      </c>
      <c r="S263" s="377" t="s">
        <v>1184</v>
      </c>
      <c r="T263" s="377" t="s">
        <v>1184</v>
      </c>
      <c r="U263" s="377" t="s">
        <v>1184</v>
      </c>
      <c r="V263" s="377" t="s">
        <v>1184</v>
      </c>
      <c r="W263" s="377" t="s">
        <v>1184</v>
      </c>
      <c r="X263" s="377" t="s">
        <v>1185</v>
      </c>
      <c r="Y263" s="377" t="s">
        <v>1185</v>
      </c>
      <c r="Z263" s="377" t="s">
        <v>1185</v>
      </c>
      <c r="AA263" s="377" t="s">
        <v>1207</v>
      </c>
      <c r="AB263" s="377" t="s">
        <v>1207</v>
      </c>
      <c r="AC263" s="377" t="s">
        <v>1207</v>
      </c>
      <c r="AD263" s="377" t="s">
        <v>1185</v>
      </c>
      <c r="AE263" s="377"/>
      <c r="AF263" s="377"/>
      <c r="AG263" s="377" t="s">
        <v>1207</v>
      </c>
      <c r="AH263" s="377"/>
      <c r="AI263" s="377"/>
      <c r="AJ263" s="377" t="s">
        <v>1207</v>
      </c>
      <c r="AK263" s="377"/>
      <c r="AL263" s="377"/>
      <c r="AM263" s="377" t="s">
        <v>1187</v>
      </c>
      <c r="AN263" s="377"/>
      <c r="AO263" s="377"/>
      <c r="AP263" s="377"/>
    </row>
    <row r="264" spans="1:42" ht="27" hidden="1" customHeight="1" x14ac:dyDescent="0.25">
      <c r="A264" s="427">
        <v>244</v>
      </c>
      <c r="B264" s="430"/>
      <c r="C264" s="430"/>
      <c r="D264" s="430" t="s">
        <v>281</v>
      </c>
      <c r="E264" s="430"/>
      <c r="F264" s="430" t="s">
        <v>614</v>
      </c>
      <c r="G264" s="430"/>
      <c r="H264" s="430" t="s">
        <v>2137</v>
      </c>
      <c r="I264" s="446">
        <v>0</v>
      </c>
      <c r="J264" s="430" t="s">
        <v>1187</v>
      </c>
      <c r="K264" s="430">
        <v>4</v>
      </c>
      <c r="L264" s="430">
        <v>1</v>
      </c>
      <c r="M264" s="430" t="s">
        <v>1992</v>
      </c>
      <c r="N264" s="430" t="s">
        <v>1221</v>
      </c>
      <c r="O264" s="430" t="s">
        <v>482</v>
      </c>
      <c r="P264" s="377" t="s">
        <v>281</v>
      </c>
      <c r="Q264" s="377" t="s">
        <v>281</v>
      </c>
      <c r="R264" s="377" t="s">
        <v>281</v>
      </c>
      <c r="S264" s="377" t="s">
        <v>1184</v>
      </c>
      <c r="T264" s="377" t="s">
        <v>1184</v>
      </c>
      <c r="U264" s="377" t="s">
        <v>1184</v>
      </c>
      <c r="V264" s="377" t="s">
        <v>1184</v>
      </c>
      <c r="W264" s="377" t="s">
        <v>1184</v>
      </c>
      <c r="X264" s="377" t="s">
        <v>1184</v>
      </c>
      <c r="Y264" s="377" t="s">
        <v>1185</v>
      </c>
      <c r="Z264" s="377" t="s">
        <v>1185</v>
      </c>
      <c r="AA264" s="377" t="s">
        <v>1207</v>
      </c>
      <c r="AB264" s="377" t="s">
        <v>1207</v>
      </c>
      <c r="AC264" s="377" t="s">
        <v>1207</v>
      </c>
      <c r="AD264" s="377" t="s">
        <v>1184</v>
      </c>
      <c r="AE264" s="377"/>
      <c r="AF264" s="377"/>
      <c r="AG264" s="377" t="s">
        <v>1207</v>
      </c>
      <c r="AH264" s="377"/>
      <c r="AI264" s="377"/>
      <c r="AJ264" s="377" t="s">
        <v>1207</v>
      </c>
      <c r="AK264" s="377"/>
      <c r="AL264" s="377"/>
      <c r="AM264" s="377" t="s">
        <v>1187</v>
      </c>
      <c r="AN264" s="377" t="s">
        <v>1226</v>
      </c>
      <c r="AO264" s="377"/>
      <c r="AP264" s="377"/>
    </row>
    <row r="265" spans="1:42" ht="27" hidden="1" customHeight="1" x14ac:dyDescent="0.25">
      <c r="A265" s="427">
        <v>245</v>
      </c>
      <c r="B265" s="430"/>
      <c r="C265" s="430"/>
      <c r="D265" s="430" t="s">
        <v>283</v>
      </c>
      <c r="E265" s="430"/>
      <c r="F265" s="430" t="s">
        <v>614</v>
      </c>
      <c r="G265" s="430"/>
      <c r="H265" s="430" t="s">
        <v>2137</v>
      </c>
      <c r="I265" s="446">
        <v>0</v>
      </c>
      <c r="J265" s="430" t="s">
        <v>1187</v>
      </c>
      <c r="K265" s="430">
        <v>4</v>
      </c>
      <c r="L265" s="430">
        <v>1</v>
      </c>
      <c r="M265" s="430" t="s">
        <v>1992</v>
      </c>
      <c r="N265" s="430" t="s">
        <v>1221</v>
      </c>
      <c r="O265" s="430" t="s">
        <v>483</v>
      </c>
      <c r="P265" s="377" t="s">
        <v>283</v>
      </c>
      <c r="Q265" s="377" t="s">
        <v>283</v>
      </c>
      <c r="R265" s="377" t="s">
        <v>283</v>
      </c>
      <c r="S265" s="377" t="s">
        <v>1184</v>
      </c>
      <c r="T265" s="377" t="s">
        <v>1184</v>
      </c>
      <c r="U265" s="377" t="s">
        <v>1184</v>
      </c>
      <c r="V265" s="377" t="s">
        <v>1184</v>
      </c>
      <c r="W265" s="377" t="s">
        <v>1184</v>
      </c>
      <c r="X265" s="377" t="s">
        <v>1184</v>
      </c>
      <c r="Y265" s="377" t="s">
        <v>1185</v>
      </c>
      <c r="Z265" s="377" t="s">
        <v>1185</v>
      </c>
      <c r="AA265" s="377" t="s">
        <v>1207</v>
      </c>
      <c r="AB265" s="377" t="s">
        <v>1207</v>
      </c>
      <c r="AC265" s="377" t="s">
        <v>1207</v>
      </c>
      <c r="AD265" s="377" t="s">
        <v>1184</v>
      </c>
      <c r="AE265" s="377"/>
      <c r="AF265" s="377"/>
      <c r="AG265" s="377" t="s">
        <v>1207</v>
      </c>
      <c r="AH265" s="377"/>
      <c r="AI265" s="377"/>
      <c r="AJ265" s="377" t="s">
        <v>1207</v>
      </c>
      <c r="AK265" s="377"/>
      <c r="AL265" s="377"/>
      <c r="AM265" s="377" t="s">
        <v>1187</v>
      </c>
      <c r="AN265" s="377" t="s">
        <v>1213</v>
      </c>
      <c r="AO265" s="377"/>
      <c r="AP265" s="377"/>
    </row>
    <row r="266" spans="1:42" ht="27" hidden="1" customHeight="1" x14ac:dyDescent="0.25">
      <c r="A266" s="427">
        <v>246</v>
      </c>
      <c r="B266" s="430"/>
      <c r="C266" s="430"/>
      <c r="D266" s="430" t="s">
        <v>285</v>
      </c>
      <c r="E266" s="430"/>
      <c r="F266" s="430" t="s">
        <v>614</v>
      </c>
      <c r="G266" s="430"/>
      <c r="H266" s="430" t="s">
        <v>2137</v>
      </c>
      <c r="I266" s="446">
        <v>0</v>
      </c>
      <c r="J266" s="430" t="s">
        <v>1187</v>
      </c>
      <c r="K266" s="430">
        <v>4</v>
      </c>
      <c r="L266" s="430">
        <v>1</v>
      </c>
      <c r="M266" s="430" t="s">
        <v>1992</v>
      </c>
      <c r="N266" s="430" t="s">
        <v>1221</v>
      </c>
      <c r="O266" s="430" t="s">
        <v>484</v>
      </c>
      <c r="P266" s="377" t="s">
        <v>285</v>
      </c>
      <c r="Q266" s="377" t="s">
        <v>285</v>
      </c>
      <c r="R266" s="377" t="s">
        <v>285</v>
      </c>
      <c r="S266" s="377" t="s">
        <v>1184</v>
      </c>
      <c r="T266" s="377" t="s">
        <v>1184</v>
      </c>
      <c r="U266" s="377" t="s">
        <v>1184</v>
      </c>
      <c r="V266" s="377" t="s">
        <v>1184</v>
      </c>
      <c r="W266" s="377" t="s">
        <v>1185</v>
      </c>
      <c r="X266" s="377" t="s">
        <v>1184</v>
      </c>
      <c r="Y266" s="377" t="s">
        <v>1185</v>
      </c>
      <c r="Z266" s="377" t="s">
        <v>1185</v>
      </c>
      <c r="AA266" s="377" t="s">
        <v>1207</v>
      </c>
      <c r="AB266" s="377" t="s">
        <v>1207</v>
      </c>
      <c r="AC266" s="377" t="s">
        <v>1207</v>
      </c>
      <c r="AD266" s="377" t="s">
        <v>1184</v>
      </c>
      <c r="AE266" s="377"/>
      <c r="AF266" s="377"/>
      <c r="AG266" s="377" t="s">
        <v>1207</v>
      </c>
      <c r="AH266" s="377"/>
      <c r="AI266" s="377"/>
      <c r="AJ266" s="377" t="s">
        <v>1207</v>
      </c>
      <c r="AK266" s="377"/>
      <c r="AL266" s="377" t="s">
        <v>1225</v>
      </c>
      <c r="AM266" s="377" t="s">
        <v>1187</v>
      </c>
      <c r="AN266" s="377" t="s">
        <v>1213</v>
      </c>
      <c r="AO266" s="377"/>
      <c r="AP266" s="377"/>
    </row>
    <row r="267" spans="1:42" ht="27" hidden="1" customHeight="1" x14ac:dyDescent="0.25">
      <c r="A267" s="427">
        <v>247</v>
      </c>
      <c r="B267" s="430"/>
      <c r="C267" s="430"/>
      <c r="D267" s="430" t="s">
        <v>2598</v>
      </c>
      <c r="E267" s="430"/>
      <c r="F267" s="430" t="s">
        <v>2596</v>
      </c>
      <c r="G267" s="430"/>
      <c r="H267" s="430" t="s">
        <v>2137</v>
      </c>
      <c r="I267" s="446">
        <v>0</v>
      </c>
      <c r="J267" s="430" t="s">
        <v>1187</v>
      </c>
      <c r="K267" s="430">
        <v>4</v>
      </c>
      <c r="L267" s="430">
        <v>1</v>
      </c>
      <c r="M267" s="430" t="s">
        <v>1992</v>
      </c>
      <c r="N267" s="430" t="s">
        <v>1221</v>
      </c>
      <c r="O267" s="430" t="s">
        <v>460</v>
      </c>
      <c r="P267" s="377" t="s">
        <v>1224</v>
      </c>
      <c r="Q267" s="377" t="s">
        <v>1224</v>
      </c>
      <c r="R267" s="377" t="s">
        <v>1224</v>
      </c>
      <c r="S267" s="377" t="s">
        <v>1185</v>
      </c>
      <c r="T267" s="377" t="s">
        <v>1185</v>
      </c>
      <c r="U267" s="377" t="s">
        <v>1185</v>
      </c>
      <c r="V267" s="377" t="s">
        <v>1185</v>
      </c>
      <c r="W267" s="377" t="s">
        <v>1185</v>
      </c>
      <c r="X267" s="377" t="s">
        <v>1185</v>
      </c>
      <c r="Y267" s="377" t="s">
        <v>1185</v>
      </c>
      <c r="Z267" s="377" t="s">
        <v>1185</v>
      </c>
      <c r="AA267" s="377" t="s">
        <v>1380</v>
      </c>
      <c r="AB267" s="377" t="s">
        <v>1380</v>
      </c>
      <c r="AC267" s="377" t="s">
        <v>1380</v>
      </c>
      <c r="AD267" s="377" t="s">
        <v>1185</v>
      </c>
      <c r="AE267" s="377"/>
      <c r="AF267" s="377"/>
      <c r="AG267" s="377" t="s">
        <v>1380</v>
      </c>
      <c r="AH267" s="377"/>
      <c r="AI267" s="377"/>
      <c r="AJ267" s="377" t="s">
        <v>1380</v>
      </c>
      <c r="AK267" s="377"/>
      <c r="AL267" s="377"/>
      <c r="AM267" s="377" t="s">
        <v>1187</v>
      </c>
      <c r="AN267" s="377"/>
      <c r="AO267" s="377"/>
      <c r="AP267" s="377"/>
    </row>
    <row r="268" spans="1:42" ht="27" hidden="1" customHeight="1" x14ac:dyDescent="0.25">
      <c r="A268" s="427">
        <v>248</v>
      </c>
      <c r="B268" s="430"/>
      <c r="C268" s="430"/>
      <c r="D268" s="430" t="s">
        <v>2599</v>
      </c>
      <c r="E268" s="430"/>
      <c r="F268" s="430" t="s">
        <v>2596</v>
      </c>
      <c r="G268" s="430"/>
      <c r="H268" s="430" t="s">
        <v>2137</v>
      </c>
      <c r="I268" s="446">
        <v>0</v>
      </c>
      <c r="J268" s="430" t="s">
        <v>1187</v>
      </c>
      <c r="K268" s="430">
        <v>4</v>
      </c>
      <c r="L268" s="430">
        <v>1</v>
      </c>
      <c r="M268" s="430" t="s">
        <v>1992</v>
      </c>
      <c r="N268" s="430" t="s">
        <v>1221</v>
      </c>
      <c r="O268" s="430" t="s">
        <v>460</v>
      </c>
      <c r="P268" s="377" t="s">
        <v>1223</v>
      </c>
      <c r="Q268" s="377" t="s">
        <v>1223</v>
      </c>
      <c r="R268" s="377" t="s">
        <v>1223</v>
      </c>
      <c r="S268" s="377" t="s">
        <v>1185</v>
      </c>
      <c r="T268" s="377" t="s">
        <v>1185</v>
      </c>
      <c r="U268" s="377" t="s">
        <v>1185</v>
      </c>
      <c r="V268" s="377" t="s">
        <v>1185</v>
      </c>
      <c r="W268" s="377" t="s">
        <v>1185</v>
      </c>
      <c r="X268" s="377" t="s">
        <v>1185</v>
      </c>
      <c r="Y268" s="377" t="s">
        <v>1185</v>
      </c>
      <c r="Z268" s="377" t="s">
        <v>1185</v>
      </c>
      <c r="AA268" s="377" t="s">
        <v>1380</v>
      </c>
      <c r="AB268" s="377" t="s">
        <v>1380</v>
      </c>
      <c r="AC268" s="377" t="s">
        <v>1380</v>
      </c>
      <c r="AD268" s="377" t="s">
        <v>1185</v>
      </c>
      <c r="AE268" s="377"/>
      <c r="AF268" s="377"/>
      <c r="AG268" s="377" t="s">
        <v>1380</v>
      </c>
      <c r="AH268" s="377"/>
      <c r="AI268" s="377"/>
      <c r="AJ268" s="377" t="s">
        <v>1380</v>
      </c>
      <c r="AK268" s="377"/>
      <c r="AL268" s="377"/>
      <c r="AM268" s="377" t="s">
        <v>1187</v>
      </c>
      <c r="AN268" s="377"/>
      <c r="AO268" s="377"/>
      <c r="AP268" s="377"/>
    </row>
    <row r="269" spans="1:42" ht="27" hidden="1" customHeight="1" x14ac:dyDescent="0.25">
      <c r="A269" s="427">
        <v>249</v>
      </c>
      <c r="B269" s="430"/>
      <c r="C269" s="430"/>
      <c r="D269" s="430" t="s">
        <v>1664</v>
      </c>
      <c r="E269" s="430"/>
      <c r="F269" s="430" t="s">
        <v>2108</v>
      </c>
      <c r="G269" s="430"/>
      <c r="H269" s="430" t="s">
        <v>2137</v>
      </c>
      <c r="I269" s="446">
        <v>0</v>
      </c>
      <c r="J269" s="430" t="s">
        <v>1187</v>
      </c>
      <c r="K269" s="430">
        <v>4</v>
      </c>
      <c r="L269" s="430">
        <v>1</v>
      </c>
      <c r="M269" s="430" t="s">
        <v>1992</v>
      </c>
      <c r="N269" s="430" t="s">
        <v>1221</v>
      </c>
      <c r="O269" s="430" t="s">
        <v>1666</v>
      </c>
      <c r="P269" s="377" t="s">
        <v>1222</v>
      </c>
      <c r="Q269" s="377" t="s">
        <v>1222</v>
      </c>
      <c r="R269" s="377" t="s">
        <v>1222</v>
      </c>
      <c r="S269" s="377" t="s">
        <v>1184</v>
      </c>
      <c r="T269" s="377" t="s">
        <v>1184</v>
      </c>
      <c r="U269" s="377" t="s">
        <v>1184</v>
      </c>
      <c r="V269" s="377" t="s">
        <v>1184</v>
      </c>
      <c r="W269" s="377" t="s">
        <v>1184</v>
      </c>
      <c r="X269" s="377" t="s">
        <v>1185</v>
      </c>
      <c r="Y269" s="377" t="s">
        <v>1185</v>
      </c>
      <c r="Z269" s="377" t="s">
        <v>1185</v>
      </c>
      <c r="AA269" s="377" t="s">
        <v>1207</v>
      </c>
      <c r="AB269" s="377" t="s">
        <v>1207</v>
      </c>
      <c r="AC269" s="377" t="s">
        <v>1207</v>
      </c>
      <c r="AD269" s="377" t="s">
        <v>1207</v>
      </c>
      <c r="AE269" s="377"/>
      <c r="AF269" s="377"/>
      <c r="AG269" s="377" t="s">
        <v>1207</v>
      </c>
      <c r="AH269" s="377"/>
      <c r="AI269" s="377"/>
      <c r="AJ269" s="377" t="s">
        <v>1207</v>
      </c>
      <c r="AK269" s="377"/>
      <c r="AL269" s="377"/>
      <c r="AM269" s="377" t="s">
        <v>1187</v>
      </c>
      <c r="AN269" s="377"/>
      <c r="AO269" s="377"/>
      <c r="AP269" s="377"/>
    </row>
    <row r="270" spans="1:42" ht="27" hidden="1" customHeight="1" x14ac:dyDescent="0.25">
      <c r="A270" s="427">
        <v>250</v>
      </c>
      <c r="B270" s="430"/>
      <c r="C270" s="430"/>
      <c r="D270" s="430" t="s">
        <v>1665</v>
      </c>
      <c r="E270" s="430"/>
      <c r="F270" s="430" t="s">
        <v>2108</v>
      </c>
      <c r="G270" s="430"/>
      <c r="H270" s="430" t="s">
        <v>2137</v>
      </c>
      <c r="I270" s="446" t="s">
        <v>1873</v>
      </c>
      <c r="J270" s="430" t="s">
        <v>1187</v>
      </c>
      <c r="K270" s="430">
        <v>4</v>
      </c>
      <c r="L270" s="430">
        <v>1</v>
      </c>
      <c r="M270" s="430" t="s">
        <v>1992</v>
      </c>
      <c r="N270" s="430" t="s">
        <v>1221</v>
      </c>
      <c r="O270" s="430" t="s">
        <v>1667</v>
      </c>
      <c r="P270" s="377" t="s">
        <v>1220</v>
      </c>
      <c r="Q270" s="377" t="s">
        <v>1220</v>
      </c>
      <c r="R270" s="377" t="s">
        <v>1220</v>
      </c>
      <c r="S270" s="377" t="s">
        <v>1184</v>
      </c>
      <c r="T270" s="377" t="s">
        <v>1184</v>
      </c>
      <c r="U270" s="377" t="s">
        <v>1184</v>
      </c>
      <c r="V270" s="377" t="s">
        <v>1184</v>
      </c>
      <c r="W270" s="377" t="s">
        <v>1184</v>
      </c>
      <c r="X270" s="377" t="s">
        <v>1185</v>
      </c>
      <c r="Y270" s="377" t="s">
        <v>1185</v>
      </c>
      <c r="Z270" s="377" t="s">
        <v>1185</v>
      </c>
      <c r="AA270" s="377" t="s">
        <v>1207</v>
      </c>
      <c r="AB270" s="377" t="s">
        <v>1207</v>
      </c>
      <c r="AC270" s="377" t="s">
        <v>1207</v>
      </c>
      <c r="AD270" s="377" t="s">
        <v>1207</v>
      </c>
      <c r="AE270" s="377"/>
      <c r="AF270" s="377"/>
      <c r="AG270" s="377" t="s">
        <v>1207</v>
      </c>
      <c r="AH270" s="377"/>
      <c r="AI270" s="377"/>
      <c r="AJ270" s="377" t="s">
        <v>1207</v>
      </c>
      <c r="AK270" s="377"/>
      <c r="AL270" s="377"/>
      <c r="AM270" s="377" t="s">
        <v>1187</v>
      </c>
      <c r="AN270" s="377"/>
      <c r="AO270" s="377"/>
      <c r="AP270" s="377"/>
    </row>
    <row r="271" spans="1:42" ht="27" hidden="1" customHeight="1" x14ac:dyDescent="0.25">
      <c r="A271" s="427">
        <v>251</v>
      </c>
      <c r="B271" s="430"/>
      <c r="C271" s="430"/>
      <c r="D271" s="430" t="s">
        <v>287</v>
      </c>
      <c r="E271" s="430"/>
      <c r="F271" s="430" t="s">
        <v>614</v>
      </c>
      <c r="G271" s="430"/>
      <c r="H271" s="430" t="s">
        <v>2137</v>
      </c>
      <c r="I271" s="446">
        <v>0</v>
      </c>
      <c r="J271" s="430" t="s">
        <v>1187</v>
      </c>
      <c r="K271" s="430">
        <v>4</v>
      </c>
      <c r="L271" s="430">
        <v>1</v>
      </c>
      <c r="M271" s="430" t="s">
        <v>1993</v>
      </c>
      <c r="N271" s="430" t="s">
        <v>1215</v>
      </c>
      <c r="O271" s="430" t="s">
        <v>485</v>
      </c>
      <c r="P271" s="377" t="s">
        <v>287</v>
      </c>
      <c r="Q271" s="377" t="s">
        <v>287</v>
      </c>
      <c r="R271" s="377" t="s">
        <v>287</v>
      </c>
      <c r="S271" s="377" t="s">
        <v>1184</v>
      </c>
      <c r="T271" s="377" t="s">
        <v>1184</v>
      </c>
      <c r="U271" s="377" t="s">
        <v>1184</v>
      </c>
      <c r="V271" s="377" t="s">
        <v>1184</v>
      </c>
      <c r="W271" s="377" t="s">
        <v>1184</v>
      </c>
      <c r="X271" s="377" t="s">
        <v>1184</v>
      </c>
      <c r="Y271" s="377" t="s">
        <v>1185</v>
      </c>
      <c r="Z271" s="377" t="s">
        <v>1185</v>
      </c>
      <c r="AA271" s="377" t="s">
        <v>1207</v>
      </c>
      <c r="AB271" s="377" t="s">
        <v>1207</v>
      </c>
      <c r="AC271" s="377" t="s">
        <v>1207</v>
      </c>
      <c r="AD271" s="377" t="s">
        <v>1184</v>
      </c>
      <c r="AE271" s="377"/>
      <c r="AF271" s="377"/>
      <c r="AG271" s="377" t="s">
        <v>1207</v>
      </c>
      <c r="AH271" s="377"/>
      <c r="AI271" s="377"/>
      <c r="AJ271" s="377" t="s">
        <v>1207</v>
      </c>
      <c r="AK271" s="377"/>
      <c r="AL271" s="377"/>
      <c r="AM271" s="377" t="s">
        <v>1187</v>
      </c>
      <c r="AN271" s="377" t="s">
        <v>1217</v>
      </c>
      <c r="AO271" s="377"/>
      <c r="AP271" s="377"/>
    </row>
    <row r="272" spans="1:42" ht="27" hidden="1" customHeight="1" x14ac:dyDescent="0.25">
      <c r="A272" s="427">
        <v>252</v>
      </c>
      <c r="B272" s="430"/>
      <c r="C272" s="430"/>
      <c r="D272" s="430" t="s">
        <v>289</v>
      </c>
      <c r="E272" s="430"/>
      <c r="F272" s="430" t="s">
        <v>614</v>
      </c>
      <c r="G272" s="430"/>
      <c r="H272" s="430" t="s">
        <v>2137</v>
      </c>
      <c r="I272" s="446">
        <v>0</v>
      </c>
      <c r="J272" s="430" t="s">
        <v>1187</v>
      </c>
      <c r="K272" s="430">
        <v>4</v>
      </c>
      <c r="L272" s="430">
        <v>1</v>
      </c>
      <c r="M272" s="430" t="s">
        <v>1993</v>
      </c>
      <c r="N272" s="430" t="s">
        <v>1215</v>
      </c>
      <c r="O272" s="430" t="s">
        <v>486</v>
      </c>
      <c r="P272" s="377" t="s">
        <v>289</v>
      </c>
      <c r="Q272" s="377" t="s">
        <v>289</v>
      </c>
      <c r="R272" s="377" t="s">
        <v>289</v>
      </c>
      <c r="S272" s="377" t="s">
        <v>1184</v>
      </c>
      <c r="T272" s="377" t="s">
        <v>1184</v>
      </c>
      <c r="U272" s="377" t="s">
        <v>1184</v>
      </c>
      <c r="V272" s="377" t="s">
        <v>1184</v>
      </c>
      <c r="W272" s="377" t="s">
        <v>1184</v>
      </c>
      <c r="X272" s="377" t="s">
        <v>1184</v>
      </c>
      <c r="Y272" s="377" t="s">
        <v>1185</v>
      </c>
      <c r="Z272" s="377" t="s">
        <v>1185</v>
      </c>
      <c r="AA272" s="377" t="s">
        <v>1207</v>
      </c>
      <c r="AB272" s="377" t="s">
        <v>1207</v>
      </c>
      <c r="AC272" s="377" t="s">
        <v>1207</v>
      </c>
      <c r="AD272" s="377" t="s">
        <v>1184</v>
      </c>
      <c r="AE272" s="377"/>
      <c r="AF272" s="377"/>
      <c r="AG272" s="377" t="s">
        <v>1207</v>
      </c>
      <c r="AH272" s="377"/>
      <c r="AI272" s="377"/>
      <c r="AJ272" s="377" t="s">
        <v>1207</v>
      </c>
      <c r="AK272" s="377"/>
      <c r="AL272" s="377"/>
      <c r="AM272" s="377" t="s">
        <v>1187</v>
      </c>
      <c r="AN272" s="377" t="s">
        <v>1217</v>
      </c>
      <c r="AO272" s="377"/>
      <c r="AP272" s="377"/>
    </row>
    <row r="273" spans="1:42" ht="27" hidden="1" customHeight="1" x14ac:dyDescent="0.25">
      <c r="A273" s="427">
        <v>253</v>
      </c>
      <c r="B273" s="430"/>
      <c r="C273" s="430"/>
      <c r="D273" s="430" t="s">
        <v>2600</v>
      </c>
      <c r="E273" s="430"/>
      <c r="F273" s="430" t="s">
        <v>2596</v>
      </c>
      <c r="G273" s="430"/>
      <c r="H273" s="430" t="s">
        <v>2137</v>
      </c>
      <c r="I273" s="446">
        <v>0</v>
      </c>
      <c r="J273" s="430" t="s">
        <v>1187</v>
      </c>
      <c r="K273" s="430">
        <v>4</v>
      </c>
      <c r="L273" s="430">
        <v>1</v>
      </c>
      <c r="M273" s="430" t="s">
        <v>1993</v>
      </c>
      <c r="N273" s="430" t="s">
        <v>1215</v>
      </c>
      <c r="O273" s="430" t="s">
        <v>460</v>
      </c>
      <c r="P273" s="377" t="s">
        <v>1219</v>
      </c>
      <c r="Q273" s="377" t="s">
        <v>1219</v>
      </c>
      <c r="R273" s="377" t="s">
        <v>1219</v>
      </c>
      <c r="S273" s="377" t="s">
        <v>1185</v>
      </c>
      <c r="T273" s="377" t="s">
        <v>1185</v>
      </c>
      <c r="U273" s="377" t="s">
        <v>1185</v>
      </c>
      <c r="V273" s="377" t="s">
        <v>1185</v>
      </c>
      <c r="W273" s="377" t="s">
        <v>1185</v>
      </c>
      <c r="X273" s="377" t="s">
        <v>1185</v>
      </c>
      <c r="Y273" s="377" t="s">
        <v>1185</v>
      </c>
      <c r="Z273" s="377" t="s">
        <v>1185</v>
      </c>
      <c r="AA273" s="377" t="s">
        <v>1380</v>
      </c>
      <c r="AB273" s="377" t="s">
        <v>1380</v>
      </c>
      <c r="AC273" s="377" t="s">
        <v>1380</v>
      </c>
      <c r="AD273" s="377" t="s">
        <v>1185</v>
      </c>
      <c r="AE273" s="377"/>
      <c r="AF273" s="377"/>
      <c r="AG273" s="377" t="s">
        <v>1380</v>
      </c>
      <c r="AH273" s="377"/>
      <c r="AI273" s="377"/>
      <c r="AJ273" s="377" t="s">
        <v>1380</v>
      </c>
      <c r="AK273" s="377"/>
      <c r="AL273" s="377"/>
      <c r="AM273" s="377" t="s">
        <v>1187</v>
      </c>
      <c r="AN273" s="377"/>
      <c r="AO273" s="377"/>
      <c r="AP273" s="377"/>
    </row>
    <row r="274" spans="1:42" ht="27" hidden="1" customHeight="1" x14ac:dyDescent="0.25">
      <c r="A274" s="427">
        <v>254</v>
      </c>
      <c r="B274" s="430"/>
      <c r="C274" s="430"/>
      <c r="D274" s="430" t="s">
        <v>2601</v>
      </c>
      <c r="E274" s="430"/>
      <c r="F274" s="430" t="s">
        <v>2596</v>
      </c>
      <c r="G274" s="430"/>
      <c r="H274" s="430" t="s">
        <v>2137</v>
      </c>
      <c r="I274" s="446">
        <v>0</v>
      </c>
      <c r="J274" s="430" t="s">
        <v>1187</v>
      </c>
      <c r="K274" s="430">
        <v>4</v>
      </c>
      <c r="L274" s="430">
        <v>1</v>
      </c>
      <c r="M274" s="430" t="s">
        <v>1993</v>
      </c>
      <c r="N274" s="430" t="s">
        <v>1215</v>
      </c>
      <c r="O274" s="430" t="s">
        <v>460</v>
      </c>
      <c r="P274" s="377" t="s">
        <v>1218</v>
      </c>
      <c r="Q274" s="377" t="s">
        <v>1218</v>
      </c>
      <c r="R274" s="377" t="s">
        <v>1218</v>
      </c>
      <c r="S274" s="377" t="s">
        <v>1185</v>
      </c>
      <c r="T274" s="377" t="s">
        <v>1185</v>
      </c>
      <c r="U274" s="377" t="s">
        <v>1185</v>
      </c>
      <c r="V274" s="377" t="s">
        <v>1185</v>
      </c>
      <c r="W274" s="377" t="s">
        <v>1185</v>
      </c>
      <c r="X274" s="377" t="s">
        <v>1185</v>
      </c>
      <c r="Y274" s="377" t="s">
        <v>1185</v>
      </c>
      <c r="Z274" s="377" t="s">
        <v>1185</v>
      </c>
      <c r="AA274" s="377" t="s">
        <v>1380</v>
      </c>
      <c r="AB274" s="377" t="s">
        <v>1380</v>
      </c>
      <c r="AC274" s="377" t="s">
        <v>1380</v>
      </c>
      <c r="AD274" s="377" t="s">
        <v>1185</v>
      </c>
      <c r="AE274" s="377"/>
      <c r="AF274" s="377"/>
      <c r="AG274" s="377" t="s">
        <v>1380</v>
      </c>
      <c r="AH274" s="377"/>
      <c r="AI274" s="377"/>
      <c r="AJ274" s="377" t="s">
        <v>1380</v>
      </c>
      <c r="AK274" s="377"/>
      <c r="AL274" s="377"/>
      <c r="AM274" s="377" t="s">
        <v>1187</v>
      </c>
      <c r="AN274" s="377"/>
      <c r="AO274" s="377"/>
      <c r="AP274" s="377"/>
    </row>
    <row r="275" spans="1:42" ht="27" hidden="1" customHeight="1" x14ac:dyDescent="0.25">
      <c r="A275" s="427">
        <v>255</v>
      </c>
      <c r="B275" s="430"/>
      <c r="C275" s="430"/>
      <c r="D275" s="430" t="s">
        <v>291</v>
      </c>
      <c r="E275" s="430"/>
      <c r="F275" s="430" t="s">
        <v>614</v>
      </c>
      <c r="G275" s="430"/>
      <c r="H275" s="430" t="s">
        <v>2137</v>
      </c>
      <c r="I275" s="446">
        <v>0</v>
      </c>
      <c r="J275" s="430" t="s">
        <v>1187</v>
      </c>
      <c r="K275" s="430">
        <v>4</v>
      </c>
      <c r="L275" s="430">
        <v>1</v>
      </c>
      <c r="M275" s="430" t="s">
        <v>1993</v>
      </c>
      <c r="N275" s="430" t="s">
        <v>1215</v>
      </c>
      <c r="O275" s="430" t="s">
        <v>487</v>
      </c>
      <c r="P275" s="377" t="s">
        <v>291</v>
      </c>
      <c r="Q275" s="377" t="s">
        <v>291</v>
      </c>
      <c r="R275" s="377" t="s">
        <v>291</v>
      </c>
      <c r="S275" s="377" t="s">
        <v>1184</v>
      </c>
      <c r="T275" s="377" t="s">
        <v>1184</v>
      </c>
      <c r="U275" s="377" t="s">
        <v>1184</v>
      </c>
      <c r="V275" s="377" t="s">
        <v>1184</v>
      </c>
      <c r="W275" s="377" t="s">
        <v>1184</v>
      </c>
      <c r="X275" s="377" t="s">
        <v>1184</v>
      </c>
      <c r="Y275" s="377" t="s">
        <v>1185</v>
      </c>
      <c r="Z275" s="377" t="s">
        <v>1185</v>
      </c>
      <c r="AA275" s="377" t="s">
        <v>1207</v>
      </c>
      <c r="AB275" s="377" t="s">
        <v>1207</v>
      </c>
      <c r="AC275" s="377" t="s">
        <v>1207</v>
      </c>
      <c r="AD275" s="377" t="s">
        <v>1184</v>
      </c>
      <c r="AE275" s="377"/>
      <c r="AF275" s="377"/>
      <c r="AG275" s="377" t="s">
        <v>1207</v>
      </c>
      <c r="AH275" s="377"/>
      <c r="AI275" s="377"/>
      <c r="AJ275" s="377" t="s">
        <v>1207</v>
      </c>
      <c r="AK275" s="377"/>
      <c r="AL275" s="377"/>
      <c r="AM275" s="377" t="s">
        <v>1187</v>
      </c>
      <c r="AN275" s="377" t="s">
        <v>1217</v>
      </c>
      <c r="AO275" s="377"/>
      <c r="AP275" s="377"/>
    </row>
    <row r="276" spans="1:42" ht="27" hidden="1" customHeight="1" x14ac:dyDescent="0.25">
      <c r="A276" s="427">
        <v>256</v>
      </c>
      <c r="B276" s="430"/>
      <c r="C276" s="430"/>
      <c r="D276" s="430" t="s">
        <v>293</v>
      </c>
      <c r="E276" s="430"/>
      <c r="F276" s="430" t="s">
        <v>614</v>
      </c>
      <c r="G276" s="430"/>
      <c r="H276" s="430" t="s">
        <v>2137</v>
      </c>
      <c r="I276" s="446">
        <v>0</v>
      </c>
      <c r="J276" s="430" t="s">
        <v>1187</v>
      </c>
      <c r="K276" s="430">
        <v>4</v>
      </c>
      <c r="L276" s="430">
        <v>1</v>
      </c>
      <c r="M276" s="430" t="s">
        <v>1993</v>
      </c>
      <c r="N276" s="430" t="s">
        <v>1215</v>
      </c>
      <c r="O276" s="430" t="s">
        <v>488</v>
      </c>
      <c r="P276" s="377" t="s">
        <v>293</v>
      </c>
      <c r="Q276" s="377" t="s">
        <v>293</v>
      </c>
      <c r="R276" s="377" t="s">
        <v>293</v>
      </c>
      <c r="S276" s="377" t="s">
        <v>1184</v>
      </c>
      <c r="T276" s="377" t="s">
        <v>1184</v>
      </c>
      <c r="U276" s="377" t="s">
        <v>1184</v>
      </c>
      <c r="V276" s="377" t="s">
        <v>1184</v>
      </c>
      <c r="W276" s="377" t="s">
        <v>1184</v>
      </c>
      <c r="X276" s="377" t="s">
        <v>1184</v>
      </c>
      <c r="Y276" s="377" t="s">
        <v>1185</v>
      </c>
      <c r="Z276" s="377" t="s">
        <v>1185</v>
      </c>
      <c r="AA276" s="377" t="s">
        <v>1207</v>
      </c>
      <c r="AB276" s="377" t="s">
        <v>1207</v>
      </c>
      <c r="AC276" s="377" t="s">
        <v>1207</v>
      </c>
      <c r="AD276" s="377" t="s">
        <v>1184</v>
      </c>
      <c r="AE276" s="377"/>
      <c r="AF276" s="377"/>
      <c r="AG276" s="377" t="s">
        <v>1207</v>
      </c>
      <c r="AH276" s="377"/>
      <c r="AI276" s="377"/>
      <c r="AJ276" s="377" t="s">
        <v>1207</v>
      </c>
      <c r="AK276" s="377"/>
      <c r="AL276" s="377"/>
      <c r="AM276" s="377" t="s">
        <v>1187</v>
      </c>
      <c r="AN276" s="377"/>
      <c r="AO276" s="377"/>
      <c r="AP276" s="377"/>
    </row>
    <row r="277" spans="1:42" ht="27" hidden="1" customHeight="1" x14ac:dyDescent="0.25">
      <c r="A277" s="427">
        <v>257</v>
      </c>
      <c r="B277" s="430"/>
      <c r="C277" s="430"/>
      <c r="D277" s="430" t="s">
        <v>2602</v>
      </c>
      <c r="E277" s="430"/>
      <c r="F277" s="430" t="s">
        <v>2596</v>
      </c>
      <c r="G277" s="430"/>
      <c r="H277" s="430" t="s">
        <v>2137</v>
      </c>
      <c r="I277" s="446">
        <v>0</v>
      </c>
      <c r="J277" s="430" t="s">
        <v>1187</v>
      </c>
      <c r="K277" s="430">
        <v>4</v>
      </c>
      <c r="L277" s="430">
        <v>1</v>
      </c>
      <c r="M277" s="430" t="s">
        <v>1993</v>
      </c>
      <c r="N277" s="430" t="s">
        <v>1215</v>
      </c>
      <c r="O277" s="430" t="s">
        <v>460</v>
      </c>
      <c r="P277" s="377" t="s">
        <v>1216</v>
      </c>
      <c r="Q277" s="377" t="s">
        <v>1216</v>
      </c>
      <c r="R277" s="377" t="s">
        <v>1216</v>
      </c>
      <c r="S277" s="377" t="s">
        <v>1185</v>
      </c>
      <c r="T277" s="377" t="s">
        <v>1185</v>
      </c>
      <c r="U277" s="377" t="s">
        <v>1185</v>
      </c>
      <c r="V277" s="377" t="s">
        <v>1185</v>
      </c>
      <c r="W277" s="377" t="s">
        <v>1185</v>
      </c>
      <c r="X277" s="377" t="s">
        <v>1185</v>
      </c>
      <c r="Y277" s="377" t="s">
        <v>1185</v>
      </c>
      <c r="Z277" s="377" t="s">
        <v>1185</v>
      </c>
      <c r="AA277" s="377" t="s">
        <v>1380</v>
      </c>
      <c r="AB277" s="377" t="s">
        <v>1380</v>
      </c>
      <c r="AC277" s="377" t="s">
        <v>1380</v>
      </c>
      <c r="AD277" s="377" t="s">
        <v>1185</v>
      </c>
      <c r="AE277" s="377"/>
      <c r="AF277" s="377"/>
      <c r="AG277" s="377" t="s">
        <v>1380</v>
      </c>
      <c r="AH277" s="377"/>
      <c r="AI277" s="377"/>
      <c r="AJ277" s="377" t="s">
        <v>1380</v>
      </c>
      <c r="AK277" s="377"/>
      <c r="AL277" s="377"/>
      <c r="AM277" s="377" t="s">
        <v>1187</v>
      </c>
      <c r="AN277" s="377"/>
      <c r="AO277" s="377"/>
      <c r="AP277" s="377"/>
    </row>
    <row r="278" spans="1:42" ht="27" hidden="1" customHeight="1" x14ac:dyDescent="0.25">
      <c r="A278" s="427">
        <v>258</v>
      </c>
      <c r="B278" s="430"/>
      <c r="C278" s="430"/>
      <c r="D278" s="430" t="s">
        <v>2603</v>
      </c>
      <c r="E278" s="430"/>
      <c r="F278" s="430" t="s">
        <v>2596</v>
      </c>
      <c r="G278" s="430"/>
      <c r="H278" s="430" t="s">
        <v>2137</v>
      </c>
      <c r="I278" s="446">
        <v>0</v>
      </c>
      <c r="J278" s="430" t="s">
        <v>1187</v>
      </c>
      <c r="K278" s="430">
        <v>4</v>
      </c>
      <c r="L278" s="430">
        <v>1</v>
      </c>
      <c r="M278" s="430" t="s">
        <v>1993</v>
      </c>
      <c r="N278" s="430" t="s">
        <v>1215</v>
      </c>
      <c r="O278" s="430" t="s">
        <v>460</v>
      </c>
      <c r="P278" s="377" t="s">
        <v>1214</v>
      </c>
      <c r="Q278" s="377" t="s">
        <v>1214</v>
      </c>
      <c r="R278" s="377" t="s">
        <v>1214</v>
      </c>
      <c r="S278" s="377" t="s">
        <v>1185</v>
      </c>
      <c r="T278" s="377" t="s">
        <v>1185</v>
      </c>
      <c r="U278" s="377" t="s">
        <v>1185</v>
      </c>
      <c r="V278" s="377" t="s">
        <v>1185</v>
      </c>
      <c r="W278" s="377" t="s">
        <v>1185</v>
      </c>
      <c r="X278" s="377" t="s">
        <v>1185</v>
      </c>
      <c r="Y278" s="377" t="s">
        <v>1185</v>
      </c>
      <c r="Z278" s="377" t="s">
        <v>1185</v>
      </c>
      <c r="AA278" s="377" t="s">
        <v>1380</v>
      </c>
      <c r="AB278" s="377" t="s">
        <v>1380</v>
      </c>
      <c r="AC278" s="377" t="s">
        <v>1380</v>
      </c>
      <c r="AD278" s="377" t="s">
        <v>1185</v>
      </c>
      <c r="AE278" s="377"/>
      <c r="AF278" s="377"/>
      <c r="AG278" s="377" t="s">
        <v>1380</v>
      </c>
      <c r="AH278" s="377"/>
      <c r="AI278" s="377"/>
      <c r="AJ278" s="377" t="s">
        <v>1380</v>
      </c>
      <c r="AK278" s="377"/>
      <c r="AL278" s="377" t="s">
        <v>1183</v>
      </c>
      <c r="AM278" s="377" t="s">
        <v>1187</v>
      </c>
      <c r="AN278" s="377" t="s">
        <v>1213</v>
      </c>
      <c r="AO278" s="377"/>
      <c r="AP278" s="377"/>
    </row>
    <row r="279" spans="1:42" ht="27" hidden="1" customHeight="1" x14ac:dyDescent="0.25">
      <c r="A279" s="427">
        <v>259</v>
      </c>
      <c r="B279" s="430"/>
      <c r="C279" s="430"/>
      <c r="D279" s="430" t="s">
        <v>2604</v>
      </c>
      <c r="E279" s="430"/>
      <c r="F279" s="430" t="s">
        <v>2596</v>
      </c>
      <c r="G279" s="430" t="s">
        <v>2090</v>
      </c>
      <c r="H279" s="430" t="s">
        <v>2137</v>
      </c>
      <c r="I279" s="446">
        <v>0</v>
      </c>
      <c r="J279" s="430" t="s">
        <v>1187</v>
      </c>
      <c r="K279" s="430">
        <v>4</v>
      </c>
      <c r="L279" s="430">
        <v>1</v>
      </c>
      <c r="M279" s="430" t="s">
        <v>1994</v>
      </c>
      <c r="N279" s="430" t="s">
        <v>1206</v>
      </c>
      <c r="O279" s="430" t="s">
        <v>460</v>
      </c>
      <c r="P279" s="377" t="s">
        <v>1212</v>
      </c>
      <c r="Q279" s="377" t="s">
        <v>1212</v>
      </c>
      <c r="R279" s="377" t="s">
        <v>1212</v>
      </c>
      <c r="S279" s="377" t="s">
        <v>1185</v>
      </c>
      <c r="T279" s="377" t="s">
        <v>1185</v>
      </c>
      <c r="U279" s="377" t="s">
        <v>1185</v>
      </c>
      <c r="V279" s="377" t="s">
        <v>1185</v>
      </c>
      <c r="W279" s="377" t="s">
        <v>1185</v>
      </c>
      <c r="X279" s="377" t="s">
        <v>1185</v>
      </c>
      <c r="Y279" s="377" t="s">
        <v>1185</v>
      </c>
      <c r="Z279" s="377" t="s">
        <v>1185</v>
      </c>
      <c r="AA279" s="377" t="s">
        <v>1380</v>
      </c>
      <c r="AB279" s="377" t="s">
        <v>1380</v>
      </c>
      <c r="AC279" s="377" t="s">
        <v>1380</v>
      </c>
      <c r="AD279" s="377" t="s">
        <v>1185</v>
      </c>
      <c r="AE279" s="377"/>
      <c r="AF279" s="377"/>
      <c r="AG279" s="377" t="s">
        <v>1380</v>
      </c>
      <c r="AH279" s="377"/>
      <c r="AI279" s="377"/>
      <c r="AJ279" s="377" t="s">
        <v>1380</v>
      </c>
      <c r="AK279" s="377"/>
      <c r="AL279" s="377" t="s">
        <v>2093</v>
      </c>
      <c r="AM279" s="377" t="s">
        <v>1187</v>
      </c>
      <c r="AN279" s="377"/>
      <c r="AO279" s="377"/>
      <c r="AP279" s="377"/>
    </row>
    <row r="280" spans="1:42" ht="27" hidden="1" customHeight="1" x14ac:dyDescent="0.25">
      <c r="A280" s="427">
        <v>260</v>
      </c>
      <c r="B280" s="430"/>
      <c r="C280" s="430"/>
      <c r="D280" s="430" t="s">
        <v>2605</v>
      </c>
      <c r="E280" s="430"/>
      <c r="F280" s="430" t="s">
        <v>2596</v>
      </c>
      <c r="G280" s="430" t="s">
        <v>2090</v>
      </c>
      <c r="H280" s="430" t="s">
        <v>2137</v>
      </c>
      <c r="I280" s="446">
        <v>0</v>
      </c>
      <c r="J280" s="430" t="s">
        <v>1187</v>
      </c>
      <c r="K280" s="430">
        <v>4</v>
      </c>
      <c r="L280" s="430">
        <v>1</v>
      </c>
      <c r="M280" s="430" t="s">
        <v>1994</v>
      </c>
      <c r="N280" s="430" t="s">
        <v>1206</v>
      </c>
      <c r="O280" s="430" t="s">
        <v>460</v>
      </c>
      <c r="P280" s="377" t="s">
        <v>1211</v>
      </c>
      <c r="Q280" s="377" t="s">
        <v>1211</v>
      </c>
      <c r="R280" s="377" t="s">
        <v>1211</v>
      </c>
      <c r="S280" s="377" t="s">
        <v>1185</v>
      </c>
      <c r="T280" s="377" t="s">
        <v>1185</v>
      </c>
      <c r="U280" s="377" t="s">
        <v>1185</v>
      </c>
      <c r="V280" s="377" t="s">
        <v>1185</v>
      </c>
      <c r="W280" s="377" t="s">
        <v>1185</v>
      </c>
      <c r="X280" s="377" t="s">
        <v>1185</v>
      </c>
      <c r="Y280" s="377" t="s">
        <v>1185</v>
      </c>
      <c r="Z280" s="377" t="s">
        <v>1185</v>
      </c>
      <c r="AA280" s="377" t="s">
        <v>1380</v>
      </c>
      <c r="AB280" s="377" t="s">
        <v>1380</v>
      </c>
      <c r="AC280" s="377" t="s">
        <v>1380</v>
      </c>
      <c r="AD280" s="377" t="s">
        <v>1185</v>
      </c>
      <c r="AE280" s="377"/>
      <c r="AF280" s="377"/>
      <c r="AG280" s="377" t="s">
        <v>1380</v>
      </c>
      <c r="AH280" s="377"/>
      <c r="AI280" s="377"/>
      <c r="AJ280" s="377" t="s">
        <v>1380</v>
      </c>
      <c r="AK280" s="377"/>
      <c r="AL280" s="377" t="s">
        <v>2094</v>
      </c>
      <c r="AM280" s="377" t="s">
        <v>1187</v>
      </c>
      <c r="AN280" s="377"/>
      <c r="AO280" s="377"/>
      <c r="AP280" s="377"/>
    </row>
    <row r="281" spans="1:42" ht="27" hidden="1" customHeight="1" x14ac:dyDescent="0.25">
      <c r="A281" s="427">
        <v>261</v>
      </c>
      <c r="B281" s="430"/>
      <c r="C281" s="430"/>
      <c r="D281" s="430" t="s">
        <v>2606</v>
      </c>
      <c r="E281" s="430"/>
      <c r="F281" s="430" t="s">
        <v>2596</v>
      </c>
      <c r="G281" s="430" t="s">
        <v>2090</v>
      </c>
      <c r="H281" s="430" t="s">
        <v>2137</v>
      </c>
      <c r="I281" s="446">
        <v>0</v>
      </c>
      <c r="J281" s="430" t="s">
        <v>1187</v>
      </c>
      <c r="K281" s="430">
        <v>4</v>
      </c>
      <c r="L281" s="430">
        <v>1</v>
      </c>
      <c r="M281" s="430" t="s">
        <v>1994</v>
      </c>
      <c r="N281" s="430" t="s">
        <v>1206</v>
      </c>
      <c r="O281" s="430" t="s">
        <v>460</v>
      </c>
      <c r="P281" s="377" t="s">
        <v>1210</v>
      </c>
      <c r="Q281" s="377" t="s">
        <v>1210</v>
      </c>
      <c r="R281" s="377" t="s">
        <v>1210</v>
      </c>
      <c r="S281" s="377" t="s">
        <v>1185</v>
      </c>
      <c r="T281" s="377" t="s">
        <v>1185</v>
      </c>
      <c r="U281" s="377" t="s">
        <v>1185</v>
      </c>
      <c r="V281" s="377" t="s">
        <v>1185</v>
      </c>
      <c r="W281" s="377" t="s">
        <v>1185</v>
      </c>
      <c r="X281" s="377" t="s">
        <v>1185</v>
      </c>
      <c r="Y281" s="377" t="s">
        <v>1185</v>
      </c>
      <c r="Z281" s="377" t="s">
        <v>1185</v>
      </c>
      <c r="AA281" s="377" t="s">
        <v>1380</v>
      </c>
      <c r="AB281" s="377" t="s">
        <v>1380</v>
      </c>
      <c r="AC281" s="377" t="s">
        <v>1380</v>
      </c>
      <c r="AD281" s="377" t="s">
        <v>1185</v>
      </c>
      <c r="AE281" s="377"/>
      <c r="AF281" s="377"/>
      <c r="AG281" s="377" t="s">
        <v>1380</v>
      </c>
      <c r="AH281" s="377"/>
      <c r="AI281" s="377"/>
      <c r="AJ281" s="377" t="s">
        <v>1380</v>
      </c>
      <c r="AK281" s="377"/>
      <c r="AL281" s="377" t="s">
        <v>2095</v>
      </c>
      <c r="AM281" s="377" t="s">
        <v>1187</v>
      </c>
      <c r="AN281" s="377"/>
      <c r="AO281" s="377"/>
      <c r="AP281" s="377"/>
    </row>
    <row r="282" spans="1:42" ht="27" hidden="1" customHeight="1" x14ac:dyDescent="0.25">
      <c r="A282" s="427">
        <v>262</v>
      </c>
      <c r="B282" s="430"/>
      <c r="C282" s="430"/>
      <c r="D282" s="430" t="s">
        <v>2064</v>
      </c>
      <c r="E282" s="430" t="s">
        <v>128</v>
      </c>
      <c r="F282" s="430" t="s">
        <v>614</v>
      </c>
      <c r="G282" s="430" t="s">
        <v>2088</v>
      </c>
      <c r="H282" s="430" t="s">
        <v>2137</v>
      </c>
      <c r="I282" s="446" t="s">
        <v>1873</v>
      </c>
      <c r="J282" s="430" t="s">
        <v>1187</v>
      </c>
      <c r="K282" s="430">
        <v>4</v>
      </c>
      <c r="L282" s="430">
        <v>1</v>
      </c>
      <c r="M282" s="430" t="s">
        <v>1994</v>
      </c>
      <c r="N282" s="430" t="s">
        <v>1206</v>
      </c>
      <c r="O282" s="430" t="s">
        <v>2076</v>
      </c>
      <c r="P282" s="377" t="s">
        <v>1254</v>
      </c>
      <c r="Q282" s="377" t="s">
        <v>1254</v>
      </c>
      <c r="R282" s="377" t="s">
        <v>1254</v>
      </c>
      <c r="S282" s="377" t="s">
        <v>1254</v>
      </c>
      <c r="T282" s="377" t="s">
        <v>1254</v>
      </c>
      <c r="U282" s="377" t="s">
        <v>1254</v>
      </c>
      <c r="V282" s="377" t="s">
        <v>1254</v>
      </c>
      <c r="W282" s="377" t="s">
        <v>1254</v>
      </c>
      <c r="X282" s="377" t="s">
        <v>1254</v>
      </c>
      <c r="Y282" s="377" t="s">
        <v>1254</v>
      </c>
      <c r="Z282" s="377" t="s">
        <v>1254</v>
      </c>
      <c r="AA282" s="377" t="s">
        <v>1207</v>
      </c>
      <c r="AB282" s="377" t="s">
        <v>1207</v>
      </c>
      <c r="AC282" s="377" t="s">
        <v>1207</v>
      </c>
      <c r="AD282" s="377" t="s">
        <v>1254</v>
      </c>
      <c r="AE282" s="377"/>
      <c r="AF282" s="377"/>
      <c r="AG282" s="377" t="s">
        <v>1207</v>
      </c>
      <c r="AH282" s="377"/>
      <c r="AI282" s="377"/>
      <c r="AJ282" s="377" t="s">
        <v>1207</v>
      </c>
      <c r="AK282" s="377"/>
      <c r="AL282" s="377" t="s">
        <v>2093</v>
      </c>
      <c r="AM282" s="377" t="s">
        <v>1187</v>
      </c>
      <c r="AN282" s="377"/>
      <c r="AO282" s="377"/>
      <c r="AP282" s="377"/>
    </row>
    <row r="283" spans="1:42" ht="27" hidden="1" customHeight="1" x14ac:dyDescent="0.25">
      <c r="A283" s="427">
        <v>263</v>
      </c>
      <c r="B283" s="430"/>
      <c r="C283" s="430"/>
      <c r="D283" s="430" t="s">
        <v>2065</v>
      </c>
      <c r="E283" s="430" t="s">
        <v>128</v>
      </c>
      <c r="F283" s="430" t="s">
        <v>614</v>
      </c>
      <c r="G283" s="430" t="s">
        <v>2088</v>
      </c>
      <c r="H283" s="430" t="s">
        <v>2137</v>
      </c>
      <c r="I283" s="446" t="s">
        <v>1873</v>
      </c>
      <c r="J283" s="430" t="s">
        <v>1187</v>
      </c>
      <c r="K283" s="430">
        <v>4</v>
      </c>
      <c r="L283" s="430">
        <v>1</v>
      </c>
      <c r="M283" s="430" t="s">
        <v>1994</v>
      </c>
      <c r="N283" s="430" t="s">
        <v>1206</v>
      </c>
      <c r="O283" s="430" t="s">
        <v>2077</v>
      </c>
      <c r="P283" s="377" t="s">
        <v>1254</v>
      </c>
      <c r="Q283" s="377" t="s">
        <v>1254</v>
      </c>
      <c r="R283" s="377" t="s">
        <v>1254</v>
      </c>
      <c r="S283" s="377" t="s">
        <v>1254</v>
      </c>
      <c r="T283" s="377" t="s">
        <v>1254</v>
      </c>
      <c r="U283" s="377" t="s">
        <v>1254</v>
      </c>
      <c r="V283" s="377" t="s">
        <v>1254</v>
      </c>
      <c r="W283" s="377" t="s">
        <v>1254</v>
      </c>
      <c r="X283" s="377" t="s">
        <v>1254</v>
      </c>
      <c r="Y283" s="377" t="s">
        <v>1254</v>
      </c>
      <c r="Z283" s="377" t="s">
        <v>1254</v>
      </c>
      <c r="AA283" s="377" t="s">
        <v>1207</v>
      </c>
      <c r="AB283" s="377" t="s">
        <v>1207</v>
      </c>
      <c r="AC283" s="377" t="s">
        <v>1207</v>
      </c>
      <c r="AD283" s="377" t="s">
        <v>1254</v>
      </c>
      <c r="AE283" s="377"/>
      <c r="AF283" s="377"/>
      <c r="AG283" s="377" t="s">
        <v>1207</v>
      </c>
      <c r="AH283" s="377"/>
      <c r="AI283" s="377"/>
      <c r="AJ283" s="377" t="s">
        <v>1207</v>
      </c>
      <c r="AK283" s="377"/>
      <c r="AL283" s="377" t="s">
        <v>2094</v>
      </c>
      <c r="AM283" s="377" t="s">
        <v>1187</v>
      </c>
      <c r="AN283" s="377"/>
      <c r="AO283" s="377"/>
      <c r="AP283" s="377"/>
    </row>
    <row r="284" spans="1:42" ht="27" hidden="1" customHeight="1" x14ac:dyDescent="0.25">
      <c r="A284" s="427">
        <v>264</v>
      </c>
      <c r="B284" s="430"/>
      <c r="C284" s="430"/>
      <c r="D284" s="430" t="s">
        <v>2066</v>
      </c>
      <c r="E284" s="430" t="s">
        <v>128</v>
      </c>
      <c r="F284" s="430" t="s">
        <v>614</v>
      </c>
      <c r="G284" s="430" t="s">
        <v>2088</v>
      </c>
      <c r="H284" s="430" t="s">
        <v>2137</v>
      </c>
      <c r="I284" s="446" t="s">
        <v>1873</v>
      </c>
      <c r="J284" s="430" t="s">
        <v>1187</v>
      </c>
      <c r="K284" s="430">
        <v>4</v>
      </c>
      <c r="L284" s="430">
        <v>1</v>
      </c>
      <c r="M284" s="430" t="s">
        <v>1994</v>
      </c>
      <c r="N284" s="430" t="s">
        <v>1206</v>
      </c>
      <c r="O284" s="430" t="s">
        <v>2078</v>
      </c>
      <c r="P284" s="377" t="s">
        <v>1254</v>
      </c>
      <c r="Q284" s="377" t="s">
        <v>1254</v>
      </c>
      <c r="R284" s="377" t="s">
        <v>1254</v>
      </c>
      <c r="S284" s="377" t="s">
        <v>1254</v>
      </c>
      <c r="T284" s="377" t="s">
        <v>1254</v>
      </c>
      <c r="U284" s="377" t="s">
        <v>1254</v>
      </c>
      <c r="V284" s="377" t="s">
        <v>1254</v>
      </c>
      <c r="W284" s="377" t="s">
        <v>1254</v>
      </c>
      <c r="X284" s="377" t="s">
        <v>1254</v>
      </c>
      <c r="Y284" s="377" t="s">
        <v>1254</v>
      </c>
      <c r="Z284" s="377" t="s">
        <v>1254</v>
      </c>
      <c r="AA284" s="377" t="s">
        <v>1207</v>
      </c>
      <c r="AB284" s="377" t="s">
        <v>1207</v>
      </c>
      <c r="AC284" s="377" t="s">
        <v>1207</v>
      </c>
      <c r="AD284" s="377" t="s">
        <v>1254</v>
      </c>
      <c r="AE284" s="377"/>
      <c r="AF284" s="377"/>
      <c r="AG284" s="377" t="s">
        <v>1207</v>
      </c>
      <c r="AH284" s="377"/>
      <c r="AI284" s="377"/>
      <c r="AJ284" s="377" t="s">
        <v>1207</v>
      </c>
      <c r="AK284" s="377"/>
      <c r="AL284" s="377" t="s">
        <v>2095</v>
      </c>
      <c r="AM284" s="377" t="s">
        <v>1187</v>
      </c>
      <c r="AN284" s="377"/>
      <c r="AO284" s="377"/>
      <c r="AP284" s="377"/>
    </row>
    <row r="285" spans="1:42" ht="27" hidden="1" customHeight="1" x14ac:dyDescent="0.25">
      <c r="A285" s="427">
        <v>265</v>
      </c>
      <c r="B285" s="430"/>
      <c r="C285" s="430"/>
      <c r="D285" s="430" t="s">
        <v>2607</v>
      </c>
      <c r="E285" s="430"/>
      <c r="F285" s="430" t="s">
        <v>2596</v>
      </c>
      <c r="G285" s="430"/>
      <c r="H285" s="430" t="s">
        <v>2137</v>
      </c>
      <c r="I285" s="446">
        <v>0</v>
      </c>
      <c r="J285" s="430" t="s">
        <v>1187</v>
      </c>
      <c r="K285" s="430">
        <v>4</v>
      </c>
      <c r="L285" s="430">
        <v>1</v>
      </c>
      <c r="M285" s="430" t="s">
        <v>1994</v>
      </c>
      <c r="N285" s="430" t="s">
        <v>1206</v>
      </c>
      <c r="O285" s="430" t="s">
        <v>460</v>
      </c>
      <c r="P285" s="377" t="s">
        <v>1209</v>
      </c>
      <c r="Q285" s="377" t="s">
        <v>1209</v>
      </c>
      <c r="R285" s="377" t="s">
        <v>1209</v>
      </c>
      <c r="S285" s="377" t="s">
        <v>1185</v>
      </c>
      <c r="T285" s="377" t="s">
        <v>1185</v>
      </c>
      <c r="U285" s="377" t="s">
        <v>1185</v>
      </c>
      <c r="V285" s="377" t="s">
        <v>1185</v>
      </c>
      <c r="W285" s="377" t="s">
        <v>1185</v>
      </c>
      <c r="X285" s="377" t="s">
        <v>1185</v>
      </c>
      <c r="Y285" s="377" t="s">
        <v>1185</v>
      </c>
      <c r="Z285" s="377" t="s">
        <v>1185</v>
      </c>
      <c r="AA285" s="377" t="s">
        <v>1380</v>
      </c>
      <c r="AB285" s="377" t="s">
        <v>1380</v>
      </c>
      <c r="AC285" s="377" t="s">
        <v>1380</v>
      </c>
      <c r="AD285" s="377" t="s">
        <v>1185</v>
      </c>
      <c r="AE285" s="377"/>
      <c r="AF285" s="377"/>
      <c r="AG285" s="377" t="s">
        <v>1380</v>
      </c>
      <c r="AH285" s="377"/>
      <c r="AI285" s="377"/>
      <c r="AJ285" s="377" t="s">
        <v>1380</v>
      </c>
      <c r="AK285" s="377"/>
      <c r="AL285" s="377"/>
      <c r="AM285" s="377" t="s">
        <v>1187</v>
      </c>
      <c r="AN285" s="377"/>
      <c r="AO285" s="377"/>
      <c r="AP285" s="377"/>
    </row>
    <row r="286" spans="1:42" ht="27" hidden="1" customHeight="1" x14ac:dyDescent="0.25">
      <c r="A286" s="427">
        <v>266</v>
      </c>
      <c r="B286" s="430"/>
      <c r="C286" s="430"/>
      <c r="D286" s="430" t="s">
        <v>2608</v>
      </c>
      <c r="E286" s="430"/>
      <c r="F286" s="430" t="s">
        <v>2596</v>
      </c>
      <c r="G286" s="430"/>
      <c r="H286" s="430" t="s">
        <v>2137</v>
      </c>
      <c r="I286" s="446">
        <v>0</v>
      </c>
      <c r="J286" s="430" t="s">
        <v>1187</v>
      </c>
      <c r="K286" s="430">
        <v>4</v>
      </c>
      <c r="L286" s="430">
        <v>1</v>
      </c>
      <c r="M286" s="430" t="s">
        <v>1994</v>
      </c>
      <c r="N286" s="430" t="s">
        <v>1206</v>
      </c>
      <c r="O286" s="430" t="s">
        <v>460</v>
      </c>
      <c r="P286" s="377" t="s">
        <v>1208</v>
      </c>
      <c r="Q286" s="377" t="s">
        <v>1208</v>
      </c>
      <c r="R286" s="377" t="s">
        <v>1208</v>
      </c>
      <c r="S286" s="377" t="s">
        <v>1185</v>
      </c>
      <c r="T286" s="377" t="s">
        <v>1185</v>
      </c>
      <c r="U286" s="377" t="s">
        <v>1185</v>
      </c>
      <c r="V286" s="377" t="s">
        <v>1185</v>
      </c>
      <c r="W286" s="377" t="s">
        <v>1185</v>
      </c>
      <c r="X286" s="377" t="s">
        <v>1185</v>
      </c>
      <c r="Y286" s="377" t="s">
        <v>1185</v>
      </c>
      <c r="Z286" s="377" t="s">
        <v>1185</v>
      </c>
      <c r="AA286" s="377" t="s">
        <v>1380</v>
      </c>
      <c r="AB286" s="377" t="s">
        <v>1380</v>
      </c>
      <c r="AC286" s="377" t="s">
        <v>1380</v>
      </c>
      <c r="AD286" s="377" t="s">
        <v>1185</v>
      </c>
      <c r="AE286" s="377"/>
      <c r="AF286" s="377"/>
      <c r="AG286" s="377" t="s">
        <v>1380</v>
      </c>
      <c r="AH286" s="377"/>
      <c r="AI286" s="377"/>
      <c r="AJ286" s="377" t="s">
        <v>1380</v>
      </c>
      <c r="AK286" s="377"/>
      <c r="AL286" s="377"/>
      <c r="AM286" s="377" t="s">
        <v>1187</v>
      </c>
      <c r="AN286" s="377"/>
      <c r="AO286" s="377"/>
      <c r="AP286" s="377"/>
    </row>
    <row r="287" spans="1:42" ht="27" hidden="1" customHeight="1" x14ac:dyDescent="0.25">
      <c r="A287" s="427">
        <v>267</v>
      </c>
      <c r="B287" s="430"/>
      <c r="C287" s="430"/>
      <c r="D287" s="430" t="s">
        <v>295</v>
      </c>
      <c r="E287" s="430"/>
      <c r="F287" s="430" t="s">
        <v>614</v>
      </c>
      <c r="G287" s="430"/>
      <c r="H287" s="430" t="s">
        <v>2137</v>
      </c>
      <c r="I287" s="446">
        <v>0</v>
      </c>
      <c r="J287" s="430" t="s">
        <v>1187</v>
      </c>
      <c r="K287" s="430">
        <v>4</v>
      </c>
      <c r="L287" s="430">
        <v>1</v>
      </c>
      <c r="M287" s="430" t="s">
        <v>1994</v>
      </c>
      <c r="N287" s="430" t="s">
        <v>1206</v>
      </c>
      <c r="O287" s="430" t="s">
        <v>489</v>
      </c>
      <c r="P287" s="377" t="s">
        <v>295</v>
      </c>
      <c r="Q287" s="377" t="s">
        <v>295</v>
      </c>
      <c r="R287" s="377" t="s">
        <v>295</v>
      </c>
      <c r="S287" s="377" t="s">
        <v>1184</v>
      </c>
      <c r="T287" s="377" t="s">
        <v>1184</v>
      </c>
      <c r="U287" s="377" t="s">
        <v>1184</v>
      </c>
      <c r="V287" s="377" t="s">
        <v>1184</v>
      </c>
      <c r="W287" s="377" t="s">
        <v>1184</v>
      </c>
      <c r="X287" s="377" t="s">
        <v>1184</v>
      </c>
      <c r="Y287" s="377" t="s">
        <v>1185</v>
      </c>
      <c r="Z287" s="377" t="s">
        <v>1185</v>
      </c>
      <c r="AA287" s="377" t="s">
        <v>1207</v>
      </c>
      <c r="AB287" s="377" t="s">
        <v>1207</v>
      </c>
      <c r="AC287" s="377" t="s">
        <v>1207</v>
      </c>
      <c r="AD287" s="377" t="s">
        <v>1184</v>
      </c>
      <c r="AE287" s="377"/>
      <c r="AF287" s="377"/>
      <c r="AG287" s="377" t="s">
        <v>1207</v>
      </c>
      <c r="AH287" s="377"/>
      <c r="AI287" s="377"/>
      <c r="AJ287" s="377" t="s">
        <v>1207</v>
      </c>
      <c r="AK287" s="377"/>
      <c r="AL287" s="377"/>
      <c r="AM287" s="377" t="s">
        <v>1187</v>
      </c>
      <c r="AN287" s="377"/>
      <c r="AO287" s="377"/>
      <c r="AP287" s="377"/>
    </row>
    <row r="288" spans="1:42" ht="27" hidden="1" customHeight="1" x14ac:dyDescent="0.25">
      <c r="A288" s="427">
        <v>268</v>
      </c>
      <c r="B288" s="430"/>
      <c r="C288" s="430"/>
      <c r="D288" s="430" t="s">
        <v>297</v>
      </c>
      <c r="E288" s="430"/>
      <c r="F288" s="430" t="s">
        <v>2114</v>
      </c>
      <c r="G288" s="430" t="s">
        <v>1752</v>
      </c>
      <c r="H288" s="430" t="s">
        <v>2137</v>
      </c>
      <c r="I288" s="446">
        <v>0</v>
      </c>
      <c r="J288" s="430" t="s">
        <v>1187</v>
      </c>
      <c r="K288" s="430">
        <v>4</v>
      </c>
      <c r="L288" s="430">
        <v>1</v>
      </c>
      <c r="M288" s="430" t="s">
        <v>1994</v>
      </c>
      <c r="N288" s="430" t="s">
        <v>1206</v>
      </c>
      <c r="O288" s="430" t="s">
        <v>490</v>
      </c>
      <c r="P288" s="377" t="s">
        <v>297</v>
      </c>
      <c r="Q288" s="377" t="s">
        <v>297</v>
      </c>
      <c r="R288" s="377" t="s">
        <v>297</v>
      </c>
      <c r="S288" s="377" t="s">
        <v>1207</v>
      </c>
      <c r="T288" s="377" t="s">
        <v>1184</v>
      </c>
      <c r="U288" s="377" t="s">
        <v>1184</v>
      </c>
      <c r="V288" s="377" t="s">
        <v>1184</v>
      </c>
      <c r="W288" s="377" t="s">
        <v>1184</v>
      </c>
      <c r="X288" s="377" t="s">
        <v>1185</v>
      </c>
      <c r="Y288" s="377" t="s">
        <v>1185</v>
      </c>
      <c r="Z288" s="377" t="s">
        <v>1185</v>
      </c>
      <c r="AA288" s="377" t="s">
        <v>1380</v>
      </c>
      <c r="AB288" s="377" t="s">
        <v>1380</v>
      </c>
      <c r="AC288" s="377" t="s">
        <v>1380</v>
      </c>
      <c r="AD288" s="377" t="s">
        <v>1185</v>
      </c>
      <c r="AE288" s="377"/>
      <c r="AF288" s="377"/>
      <c r="AG288" s="377" t="s">
        <v>1380</v>
      </c>
      <c r="AH288" s="377"/>
      <c r="AI288" s="377"/>
      <c r="AJ288" s="377" t="s">
        <v>1380</v>
      </c>
      <c r="AK288" s="377"/>
      <c r="AL288" s="377"/>
      <c r="AM288" s="377" t="s">
        <v>1187</v>
      </c>
      <c r="AN288" s="377"/>
      <c r="AO288" s="377"/>
      <c r="AP288" s="377"/>
    </row>
    <row r="289" spans="1:42" ht="27" hidden="1" customHeight="1" x14ac:dyDescent="0.25">
      <c r="A289" s="427">
        <v>269</v>
      </c>
      <c r="B289" s="430"/>
      <c r="C289" s="430"/>
      <c r="D289" s="430" t="s">
        <v>299</v>
      </c>
      <c r="E289" s="430"/>
      <c r="F289" s="430" t="s">
        <v>629</v>
      </c>
      <c r="G289" s="430" t="s">
        <v>2773</v>
      </c>
      <c r="H289" s="430" t="s">
        <v>2137</v>
      </c>
      <c r="I289" s="446">
        <v>0</v>
      </c>
      <c r="J289" s="430" t="s">
        <v>1187</v>
      </c>
      <c r="K289" s="430">
        <v>4</v>
      </c>
      <c r="L289" s="430">
        <v>1</v>
      </c>
      <c r="M289" s="430" t="s">
        <v>1994</v>
      </c>
      <c r="N289" s="430" t="s">
        <v>1206</v>
      </c>
      <c r="O289" s="430" t="s">
        <v>491</v>
      </c>
      <c r="P289" s="377" t="s">
        <v>299</v>
      </c>
      <c r="Q289" s="377" t="s">
        <v>299</v>
      </c>
      <c r="R289" s="377" t="s">
        <v>299</v>
      </c>
      <c r="S289" s="377" t="s">
        <v>1185</v>
      </c>
      <c r="T289" s="377" t="s">
        <v>1185</v>
      </c>
      <c r="U289" s="377" t="s">
        <v>1185</v>
      </c>
      <c r="V289" s="377" t="s">
        <v>1185</v>
      </c>
      <c r="W289" s="377" t="s">
        <v>1185</v>
      </c>
      <c r="X289" s="377" t="s">
        <v>1185</v>
      </c>
      <c r="Y289" s="377" t="s">
        <v>1185</v>
      </c>
      <c r="Z289" s="377" t="s">
        <v>1185</v>
      </c>
      <c r="AA289" s="377" t="s">
        <v>1380</v>
      </c>
      <c r="AB289" s="377" t="s">
        <v>1380</v>
      </c>
      <c r="AC289" s="377" t="s">
        <v>1380</v>
      </c>
      <c r="AD289" s="377" t="s">
        <v>1185</v>
      </c>
      <c r="AE289" s="377" t="s">
        <v>1254</v>
      </c>
      <c r="AF289" s="377" t="s">
        <v>1254</v>
      </c>
      <c r="AG289" s="377" t="s">
        <v>1254</v>
      </c>
      <c r="AH289" s="377" t="s">
        <v>1254</v>
      </c>
      <c r="AI289" s="377" t="s">
        <v>1254</v>
      </c>
      <c r="AJ289" s="377" t="s">
        <v>1254</v>
      </c>
      <c r="AK289" s="377"/>
      <c r="AL289" s="377"/>
      <c r="AM289" s="377" t="s">
        <v>1187</v>
      </c>
      <c r="AN289" s="377"/>
      <c r="AO289" s="377"/>
      <c r="AP289" s="377"/>
    </row>
    <row r="290" spans="1:42" ht="27" hidden="1" customHeight="1" x14ac:dyDescent="0.25">
      <c r="A290" s="427">
        <v>270</v>
      </c>
      <c r="B290" s="430" t="s">
        <v>1727</v>
      </c>
      <c r="C290" s="430" t="s">
        <v>46</v>
      </c>
      <c r="D290" s="430" t="s">
        <v>301</v>
      </c>
      <c r="E290" s="430"/>
      <c r="F290" s="430" t="s">
        <v>631</v>
      </c>
      <c r="G290" s="430"/>
      <c r="H290" s="430" t="s">
        <v>2137</v>
      </c>
      <c r="I290" s="446">
        <v>0</v>
      </c>
      <c r="J290" s="430" t="s">
        <v>1187</v>
      </c>
      <c r="K290" s="430">
        <v>4</v>
      </c>
      <c r="L290" s="430">
        <v>1</v>
      </c>
      <c r="M290" s="430" t="s">
        <v>1995</v>
      </c>
      <c r="N290" s="430" t="s">
        <v>1203</v>
      </c>
      <c r="O290" s="430" t="s">
        <v>492</v>
      </c>
      <c r="P290" s="377" t="s">
        <v>301</v>
      </c>
      <c r="Q290" s="377" t="s">
        <v>301</v>
      </c>
      <c r="R290" s="377" t="s">
        <v>301</v>
      </c>
      <c r="S290" s="377" t="s">
        <v>1184</v>
      </c>
      <c r="T290" s="377" t="s">
        <v>1185</v>
      </c>
      <c r="U290" s="377" t="s">
        <v>1185</v>
      </c>
      <c r="V290" s="377" t="s">
        <v>1185</v>
      </c>
      <c r="W290" s="377" t="s">
        <v>1185</v>
      </c>
      <c r="X290" s="377" t="s">
        <v>1184</v>
      </c>
      <c r="Y290" s="377" t="s">
        <v>1185</v>
      </c>
      <c r="Z290" s="377" t="s">
        <v>1185</v>
      </c>
      <c r="AA290" s="377" t="s">
        <v>1207</v>
      </c>
      <c r="AB290" s="377" t="s">
        <v>1380</v>
      </c>
      <c r="AC290" s="377" t="s">
        <v>1380</v>
      </c>
      <c r="AD290" s="377" t="s">
        <v>1184</v>
      </c>
      <c r="AE290" s="377"/>
      <c r="AF290" s="377"/>
      <c r="AG290" s="377" t="s">
        <v>1380</v>
      </c>
      <c r="AH290" s="377"/>
      <c r="AI290" s="377"/>
      <c r="AJ290" s="377" t="s">
        <v>1380</v>
      </c>
      <c r="AK290" s="377"/>
      <c r="AL290" s="377" t="s">
        <v>1522</v>
      </c>
      <c r="AM290" s="377" t="s">
        <v>1187</v>
      </c>
      <c r="AN290" s="377"/>
      <c r="AO290" s="377"/>
      <c r="AP290" s="377"/>
    </row>
    <row r="291" spans="1:42" ht="27" hidden="1" customHeight="1" x14ac:dyDescent="0.25">
      <c r="A291" s="427">
        <v>271</v>
      </c>
      <c r="B291" s="430"/>
      <c r="C291" s="430"/>
      <c r="D291" s="430" t="s">
        <v>303</v>
      </c>
      <c r="E291" s="430"/>
      <c r="F291" s="430" t="s">
        <v>631</v>
      </c>
      <c r="G291" s="430"/>
      <c r="H291" s="430" t="s">
        <v>2137</v>
      </c>
      <c r="I291" s="446">
        <v>0</v>
      </c>
      <c r="J291" s="430" t="s">
        <v>1187</v>
      </c>
      <c r="K291" s="430">
        <v>4</v>
      </c>
      <c r="L291" s="430">
        <v>1</v>
      </c>
      <c r="M291" s="430" t="s">
        <v>1995</v>
      </c>
      <c r="N291" s="430" t="s">
        <v>1203</v>
      </c>
      <c r="O291" s="430" t="s">
        <v>493</v>
      </c>
      <c r="P291" s="377" t="s">
        <v>303</v>
      </c>
      <c r="Q291" s="377" t="s">
        <v>303</v>
      </c>
      <c r="R291" s="377" t="s">
        <v>303</v>
      </c>
      <c r="S291" s="377" t="s">
        <v>1184</v>
      </c>
      <c r="T291" s="377" t="s">
        <v>1185</v>
      </c>
      <c r="U291" s="377" t="s">
        <v>1185</v>
      </c>
      <c r="V291" s="377" t="s">
        <v>1185</v>
      </c>
      <c r="W291" s="377" t="s">
        <v>1185</v>
      </c>
      <c r="X291" s="377" t="s">
        <v>1184</v>
      </c>
      <c r="Y291" s="377" t="s">
        <v>1185</v>
      </c>
      <c r="Z291" s="377" t="s">
        <v>1185</v>
      </c>
      <c r="AA291" s="377" t="s">
        <v>1207</v>
      </c>
      <c r="AB291" s="377" t="s">
        <v>1380</v>
      </c>
      <c r="AC291" s="377" t="s">
        <v>1380</v>
      </c>
      <c r="AD291" s="377" t="s">
        <v>1184</v>
      </c>
      <c r="AE291" s="377"/>
      <c r="AF291" s="377"/>
      <c r="AG291" s="377" t="s">
        <v>1380</v>
      </c>
      <c r="AH291" s="377"/>
      <c r="AI291" s="377"/>
      <c r="AJ291" s="377" t="s">
        <v>1380</v>
      </c>
      <c r="AK291" s="377"/>
      <c r="AL291" s="377"/>
      <c r="AM291" s="377" t="s">
        <v>1187</v>
      </c>
      <c r="AN291" s="377"/>
      <c r="AO291" s="377"/>
      <c r="AP291" s="377"/>
    </row>
    <row r="292" spans="1:42" ht="27" hidden="1" customHeight="1" x14ac:dyDescent="0.25">
      <c r="A292" s="427">
        <v>272</v>
      </c>
      <c r="B292" s="430"/>
      <c r="C292" s="430"/>
      <c r="D292" s="430" t="s">
        <v>305</v>
      </c>
      <c r="E292" s="430"/>
      <c r="F292" s="430" t="s">
        <v>631</v>
      </c>
      <c r="G292" s="430"/>
      <c r="H292" s="430" t="s">
        <v>2137</v>
      </c>
      <c r="I292" s="446">
        <v>0</v>
      </c>
      <c r="J292" s="430" t="s">
        <v>1187</v>
      </c>
      <c r="K292" s="430">
        <v>4</v>
      </c>
      <c r="L292" s="430">
        <v>1</v>
      </c>
      <c r="M292" s="430" t="s">
        <v>1995</v>
      </c>
      <c r="N292" s="430" t="s">
        <v>1203</v>
      </c>
      <c r="O292" s="430" t="s">
        <v>494</v>
      </c>
      <c r="P292" s="377" t="s">
        <v>305</v>
      </c>
      <c r="Q292" s="377" t="s">
        <v>305</v>
      </c>
      <c r="R292" s="377" t="s">
        <v>305</v>
      </c>
      <c r="S292" s="377" t="s">
        <v>1184</v>
      </c>
      <c r="T292" s="377" t="s">
        <v>1185</v>
      </c>
      <c r="U292" s="377" t="s">
        <v>1185</v>
      </c>
      <c r="V292" s="377" t="s">
        <v>1185</v>
      </c>
      <c r="W292" s="377" t="s">
        <v>1185</v>
      </c>
      <c r="X292" s="377" t="s">
        <v>1184</v>
      </c>
      <c r="Y292" s="377" t="s">
        <v>1185</v>
      </c>
      <c r="Z292" s="377" t="s">
        <v>1185</v>
      </c>
      <c r="AA292" s="377" t="s">
        <v>1207</v>
      </c>
      <c r="AB292" s="377" t="s">
        <v>1380</v>
      </c>
      <c r="AC292" s="377" t="s">
        <v>1380</v>
      </c>
      <c r="AD292" s="377" t="s">
        <v>1184</v>
      </c>
      <c r="AE292" s="377"/>
      <c r="AF292" s="377"/>
      <c r="AG292" s="377" t="s">
        <v>1380</v>
      </c>
      <c r="AH292" s="377"/>
      <c r="AI292" s="377"/>
      <c r="AJ292" s="377" t="s">
        <v>1380</v>
      </c>
      <c r="AK292" s="377"/>
      <c r="AL292" s="377"/>
      <c r="AM292" s="377" t="s">
        <v>1187</v>
      </c>
      <c r="AN292" s="377"/>
      <c r="AO292" s="377"/>
      <c r="AP292" s="377"/>
    </row>
    <row r="293" spans="1:42" ht="27" hidden="1" customHeight="1" x14ac:dyDescent="0.25">
      <c r="A293" s="427">
        <v>273</v>
      </c>
      <c r="B293" s="430"/>
      <c r="C293" s="430"/>
      <c r="D293" s="430" t="s">
        <v>307</v>
      </c>
      <c r="E293" s="430"/>
      <c r="F293" s="430" t="s">
        <v>631</v>
      </c>
      <c r="G293" s="430"/>
      <c r="H293" s="430" t="s">
        <v>2137</v>
      </c>
      <c r="I293" s="446">
        <v>0</v>
      </c>
      <c r="J293" s="430" t="s">
        <v>1187</v>
      </c>
      <c r="K293" s="430">
        <v>4</v>
      </c>
      <c r="L293" s="430">
        <v>1</v>
      </c>
      <c r="M293" s="430" t="s">
        <v>1995</v>
      </c>
      <c r="N293" s="430" t="s">
        <v>1203</v>
      </c>
      <c r="O293" s="430" t="s">
        <v>495</v>
      </c>
      <c r="P293" s="377" t="s">
        <v>307</v>
      </c>
      <c r="Q293" s="377" t="s">
        <v>307</v>
      </c>
      <c r="R293" s="377" t="s">
        <v>307</v>
      </c>
      <c r="S293" s="377" t="s">
        <v>1184</v>
      </c>
      <c r="T293" s="377" t="s">
        <v>1185</v>
      </c>
      <c r="U293" s="377" t="s">
        <v>1185</v>
      </c>
      <c r="V293" s="377" t="s">
        <v>1185</v>
      </c>
      <c r="W293" s="377" t="s">
        <v>1185</v>
      </c>
      <c r="X293" s="377" t="s">
        <v>1184</v>
      </c>
      <c r="Y293" s="377" t="s">
        <v>1185</v>
      </c>
      <c r="Z293" s="377" t="s">
        <v>1185</v>
      </c>
      <c r="AA293" s="377" t="s">
        <v>1207</v>
      </c>
      <c r="AB293" s="377" t="s">
        <v>1380</v>
      </c>
      <c r="AC293" s="377" t="s">
        <v>1380</v>
      </c>
      <c r="AD293" s="377" t="s">
        <v>1184</v>
      </c>
      <c r="AE293" s="377"/>
      <c r="AF293" s="377"/>
      <c r="AG293" s="377" t="s">
        <v>1380</v>
      </c>
      <c r="AH293" s="377"/>
      <c r="AI293" s="377"/>
      <c r="AJ293" s="377" t="s">
        <v>1380</v>
      </c>
      <c r="AK293" s="377"/>
      <c r="AL293" s="377"/>
      <c r="AM293" s="377" t="s">
        <v>1187</v>
      </c>
      <c r="AN293" s="377" t="s">
        <v>1205</v>
      </c>
      <c r="AO293" s="377"/>
      <c r="AP293" s="377"/>
    </row>
    <row r="294" spans="1:42" ht="27" hidden="1" customHeight="1" x14ac:dyDescent="0.25">
      <c r="A294" s="427">
        <v>274</v>
      </c>
      <c r="B294" s="430"/>
      <c r="C294" s="430"/>
      <c r="D294" s="430" t="s">
        <v>309</v>
      </c>
      <c r="E294" s="430"/>
      <c r="F294" s="430" t="s">
        <v>1204</v>
      </c>
      <c r="G294" s="430"/>
      <c r="H294" s="430" t="s">
        <v>2137</v>
      </c>
      <c r="I294" s="446">
        <v>0</v>
      </c>
      <c r="J294" s="430" t="s">
        <v>1187</v>
      </c>
      <c r="K294" s="430">
        <v>4</v>
      </c>
      <c r="L294" s="430">
        <v>1</v>
      </c>
      <c r="M294" s="430" t="s">
        <v>1995</v>
      </c>
      <c r="N294" s="430" t="s">
        <v>1203</v>
      </c>
      <c r="O294" s="430" t="s">
        <v>496</v>
      </c>
      <c r="P294" s="377" t="s">
        <v>309</v>
      </c>
      <c r="Q294" s="377" t="s">
        <v>309</v>
      </c>
      <c r="R294" s="377" t="s">
        <v>309</v>
      </c>
      <c r="S294" s="377" t="s">
        <v>1184</v>
      </c>
      <c r="T294" s="377" t="s">
        <v>1185</v>
      </c>
      <c r="U294" s="377" t="s">
        <v>1184</v>
      </c>
      <c r="V294" s="377" t="s">
        <v>1185</v>
      </c>
      <c r="W294" s="377" t="s">
        <v>1184</v>
      </c>
      <c r="X294" s="377" t="s">
        <v>1184</v>
      </c>
      <c r="Y294" s="377" t="s">
        <v>1185</v>
      </c>
      <c r="Z294" s="377" t="s">
        <v>1185</v>
      </c>
      <c r="AA294" s="377" t="s">
        <v>1207</v>
      </c>
      <c r="AB294" s="377" t="s">
        <v>1380</v>
      </c>
      <c r="AC294" s="377" t="s">
        <v>1380</v>
      </c>
      <c r="AD294" s="377" t="s">
        <v>1184</v>
      </c>
      <c r="AE294" s="377"/>
      <c r="AF294" s="377"/>
      <c r="AG294" s="377" t="s">
        <v>1380</v>
      </c>
      <c r="AH294" s="377"/>
      <c r="AI294" s="377"/>
      <c r="AJ294" s="377" t="s">
        <v>1380</v>
      </c>
      <c r="AK294" s="377"/>
      <c r="AL294" s="377"/>
      <c r="AM294" s="377" t="s">
        <v>1187</v>
      </c>
      <c r="AN294" s="377"/>
      <c r="AO294" s="377"/>
      <c r="AP294" s="377"/>
    </row>
    <row r="295" spans="1:42" ht="27" hidden="1" customHeight="1" x14ac:dyDescent="0.25">
      <c r="A295" s="427">
        <v>275</v>
      </c>
      <c r="B295" s="430"/>
      <c r="C295" s="430"/>
      <c r="D295" s="430" t="s">
        <v>311</v>
      </c>
      <c r="E295" s="430"/>
      <c r="F295" s="430" t="s">
        <v>631</v>
      </c>
      <c r="G295" s="430"/>
      <c r="H295" s="430" t="s">
        <v>2137</v>
      </c>
      <c r="I295" s="446">
        <v>0</v>
      </c>
      <c r="J295" s="430" t="s">
        <v>1187</v>
      </c>
      <c r="K295" s="430">
        <v>4</v>
      </c>
      <c r="L295" s="430">
        <v>1</v>
      </c>
      <c r="M295" s="430" t="s">
        <v>1995</v>
      </c>
      <c r="N295" s="430" t="s">
        <v>1203</v>
      </c>
      <c r="O295" s="430" t="s">
        <v>497</v>
      </c>
      <c r="P295" s="377" t="s">
        <v>311</v>
      </c>
      <c r="Q295" s="377" t="s">
        <v>311</v>
      </c>
      <c r="R295" s="377" t="s">
        <v>311</v>
      </c>
      <c r="S295" s="377" t="s">
        <v>1184</v>
      </c>
      <c r="T295" s="377" t="s">
        <v>1185</v>
      </c>
      <c r="U295" s="377" t="s">
        <v>1185</v>
      </c>
      <c r="V295" s="377" t="s">
        <v>1185</v>
      </c>
      <c r="W295" s="377" t="s">
        <v>1185</v>
      </c>
      <c r="X295" s="377" t="s">
        <v>1184</v>
      </c>
      <c r="Y295" s="377" t="s">
        <v>1185</v>
      </c>
      <c r="Z295" s="377" t="s">
        <v>1185</v>
      </c>
      <c r="AA295" s="377" t="s">
        <v>1207</v>
      </c>
      <c r="AB295" s="377" t="s">
        <v>1380</v>
      </c>
      <c r="AC295" s="377" t="s">
        <v>1380</v>
      </c>
      <c r="AD295" s="377" t="s">
        <v>1184</v>
      </c>
      <c r="AE295" s="377"/>
      <c r="AF295" s="377"/>
      <c r="AG295" s="377" t="s">
        <v>1380</v>
      </c>
      <c r="AH295" s="377"/>
      <c r="AI295" s="377"/>
      <c r="AJ295" s="377" t="s">
        <v>1380</v>
      </c>
      <c r="AK295" s="377"/>
      <c r="AL295" s="377"/>
      <c r="AM295" s="377" t="s">
        <v>1187</v>
      </c>
      <c r="AN295" s="377"/>
      <c r="AO295" s="377"/>
      <c r="AP295" s="377"/>
    </row>
    <row r="296" spans="1:42" ht="27" hidden="1" customHeight="1" x14ac:dyDescent="0.25">
      <c r="A296" s="427">
        <v>276</v>
      </c>
      <c r="B296" s="430"/>
      <c r="C296" s="430"/>
      <c r="D296" s="430" t="s">
        <v>313</v>
      </c>
      <c r="E296" s="430"/>
      <c r="F296" s="430" t="s">
        <v>631</v>
      </c>
      <c r="G296" s="430" t="s">
        <v>2773</v>
      </c>
      <c r="H296" s="430" t="s">
        <v>2137</v>
      </c>
      <c r="I296" s="446">
        <v>0</v>
      </c>
      <c r="J296" s="430" t="s">
        <v>1187</v>
      </c>
      <c r="K296" s="430">
        <v>4</v>
      </c>
      <c r="L296" s="430">
        <v>1</v>
      </c>
      <c r="M296" s="430" t="s">
        <v>1995</v>
      </c>
      <c r="N296" s="430" t="s">
        <v>1203</v>
      </c>
      <c r="O296" s="430" t="s">
        <v>498</v>
      </c>
      <c r="P296" s="377" t="s">
        <v>313</v>
      </c>
      <c r="Q296" s="377" t="s">
        <v>313</v>
      </c>
      <c r="R296" s="377" t="s">
        <v>313</v>
      </c>
      <c r="S296" s="377" t="s">
        <v>1184</v>
      </c>
      <c r="T296" s="377" t="s">
        <v>1185</v>
      </c>
      <c r="U296" s="377" t="s">
        <v>1185</v>
      </c>
      <c r="V296" s="377" t="s">
        <v>1185</v>
      </c>
      <c r="W296" s="377" t="s">
        <v>1185</v>
      </c>
      <c r="X296" s="377" t="s">
        <v>1184</v>
      </c>
      <c r="Y296" s="377" t="s">
        <v>1185</v>
      </c>
      <c r="Z296" s="377" t="s">
        <v>1185</v>
      </c>
      <c r="AA296" s="377" t="s">
        <v>1207</v>
      </c>
      <c r="AB296" s="377" t="s">
        <v>1380</v>
      </c>
      <c r="AC296" s="377" t="s">
        <v>1380</v>
      </c>
      <c r="AD296" s="377" t="s">
        <v>1184</v>
      </c>
      <c r="AE296" s="377" t="s">
        <v>1254</v>
      </c>
      <c r="AF296" s="377" t="s">
        <v>1254</v>
      </c>
      <c r="AG296" s="377" t="s">
        <v>1254</v>
      </c>
      <c r="AH296" s="377" t="s">
        <v>1254</v>
      </c>
      <c r="AI296" s="377" t="s">
        <v>1254</v>
      </c>
      <c r="AJ296" s="377" t="s">
        <v>1254</v>
      </c>
      <c r="AK296" s="377"/>
      <c r="AL296" s="377"/>
      <c r="AM296" s="377" t="s">
        <v>1187</v>
      </c>
      <c r="AN296" s="377"/>
      <c r="AO296" s="377"/>
      <c r="AP296" s="377"/>
    </row>
    <row r="297" spans="1:42" ht="27" hidden="1" customHeight="1" x14ac:dyDescent="0.25">
      <c r="A297" s="427">
        <v>277</v>
      </c>
      <c r="B297" s="430"/>
      <c r="C297" s="430"/>
      <c r="D297" s="430" t="s">
        <v>315</v>
      </c>
      <c r="E297" s="430"/>
      <c r="F297" s="430" t="s">
        <v>631</v>
      </c>
      <c r="G297" s="430"/>
      <c r="H297" s="430" t="s">
        <v>2137</v>
      </c>
      <c r="I297" s="446">
        <v>0</v>
      </c>
      <c r="J297" s="430" t="s">
        <v>1187</v>
      </c>
      <c r="K297" s="430">
        <v>4</v>
      </c>
      <c r="L297" s="430">
        <v>1</v>
      </c>
      <c r="M297" s="430" t="s">
        <v>1995</v>
      </c>
      <c r="N297" s="430" t="s">
        <v>1203</v>
      </c>
      <c r="O297" s="430" t="s">
        <v>499</v>
      </c>
      <c r="P297" s="377" t="s">
        <v>315</v>
      </c>
      <c r="Q297" s="377" t="s">
        <v>315</v>
      </c>
      <c r="R297" s="377" t="s">
        <v>315</v>
      </c>
      <c r="S297" s="377" t="s">
        <v>1184</v>
      </c>
      <c r="T297" s="377" t="s">
        <v>1185</v>
      </c>
      <c r="U297" s="377" t="s">
        <v>1185</v>
      </c>
      <c r="V297" s="377" t="s">
        <v>1185</v>
      </c>
      <c r="W297" s="377" t="s">
        <v>1185</v>
      </c>
      <c r="X297" s="377" t="s">
        <v>1184</v>
      </c>
      <c r="Y297" s="377" t="s">
        <v>1185</v>
      </c>
      <c r="Z297" s="377" t="s">
        <v>1185</v>
      </c>
      <c r="AA297" s="377" t="s">
        <v>1207</v>
      </c>
      <c r="AB297" s="377" t="s">
        <v>1380</v>
      </c>
      <c r="AC297" s="377" t="s">
        <v>1380</v>
      </c>
      <c r="AD297" s="377" t="s">
        <v>1184</v>
      </c>
      <c r="AE297" s="377"/>
      <c r="AF297" s="377"/>
      <c r="AG297" s="377" t="s">
        <v>1380</v>
      </c>
      <c r="AH297" s="377"/>
      <c r="AI297" s="377"/>
      <c r="AJ297" s="377" t="s">
        <v>1380</v>
      </c>
      <c r="AK297" s="377"/>
      <c r="AL297" s="377"/>
      <c r="AM297" s="377" t="s">
        <v>1187</v>
      </c>
      <c r="AN297" s="377"/>
      <c r="AO297" s="377"/>
      <c r="AP297" s="377"/>
    </row>
    <row r="298" spans="1:42" ht="27" hidden="1" customHeight="1" x14ac:dyDescent="0.25">
      <c r="A298" s="427">
        <v>278</v>
      </c>
      <c r="B298" s="430"/>
      <c r="C298" s="430"/>
      <c r="D298" s="430" t="s">
        <v>317</v>
      </c>
      <c r="E298" s="430"/>
      <c r="F298" s="430" t="s">
        <v>631</v>
      </c>
      <c r="G298" s="430" t="s">
        <v>2773</v>
      </c>
      <c r="H298" s="430" t="s">
        <v>2137</v>
      </c>
      <c r="I298" s="446">
        <v>0</v>
      </c>
      <c r="J298" s="430" t="s">
        <v>1187</v>
      </c>
      <c r="K298" s="430">
        <v>4</v>
      </c>
      <c r="L298" s="430">
        <v>1</v>
      </c>
      <c r="M298" s="430" t="s">
        <v>1996</v>
      </c>
      <c r="N298" s="430" t="s">
        <v>1197</v>
      </c>
      <c r="O298" s="430" t="s">
        <v>500</v>
      </c>
      <c r="P298" s="377" t="s">
        <v>317</v>
      </c>
      <c r="Q298" s="377" t="s">
        <v>317</v>
      </c>
      <c r="R298" s="377" t="s">
        <v>317</v>
      </c>
      <c r="S298" s="377" t="s">
        <v>1184</v>
      </c>
      <c r="T298" s="377" t="s">
        <v>1185</v>
      </c>
      <c r="U298" s="377" t="s">
        <v>1185</v>
      </c>
      <c r="V298" s="377" t="s">
        <v>1185</v>
      </c>
      <c r="W298" s="377" t="s">
        <v>1185</v>
      </c>
      <c r="X298" s="377" t="s">
        <v>1184</v>
      </c>
      <c r="Y298" s="377" t="s">
        <v>1185</v>
      </c>
      <c r="Z298" s="377" t="s">
        <v>1185</v>
      </c>
      <c r="AA298" s="377" t="s">
        <v>1207</v>
      </c>
      <c r="AB298" s="377" t="s">
        <v>1380</v>
      </c>
      <c r="AC298" s="377" t="s">
        <v>1380</v>
      </c>
      <c r="AD298" s="377" t="s">
        <v>1184</v>
      </c>
      <c r="AE298" s="377" t="s">
        <v>1254</v>
      </c>
      <c r="AF298" s="377" t="s">
        <v>1254</v>
      </c>
      <c r="AG298" s="377" t="s">
        <v>1254</v>
      </c>
      <c r="AH298" s="377" t="s">
        <v>1254</v>
      </c>
      <c r="AI298" s="377" t="s">
        <v>1254</v>
      </c>
      <c r="AJ298" s="377" t="s">
        <v>1254</v>
      </c>
      <c r="AK298" s="377"/>
      <c r="AL298" s="377"/>
      <c r="AM298" s="377" t="s">
        <v>1187</v>
      </c>
      <c r="AN298" s="377"/>
      <c r="AO298" s="377"/>
      <c r="AP298" s="377"/>
    </row>
    <row r="299" spans="1:42" ht="27" hidden="1" customHeight="1" x14ac:dyDescent="0.25">
      <c r="A299" s="427">
        <v>279</v>
      </c>
      <c r="B299" s="430"/>
      <c r="C299" s="430"/>
      <c r="D299" s="430" t="s">
        <v>319</v>
      </c>
      <c r="E299" s="430"/>
      <c r="F299" s="430" t="s">
        <v>631</v>
      </c>
      <c r="G299" s="430"/>
      <c r="H299" s="430" t="s">
        <v>2137</v>
      </c>
      <c r="I299" s="446">
        <v>0</v>
      </c>
      <c r="J299" s="430" t="s">
        <v>1187</v>
      </c>
      <c r="K299" s="430">
        <v>4</v>
      </c>
      <c r="L299" s="430">
        <v>1</v>
      </c>
      <c r="M299" s="430" t="s">
        <v>1996</v>
      </c>
      <c r="N299" s="430" t="s">
        <v>1197</v>
      </c>
      <c r="O299" s="430" t="s">
        <v>501</v>
      </c>
      <c r="P299" s="377" t="s">
        <v>319</v>
      </c>
      <c r="Q299" s="377" t="s">
        <v>319</v>
      </c>
      <c r="R299" s="377" t="s">
        <v>319</v>
      </c>
      <c r="S299" s="377" t="s">
        <v>1184</v>
      </c>
      <c r="T299" s="377" t="s">
        <v>1185</v>
      </c>
      <c r="U299" s="377" t="s">
        <v>1185</v>
      </c>
      <c r="V299" s="377" t="s">
        <v>1185</v>
      </c>
      <c r="W299" s="377" t="s">
        <v>1185</v>
      </c>
      <c r="X299" s="377" t="s">
        <v>1184</v>
      </c>
      <c r="Y299" s="377" t="s">
        <v>1185</v>
      </c>
      <c r="Z299" s="377" t="s">
        <v>1185</v>
      </c>
      <c r="AA299" s="377" t="s">
        <v>1207</v>
      </c>
      <c r="AB299" s="377" t="s">
        <v>1380</v>
      </c>
      <c r="AC299" s="377" t="s">
        <v>1380</v>
      </c>
      <c r="AD299" s="377" t="s">
        <v>1184</v>
      </c>
      <c r="AE299" s="377"/>
      <c r="AF299" s="377"/>
      <c r="AG299" s="377" t="s">
        <v>1380</v>
      </c>
      <c r="AH299" s="377"/>
      <c r="AI299" s="377"/>
      <c r="AJ299" s="377" t="s">
        <v>1380</v>
      </c>
      <c r="AK299" s="377"/>
      <c r="AL299" s="377"/>
      <c r="AM299" s="377" t="s">
        <v>1187</v>
      </c>
      <c r="AN299" s="377"/>
      <c r="AO299" s="377"/>
      <c r="AP299" s="377"/>
    </row>
    <row r="300" spans="1:42" ht="27" hidden="1" customHeight="1" x14ac:dyDescent="0.25">
      <c r="A300" s="427">
        <v>280</v>
      </c>
      <c r="B300" s="430"/>
      <c r="C300" s="430"/>
      <c r="D300" s="430" t="s">
        <v>2609</v>
      </c>
      <c r="E300" s="430"/>
      <c r="F300" s="430" t="s">
        <v>2596</v>
      </c>
      <c r="G300" s="430"/>
      <c r="H300" s="430" t="s">
        <v>2137</v>
      </c>
      <c r="I300" s="446">
        <v>0</v>
      </c>
      <c r="J300" s="430" t="s">
        <v>1187</v>
      </c>
      <c r="K300" s="430">
        <v>4</v>
      </c>
      <c r="L300" s="430">
        <v>1</v>
      </c>
      <c r="M300" s="430" t="s">
        <v>1996</v>
      </c>
      <c r="N300" s="430" t="s">
        <v>1197</v>
      </c>
      <c r="O300" s="430" t="s">
        <v>460</v>
      </c>
      <c r="P300" s="377" t="s">
        <v>1202</v>
      </c>
      <c r="Q300" s="377" t="s">
        <v>1202</v>
      </c>
      <c r="R300" s="377" t="s">
        <v>1202</v>
      </c>
      <c r="S300" s="377" t="s">
        <v>1185</v>
      </c>
      <c r="T300" s="377" t="s">
        <v>1185</v>
      </c>
      <c r="U300" s="377" t="s">
        <v>1185</v>
      </c>
      <c r="V300" s="377" t="s">
        <v>1185</v>
      </c>
      <c r="W300" s="377" t="s">
        <v>1185</v>
      </c>
      <c r="X300" s="377" t="s">
        <v>1185</v>
      </c>
      <c r="Y300" s="377" t="s">
        <v>1185</v>
      </c>
      <c r="Z300" s="377" t="s">
        <v>1185</v>
      </c>
      <c r="AA300" s="377" t="s">
        <v>1380</v>
      </c>
      <c r="AB300" s="377" t="s">
        <v>1380</v>
      </c>
      <c r="AC300" s="377" t="s">
        <v>1380</v>
      </c>
      <c r="AD300" s="377" t="s">
        <v>1185</v>
      </c>
      <c r="AE300" s="377"/>
      <c r="AF300" s="377"/>
      <c r="AG300" s="377" t="s">
        <v>1380</v>
      </c>
      <c r="AH300" s="377"/>
      <c r="AI300" s="377"/>
      <c r="AJ300" s="377" t="s">
        <v>1380</v>
      </c>
      <c r="AK300" s="377"/>
      <c r="AL300" s="377"/>
      <c r="AM300" s="377" t="s">
        <v>1187</v>
      </c>
      <c r="AN300" s="377"/>
      <c r="AO300" s="377"/>
      <c r="AP300" s="377"/>
    </row>
    <row r="301" spans="1:42" ht="27" hidden="1" customHeight="1" x14ac:dyDescent="0.25">
      <c r="A301" s="427">
        <v>281</v>
      </c>
      <c r="B301" s="430"/>
      <c r="C301" s="430"/>
      <c r="D301" s="430" t="s">
        <v>2610</v>
      </c>
      <c r="E301" s="430"/>
      <c r="F301" s="430" t="s">
        <v>2596</v>
      </c>
      <c r="G301" s="430"/>
      <c r="H301" s="430" t="s">
        <v>2137</v>
      </c>
      <c r="I301" s="446">
        <v>0</v>
      </c>
      <c r="J301" s="430" t="s">
        <v>1187</v>
      </c>
      <c r="K301" s="430">
        <v>4</v>
      </c>
      <c r="L301" s="430">
        <v>1</v>
      </c>
      <c r="M301" s="430" t="s">
        <v>1996</v>
      </c>
      <c r="N301" s="430" t="s">
        <v>1197</v>
      </c>
      <c r="O301" s="430" t="s">
        <v>460</v>
      </c>
      <c r="P301" s="377" t="s">
        <v>1201</v>
      </c>
      <c r="Q301" s="377" t="s">
        <v>1201</v>
      </c>
      <c r="R301" s="377" t="s">
        <v>1201</v>
      </c>
      <c r="S301" s="377" t="s">
        <v>1185</v>
      </c>
      <c r="T301" s="377" t="s">
        <v>1185</v>
      </c>
      <c r="U301" s="377" t="s">
        <v>1185</v>
      </c>
      <c r="V301" s="377" t="s">
        <v>1185</v>
      </c>
      <c r="W301" s="377" t="s">
        <v>1185</v>
      </c>
      <c r="X301" s="377" t="s">
        <v>1185</v>
      </c>
      <c r="Y301" s="377" t="s">
        <v>1185</v>
      </c>
      <c r="Z301" s="377" t="s">
        <v>1185</v>
      </c>
      <c r="AA301" s="377" t="s">
        <v>1380</v>
      </c>
      <c r="AB301" s="377" t="s">
        <v>1380</v>
      </c>
      <c r="AC301" s="377" t="s">
        <v>1380</v>
      </c>
      <c r="AD301" s="377" t="s">
        <v>1185</v>
      </c>
      <c r="AE301" s="377"/>
      <c r="AF301" s="377"/>
      <c r="AG301" s="377" t="s">
        <v>1380</v>
      </c>
      <c r="AH301" s="377"/>
      <c r="AI301" s="377"/>
      <c r="AJ301" s="377" t="s">
        <v>1380</v>
      </c>
      <c r="AK301" s="377"/>
      <c r="AL301" s="377"/>
      <c r="AM301" s="377" t="s">
        <v>1187</v>
      </c>
      <c r="AN301" s="377"/>
      <c r="AO301" s="377"/>
      <c r="AP301" s="377"/>
    </row>
    <row r="302" spans="1:42" ht="27" hidden="1" customHeight="1" x14ac:dyDescent="0.25">
      <c r="A302" s="427">
        <v>282</v>
      </c>
      <c r="B302" s="430"/>
      <c r="C302" s="430"/>
      <c r="D302" s="430" t="s">
        <v>2611</v>
      </c>
      <c r="E302" s="430"/>
      <c r="F302" s="430" t="s">
        <v>2596</v>
      </c>
      <c r="G302" s="430"/>
      <c r="H302" s="430" t="s">
        <v>2137</v>
      </c>
      <c r="I302" s="446">
        <v>0</v>
      </c>
      <c r="J302" s="430" t="s">
        <v>1187</v>
      </c>
      <c r="K302" s="430">
        <v>4</v>
      </c>
      <c r="L302" s="430">
        <v>1</v>
      </c>
      <c r="M302" s="430" t="s">
        <v>1996</v>
      </c>
      <c r="N302" s="430" t="s">
        <v>1197</v>
      </c>
      <c r="O302" s="430" t="s">
        <v>460</v>
      </c>
      <c r="P302" s="377" t="s">
        <v>1200</v>
      </c>
      <c r="Q302" s="377" t="s">
        <v>1200</v>
      </c>
      <c r="R302" s="377" t="s">
        <v>1200</v>
      </c>
      <c r="S302" s="377" t="s">
        <v>1185</v>
      </c>
      <c r="T302" s="377" t="s">
        <v>1185</v>
      </c>
      <c r="U302" s="377" t="s">
        <v>1185</v>
      </c>
      <c r="V302" s="377" t="s">
        <v>1185</v>
      </c>
      <c r="W302" s="377" t="s">
        <v>1185</v>
      </c>
      <c r="X302" s="377" t="s">
        <v>1185</v>
      </c>
      <c r="Y302" s="377" t="s">
        <v>1185</v>
      </c>
      <c r="Z302" s="377" t="s">
        <v>1185</v>
      </c>
      <c r="AA302" s="377" t="s">
        <v>1380</v>
      </c>
      <c r="AB302" s="377" t="s">
        <v>1380</v>
      </c>
      <c r="AC302" s="377" t="s">
        <v>1380</v>
      </c>
      <c r="AD302" s="377" t="s">
        <v>1185</v>
      </c>
      <c r="AE302" s="377"/>
      <c r="AF302" s="377"/>
      <c r="AG302" s="377" t="s">
        <v>1380</v>
      </c>
      <c r="AH302" s="377"/>
      <c r="AI302" s="377"/>
      <c r="AJ302" s="377" t="s">
        <v>1380</v>
      </c>
      <c r="AK302" s="377"/>
      <c r="AL302" s="377"/>
      <c r="AM302" s="377" t="s">
        <v>1187</v>
      </c>
      <c r="AN302" s="377"/>
      <c r="AO302" s="377"/>
      <c r="AP302" s="377"/>
    </row>
    <row r="303" spans="1:42" ht="27" hidden="1" customHeight="1" x14ac:dyDescent="0.25">
      <c r="A303" s="427">
        <v>283</v>
      </c>
      <c r="B303" s="430"/>
      <c r="C303" s="430"/>
      <c r="D303" s="430" t="s">
        <v>2612</v>
      </c>
      <c r="E303" s="430"/>
      <c r="F303" s="430" t="s">
        <v>2596</v>
      </c>
      <c r="G303" s="430"/>
      <c r="H303" s="430" t="s">
        <v>2137</v>
      </c>
      <c r="I303" s="446">
        <v>0</v>
      </c>
      <c r="J303" s="430" t="s">
        <v>1187</v>
      </c>
      <c r="K303" s="430">
        <v>4</v>
      </c>
      <c r="L303" s="430">
        <v>1</v>
      </c>
      <c r="M303" s="430" t="s">
        <v>1996</v>
      </c>
      <c r="N303" s="430" t="s">
        <v>1197</v>
      </c>
      <c r="O303" s="430" t="s">
        <v>460</v>
      </c>
      <c r="P303" s="377" t="s">
        <v>1199</v>
      </c>
      <c r="Q303" s="377" t="s">
        <v>1199</v>
      </c>
      <c r="R303" s="377" t="s">
        <v>1199</v>
      </c>
      <c r="S303" s="377" t="s">
        <v>1185</v>
      </c>
      <c r="T303" s="377" t="s">
        <v>1185</v>
      </c>
      <c r="U303" s="377" t="s">
        <v>1185</v>
      </c>
      <c r="V303" s="377" t="s">
        <v>1185</v>
      </c>
      <c r="W303" s="377" t="s">
        <v>1185</v>
      </c>
      <c r="X303" s="377" t="s">
        <v>1185</v>
      </c>
      <c r="Y303" s="377" t="s">
        <v>1185</v>
      </c>
      <c r="Z303" s="377" t="s">
        <v>1185</v>
      </c>
      <c r="AA303" s="377" t="s">
        <v>1380</v>
      </c>
      <c r="AB303" s="377" t="s">
        <v>1380</v>
      </c>
      <c r="AC303" s="377" t="s">
        <v>1380</v>
      </c>
      <c r="AD303" s="377" t="s">
        <v>1185</v>
      </c>
      <c r="AE303" s="377"/>
      <c r="AF303" s="377"/>
      <c r="AG303" s="377" t="s">
        <v>1380</v>
      </c>
      <c r="AH303" s="377"/>
      <c r="AI303" s="377"/>
      <c r="AJ303" s="377" t="s">
        <v>1380</v>
      </c>
      <c r="AK303" s="377"/>
      <c r="AL303" s="377"/>
      <c r="AM303" s="377" t="s">
        <v>1187</v>
      </c>
      <c r="AN303" s="377"/>
      <c r="AO303" s="377"/>
      <c r="AP303" s="377"/>
    </row>
    <row r="304" spans="1:42" ht="27" hidden="1" customHeight="1" x14ac:dyDescent="0.25">
      <c r="A304" s="427">
        <v>284</v>
      </c>
      <c r="B304" s="430"/>
      <c r="C304" s="430"/>
      <c r="D304" s="430" t="s">
        <v>2613</v>
      </c>
      <c r="E304" s="430"/>
      <c r="F304" s="430" t="s">
        <v>2596</v>
      </c>
      <c r="G304" s="430"/>
      <c r="H304" s="430" t="s">
        <v>2137</v>
      </c>
      <c r="I304" s="446">
        <v>0</v>
      </c>
      <c r="J304" s="430" t="s">
        <v>1187</v>
      </c>
      <c r="K304" s="430">
        <v>4</v>
      </c>
      <c r="L304" s="430">
        <v>1</v>
      </c>
      <c r="M304" s="430" t="s">
        <v>1996</v>
      </c>
      <c r="N304" s="430" t="s">
        <v>1197</v>
      </c>
      <c r="O304" s="430" t="s">
        <v>460</v>
      </c>
      <c r="P304" s="377" t="s">
        <v>1198</v>
      </c>
      <c r="Q304" s="377" t="s">
        <v>1198</v>
      </c>
      <c r="R304" s="377" t="s">
        <v>1198</v>
      </c>
      <c r="S304" s="377" t="s">
        <v>1185</v>
      </c>
      <c r="T304" s="377" t="s">
        <v>1185</v>
      </c>
      <c r="U304" s="377" t="s">
        <v>1185</v>
      </c>
      <c r="V304" s="377" t="s">
        <v>1185</v>
      </c>
      <c r="W304" s="377" t="s">
        <v>1185</v>
      </c>
      <c r="X304" s="377" t="s">
        <v>1185</v>
      </c>
      <c r="Y304" s="377" t="s">
        <v>1185</v>
      </c>
      <c r="Z304" s="377" t="s">
        <v>1185</v>
      </c>
      <c r="AA304" s="377" t="s">
        <v>1380</v>
      </c>
      <c r="AB304" s="377" t="s">
        <v>1380</v>
      </c>
      <c r="AC304" s="377" t="s">
        <v>1380</v>
      </c>
      <c r="AD304" s="377" t="s">
        <v>1185</v>
      </c>
      <c r="AE304" s="377"/>
      <c r="AF304" s="377"/>
      <c r="AG304" s="377" t="s">
        <v>1380</v>
      </c>
      <c r="AH304" s="377"/>
      <c r="AI304" s="377"/>
      <c r="AJ304" s="377" t="s">
        <v>1380</v>
      </c>
      <c r="AK304" s="377"/>
      <c r="AL304" s="377"/>
      <c r="AM304" s="377" t="s">
        <v>1187</v>
      </c>
      <c r="AN304" s="377"/>
      <c r="AO304" s="377"/>
      <c r="AP304" s="377"/>
    </row>
    <row r="305" spans="1:42" ht="27" hidden="1" customHeight="1" x14ac:dyDescent="0.25">
      <c r="A305" s="427">
        <v>285</v>
      </c>
      <c r="B305" s="430"/>
      <c r="C305" s="430"/>
      <c r="D305" s="430" t="s">
        <v>2614</v>
      </c>
      <c r="E305" s="430"/>
      <c r="F305" s="430" t="s">
        <v>2596</v>
      </c>
      <c r="G305" s="430"/>
      <c r="H305" s="430" t="s">
        <v>2137</v>
      </c>
      <c r="I305" s="446">
        <v>0</v>
      </c>
      <c r="J305" s="430" t="s">
        <v>1187</v>
      </c>
      <c r="K305" s="430">
        <v>4</v>
      </c>
      <c r="L305" s="430">
        <v>1</v>
      </c>
      <c r="M305" s="430" t="s">
        <v>1996</v>
      </c>
      <c r="N305" s="430" t="s">
        <v>1197</v>
      </c>
      <c r="O305" s="430" t="s">
        <v>460</v>
      </c>
      <c r="P305" s="377" t="s">
        <v>1196</v>
      </c>
      <c r="Q305" s="377" t="s">
        <v>1196</v>
      </c>
      <c r="R305" s="377" t="s">
        <v>1196</v>
      </c>
      <c r="S305" s="377" t="s">
        <v>1185</v>
      </c>
      <c r="T305" s="377" t="s">
        <v>1185</v>
      </c>
      <c r="U305" s="377" t="s">
        <v>1185</v>
      </c>
      <c r="V305" s="377" t="s">
        <v>1185</v>
      </c>
      <c r="W305" s="377" t="s">
        <v>1185</v>
      </c>
      <c r="X305" s="377" t="s">
        <v>1185</v>
      </c>
      <c r="Y305" s="377" t="s">
        <v>1185</v>
      </c>
      <c r="Z305" s="377" t="s">
        <v>1185</v>
      </c>
      <c r="AA305" s="377" t="s">
        <v>1380</v>
      </c>
      <c r="AB305" s="377" t="s">
        <v>1380</v>
      </c>
      <c r="AC305" s="377" t="s">
        <v>1380</v>
      </c>
      <c r="AD305" s="377" t="s">
        <v>1185</v>
      </c>
      <c r="AE305" s="377"/>
      <c r="AF305" s="377"/>
      <c r="AG305" s="377" t="s">
        <v>1380</v>
      </c>
      <c r="AH305" s="377"/>
      <c r="AI305" s="377"/>
      <c r="AJ305" s="377" t="s">
        <v>1380</v>
      </c>
      <c r="AK305" s="377"/>
      <c r="AL305" s="377"/>
      <c r="AM305" s="377" t="s">
        <v>1187</v>
      </c>
      <c r="AN305" s="377"/>
      <c r="AO305" s="377"/>
      <c r="AP305" s="377"/>
    </row>
    <row r="306" spans="1:42" ht="27" hidden="1" customHeight="1" x14ac:dyDescent="0.25">
      <c r="A306" s="427">
        <v>286</v>
      </c>
      <c r="B306" s="430"/>
      <c r="C306" s="430"/>
      <c r="D306" s="430" t="s">
        <v>327</v>
      </c>
      <c r="E306" s="430"/>
      <c r="F306" s="430" t="s">
        <v>631</v>
      </c>
      <c r="G306" s="430"/>
      <c r="H306" s="430" t="s">
        <v>2137</v>
      </c>
      <c r="I306" s="446">
        <v>0</v>
      </c>
      <c r="J306" s="430" t="s">
        <v>1187</v>
      </c>
      <c r="K306" s="430">
        <v>4</v>
      </c>
      <c r="L306" s="430">
        <v>1</v>
      </c>
      <c r="M306" s="430" t="s">
        <v>1997</v>
      </c>
      <c r="N306" s="430" t="s">
        <v>1190</v>
      </c>
      <c r="O306" s="430" t="s">
        <v>502</v>
      </c>
      <c r="P306" s="377" t="s">
        <v>327</v>
      </c>
      <c r="Q306" s="377" t="s">
        <v>327</v>
      </c>
      <c r="R306" s="377" t="s">
        <v>327</v>
      </c>
      <c r="S306" s="377" t="s">
        <v>1184</v>
      </c>
      <c r="T306" s="377" t="s">
        <v>1184</v>
      </c>
      <c r="U306" s="377" t="s">
        <v>1184</v>
      </c>
      <c r="V306" s="377" t="s">
        <v>1184</v>
      </c>
      <c r="W306" s="377" t="s">
        <v>1184</v>
      </c>
      <c r="X306" s="377" t="s">
        <v>1184</v>
      </c>
      <c r="Y306" s="377" t="s">
        <v>1185</v>
      </c>
      <c r="Z306" s="377" t="s">
        <v>1185</v>
      </c>
      <c r="AA306" s="377" t="s">
        <v>1207</v>
      </c>
      <c r="AB306" s="377" t="s">
        <v>1380</v>
      </c>
      <c r="AC306" s="377" t="s">
        <v>1380</v>
      </c>
      <c r="AD306" s="377" t="s">
        <v>1184</v>
      </c>
      <c r="AE306" s="377"/>
      <c r="AF306" s="377"/>
      <c r="AG306" s="377" t="s">
        <v>1380</v>
      </c>
      <c r="AH306" s="377"/>
      <c r="AI306" s="377"/>
      <c r="AJ306" s="377" t="s">
        <v>1380</v>
      </c>
      <c r="AK306" s="377"/>
      <c r="AL306" s="377"/>
      <c r="AM306" s="377" t="s">
        <v>1187</v>
      </c>
      <c r="AN306" s="377" t="s">
        <v>1189</v>
      </c>
      <c r="AO306" s="377"/>
      <c r="AP306" s="377"/>
    </row>
    <row r="307" spans="1:42" ht="27" hidden="1" customHeight="1" x14ac:dyDescent="0.25">
      <c r="A307" s="427">
        <v>287</v>
      </c>
      <c r="B307" s="430"/>
      <c r="C307" s="430"/>
      <c r="D307" s="430" t="s">
        <v>2615</v>
      </c>
      <c r="E307" s="430"/>
      <c r="F307" s="430" t="s">
        <v>2596</v>
      </c>
      <c r="G307" s="430"/>
      <c r="H307" s="430" t="s">
        <v>2137</v>
      </c>
      <c r="I307" s="446">
        <v>0</v>
      </c>
      <c r="J307" s="430" t="s">
        <v>1187</v>
      </c>
      <c r="K307" s="430">
        <v>4</v>
      </c>
      <c r="L307" s="430">
        <v>1</v>
      </c>
      <c r="M307" s="430" t="s">
        <v>1997</v>
      </c>
      <c r="N307" s="430" t="s">
        <v>1190</v>
      </c>
      <c r="O307" s="430" t="s">
        <v>460</v>
      </c>
      <c r="P307" s="377" t="s">
        <v>1195</v>
      </c>
      <c r="Q307" s="377" t="s">
        <v>1195</v>
      </c>
      <c r="R307" s="377" t="s">
        <v>1195</v>
      </c>
      <c r="S307" s="377" t="s">
        <v>1185</v>
      </c>
      <c r="T307" s="377" t="s">
        <v>1185</v>
      </c>
      <c r="U307" s="377" t="s">
        <v>1185</v>
      </c>
      <c r="V307" s="377" t="s">
        <v>1185</v>
      </c>
      <c r="W307" s="377" t="s">
        <v>1185</v>
      </c>
      <c r="X307" s="377" t="s">
        <v>1185</v>
      </c>
      <c r="Y307" s="377" t="s">
        <v>1185</v>
      </c>
      <c r="Z307" s="377" t="s">
        <v>1185</v>
      </c>
      <c r="AA307" s="377" t="s">
        <v>1380</v>
      </c>
      <c r="AB307" s="377" t="s">
        <v>1380</v>
      </c>
      <c r="AC307" s="377" t="s">
        <v>1380</v>
      </c>
      <c r="AD307" s="377" t="s">
        <v>1185</v>
      </c>
      <c r="AE307" s="377"/>
      <c r="AF307" s="377"/>
      <c r="AG307" s="377" t="s">
        <v>1380</v>
      </c>
      <c r="AH307" s="377"/>
      <c r="AI307" s="377"/>
      <c r="AJ307" s="377" t="s">
        <v>1380</v>
      </c>
      <c r="AK307" s="377"/>
      <c r="AL307" s="377"/>
      <c r="AM307" s="377" t="s">
        <v>1187</v>
      </c>
      <c r="AN307" s="377"/>
      <c r="AO307" s="377"/>
      <c r="AP307" s="377"/>
    </row>
    <row r="308" spans="1:42" ht="27" hidden="1" customHeight="1" x14ac:dyDescent="0.25">
      <c r="A308" s="427">
        <v>288</v>
      </c>
      <c r="B308" s="430"/>
      <c r="C308" s="430"/>
      <c r="D308" s="430" t="s">
        <v>2616</v>
      </c>
      <c r="E308" s="430"/>
      <c r="F308" s="430" t="s">
        <v>2596</v>
      </c>
      <c r="G308" s="430"/>
      <c r="H308" s="430" t="s">
        <v>2137</v>
      </c>
      <c r="I308" s="446">
        <v>0</v>
      </c>
      <c r="J308" s="430" t="s">
        <v>1187</v>
      </c>
      <c r="K308" s="430">
        <v>4</v>
      </c>
      <c r="L308" s="430">
        <v>1</v>
      </c>
      <c r="M308" s="430" t="s">
        <v>1997</v>
      </c>
      <c r="N308" s="430" t="s">
        <v>1190</v>
      </c>
      <c r="O308" s="430" t="s">
        <v>460</v>
      </c>
      <c r="P308" s="377" t="s">
        <v>1194</v>
      </c>
      <c r="Q308" s="377" t="s">
        <v>1194</v>
      </c>
      <c r="R308" s="377" t="s">
        <v>1194</v>
      </c>
      <c r="S308" s="377" t="s">
        <v>1185</v>
      </c>
      <c r="T308" s="377" t="s">
        <v>1185</v>
      </c>
      <c r="U308" s="377" t="s">
        <v>1185</v>
      </c>
      <c r="V308" s="377" t="s">
        <v>1185</v>
      </c>
      <c r="W308" s="377" t="s">
        <v>1185</v>
      </c>
      <c r="X308" s="377" t="s">
        <v>1185</v>
      </c>
      <c r="Y308" s="377" t="s">
        <v>1185</v>
      </c>
      <c r="Z308" s="377" t="s">
        <v>1185</v>
      </c>
      <c r="AA308" s="377" t="s">
        <v>1380</v>
      </c>
      <c r="AB308" s="377" t="s">
        <v>1380</v>
      </c>
      <c r="AC308" s="377" t="s">
        <v>1380</v>
      </c>
      <c r="AD308" s="377" t="s">
        <v>1185</v>
      </c>
      <c r="AE308" s="377"/>
      <c r="AF308" s="377"/>
      <c r="AG308" s="377" t="s">
        <v>1380</v>
      </c>
      <c r="AH308" s="377"/>
      <c r="AI308" s="377"/>
      <c r="AJ308" s="377" t="s">
        <v>1380</v>
      </c>
      <c r="AK308" s="377"/>
      <c r="AL308" s="377"/>
      <c r="AM308" s="377" t="s">
        <v>1187</v>
      </c>
      <c r="AN308" s="377"/>
      <c r="AO308" s="377"/>
      <c r="AP308" s="377"/>
    </row>
    <row r="309" spans="1:42" ht="27" hidden="1" customHeight="1" x14ac:dyDescent="0.25">
      <c r="A309" s="427">
        <v>289</v>
      </c>
      <c r="B309" s="430"/>
      <c r="C309" s="430"/>
      <c r="D309" s="430" t="s">
        <v>331</v>
      </c>
      <c r="E309" s="430"/>
      <c r="F309" s="430" t="s">
        <v>631</v>
      </c>
      <c r="G309" s="430"/>
      <c r="H309" s="430" t="s">
        <v>2137</v>
      </c>
      <c r="I309" s="446">
        <v>0</v>
      </c>
      <c r="J309" s="430" t="s">
        <v>1187</v>
      </c>
      <c r="K309" s="430">
        <v>4</v>
      </c>
      <c r="L309" s="430">
        <v>1</v>
      </c>
      <c r="M309" s="430" t="s">
        <v>1997</v>
      </c>
      <c r="N309" s="430" t="s">
        <v>1190</v>
      </c>
      <c r="O309" s="430" t="s">
        <v>503</v>
      </c>
      <c r="P309" s="377" t="s">
        <v>331</v>
      </c>
      <c r="Q309" s="377" t="s">
        <v>331</v>
      </c>
      <c r="R309" s="377" t="s">
        <v>331</v>
      </c>
      <c r="S309" s="377" t="s">
        <v>1184</v>
      </c>
      <c r="T309" s="377" t="s">
        <v>1184</v>
      </c>
      <c r="U309" s="377" t="s">
        <v>1184</v>
      </c>
      <c r="V309" s="377" t="s">
        <v>1184</v>
      </c>
      <c r="W309" s="377" t="s">
        <v>1184</v>
      </c>
      <c r="X309" s="377" t="s">
        <v>1184</v>
      </c>
      <c r="Y309" s="377" t="s">
        <v>1185</v>
      </c>
      <c r="Z309" s="377" t="s">
        <v>1185</v>
      </c>
      <c r="AA309" s="377" t="s">
        <v>1207</v>
      </c>
      <c r="AB309" s="377" t="s">
        <v>1380</v>
      </c>
      <c r="AC309" s="377" t="s">
        <v>1380</v>
      </c>
      <c r="AD309" s="377" t="s">
        <v>1184</v>
      </c>
      <c r="AE309" s="377"/>
      <c r="AF309" s="377"/>
      <c r="AG309" s="377" t="s">
        <v>1380</v>
      </c>
      <c r="AH309" s="377"/>
      <c r="AI309" s="377"/>
      <c r="AJ309" s="377" t="s">
        <v>1380</v>
      </c>
      <c r="AK309" s="377"/>
      <c r="AL309" s="377"/>
      <c r="AM309" s="377" t="s">
        <v>1187</v>
      </c>
      <c r="AN309" s="377" t="s">
        <v>1189</v>
      </c>
      <c r="AO309" s="377"/>
      <c r="AP309" s="377"/>
    </row>
    <row r="310" spans="1:42" ht="27" hidden="1" customHeight="1" x14ac:dyDescent="0.25">
      <c r="A310" s="427">
        <v>290</v>
      </c>
      <c r="B310" s="430"/>
      <c r="C310" s="430"/>
      <c r="D310" s="430" t="s">
        <v>2617</v>
      </c>
      <c r="E310" s="430"/>
      <c r="F310" s="430" t="s">
        <v>2596</v>
      </c>
      <c r="G310" s="430"/>
      <c r="H310" s="430" t="s">
        <v>2137</v>
      </c>
      <c r="I310" s="446">
        <v>0</v>
      </c>
      <c r="J310" s="430" t="s">
        <v>1187</v>
      </c>
      <c r="K310" s="430">
        <v>4</v>
      </c>
      <c r="L310" s="430">
        <v>1</v>
      </c>
      <c r="M310" s="430" t="s">
        <v>1997</v>
      </c>
      <c r="N310" s="430" t="s">
        <v>1190</v>
      </c>
      <c r="O310" s="430" t="s">
        <v>460</v>
      </c>
      <c r="P310" s="377" t="s">
        <v>1193</v>
      </c>
      <c r="Q310" s="377" t="s">
        <v>1193</v>
      </c>
      <c r="R310" s="377" t="s">
        <v>1193</v>
      </c>
      <c r="S310" s="377" t="s">
        <v>1185</v>
      </c>
      <c r="T310" s="377" t="s">
        <v>1185</v>
      </c>
      <c r="U310" s="377" t="s">
        <v>1185</v>
      </c>
      <c r="V310" s="377" t="s">
        <v>1185</v>
      </c>
      <c r="W310" s="377" t="s">
        <v>1185</v>
      </c>
      <c r="X310" s="377" t="s">
        <v>1185</v>
      </c>
      <c r="Y310" s="377" t="s">
        <v>1185</v>
      </c>
      <c r="Z310" s="377" t="s">
        <v>1185</v>
      </c>
      <c r="AA310" s="377" t="s">
        <v>1380</v>
      </c>
      <c r="AB310" s="377" t="s">
        <v>1380</v>
      </c>
      <c r="AC310" s="377" t="s">
        <v>1380</v>
      </c>
      <c r="AD310" s="377" t="s">
        <v>1185</v>
      </c>
      <c r="AE310" s="377"/>
      <c r="AF310" s="377"/>
      <c r="AG310" s="377" t="s">
        <v>1380</v>
      </c>
      <c r="AH310" s="377"/>
      <c r="AI310" s="377"/>
      <c r="AJ310" s="377" t="s">
        <v>1380</v>
      </c>
      <c r="AK310" s="377"/>
      <c r="AL310" s="377"/>
      <c r="AM310" s="377" t="s">
        <v>1187</v>
      </c>
      <c r="AN310" s="377"/>
      <c r="AO310" s="377"/>
      <c r="AP310" s="377"/>
    </row>
    <row r="311" spans="1:42" ht="27" hidden="1" customHeight="1" x14ac:dyDescent="0.25">
      <c r="A311" s="427">
        <v>291</v>
      </c>
      <c r="B311" s="430"/>
      <c r="C311" s="430"/>
      <c r="D311" s="430" t="s">
        <v>2618</v>
      </c>
      <c r="E311" s="430"/>
      <c r="F311" s="430" t="s">
        <v>2596</v>
      </c>
      <c r="G311" s="430"/>
      <c r="H311" s="430" t="s">
        <v>2137</v>
      </c>
      <c r="I311" s="446">
        <v>0</v>
      </c>
      <c r="J311" s="430" t="s">
        <v>1187</v>
      </c>
      <c r="K311" s="430">
        <v>4</v>
      </c>
      <c r="L311" s="430">
        <v>1</v>
      </c>
      <c r="M311" s="430" t="s">
        <v>1997</v>
      </c>
      <c r="N311" s="430" t="s">
        <v>1190</v>
      </c>
      <c r="O311" s="430" t="s">
        <v>460</v>
      </c>
      <c r="P311" s="377" t="s">
        <v>1192</v>
      </c>
      <c r="Q311" s="377" t="s">
        <v>1192</v>
      </c>
      <c r="R311" s="377" t="s">
        <v>1192</v>
      </c>
      <c r="S311" s="377" t="s">
        <v>1185</v>
      </c>
      <c r="T311" s="377" t="s">
        <v>1185</v>
      </c>
      <c r="U311" s="377" t="s">
        <v>1185</v>
      </c>
      <c r="V311" s="377" t="s">
        <v>1185</v>
      </c>
      <c r="W311" s="377" t="s">
        <v>1185</v>
      </c>
      <c r="X311" s="377" t="s">
        <v>1185</v>
      </c>
      <c r="Y311" s="377" t="s">
        <v>1185</v>
      </c>
      <c r="Z311" s="377" t="s">
        <v>1185</v>
      </c>
      <c r="AA311" s="377" t="s">
        <v>1380</v>
      </c>
      <c r="AB311" s="377" t="s">
        <v>1380</v>
      </c>
      <c r="AC311" s="377" t="s">
        <v>1380</v>
      </c>
      <c r="AD311" s="377" t="s">
        <v>1185</v>
      </c>
      <c r="AE311" s="377"/>
      <c r="AF311" s="377"/>
      <c r="AG311" s="377" t="s">
        <v>1380</v>
      </c>
      <c r="AH311" s="377"/>
      <c r="AI311" s="377"/>
      <c r="AJ311" s="377" t="s">
        <v>1380</v>
      </c>
      <c r="AK311" s="377"/>
      <c r="AL311" s="377"/>
      <c r="AM311" s="377" t="s">
        <v>1187</v>
      </c>
      <c r="AN311" s="377"/>
      <c r="AO311" s="377"/>
      <c r="AP311" s="377"/>
    </row>
    <row r="312" spans="1:42" ht="27" hidden="1" customHeight="1" x14ac:dyDescent="0.25">
      <c r="A312" s="427">
        <v>292</v>
      </c>
      <c r="B312" s="430"/>
      <c r="C312" s="430"/>
      <c r="D312" s="430" t="s">
        <v>2619</v>
      </c>
      <c r="E312" s="430"/>
      <c r="F312" s="430" t="s">
        <v>2596</v>
      </c>
      <c r="G312" s="430"/>
      <c r="H312" s="430" t="s">
        <v>2137</v>
      </c>
      <c r="I312" s="446">
        <v>0</v>
      </c>
      <c r="J312" s="430" t="s">
        <v>1187</v>
      </c>
      <c r="K312" s="430">
        <v>4</v>
      </c>
      <c r="L312" s="430">
        <v>1</v>
      </c>
      <c r="M312" s="430" t="s">
        <v>1997</v>
      </c>
      <c r="N312" s="430" t="s">
        <v>1190</v>
      </c>
      <c r="O312" s="430" t="s">
        <v>460</v>
      </c>
      <c r="P312" s="377" t="s">
        <v>1191</v>
      </c>
      <c r="Q312" s="377" t="s">
        <v>1191</v>
      </c>
      <c r="R312" s="377" t="s">
        <v>1191</v>
      </c>
      <c r="S312" s="377" t="s">
        <v>1185</v>
      </c>
      <c r="T312" s="377" t="s">
        <v>1185</v>
      </c>
      <c r="U312" s="377" t="s">
        <v>1185</v>
      </c>
      <c r="V312" s="377" t="s">
        <v>1185</v>
      </c>
      <c r="W312" s="377" t="s">
        <v>1185</v>
      </c>
      <c r="X312" s="377" t="s">
        <v>1185</v>
      </c>
      <c r="Y312" s="377" t="s">
        <v>1185</v>
      </c>
      <c r="Z312" s="377" t="s">
        <v>1185</v>
      </c>
      <c r="AA312" s="377" t="s">
        <v>1380</v>
      </c>
      <c r="AB312" s="377" t="s">
        <v>1380</v>
      </c>
      <c r="AC312" s="377" t="s">
        <v>1380</v>
      </c>
      <c r="AD312" s="377" t="s">
        <v>1185</v>
      </c>
      <c r="AE312" s="377"/>
      <c r="AF312" s="377"/>
      <c r="AG312" s="377" t="s">
        <v>1380</v>
      </c>
      <c r="AH312" s="377"/>
      <c r="AI312" s="377"/>
      <c r="AJ312" s="377" t="s">
        <v>1380</v>
      </c>
      <c r="AK312" s="377"/>
      <c r="AL312" s="377"/>
      <c r="AM312" s="377" t="s">
        <v>1187</v>
      </c>
      <c r="AN312" s="377"/>
      <c r="AO312" s="377"/>
      <c r="AP312" s="377"/>
    </row>
    <row r="313" spans="1:42" ht="27" hidden="1" customHeight="1" x14ac:dyDescent="0.25">
      <c r="A313" s="427">
        <v>293</v>
      </c>
      <c r="B313" s="430"/>
      <c r="C313" s="430"/>
      <c r="D313" s="430" t="s">
        <v>1153</v>
      </c>
      <c r="E313" s="430"/>
      <c r="F313" s="430" t="s">
        <v>1559</v>
      </c>
      <c r="G313" s="430"/>
      <c r="H313" s="430" t="s">
        <v>2137</v>
      </c>
      <c r="I313" s="446">
        <v>0</v>
      </c>
      <c r="J313" s="430" t="s">
        <v>1187</v>
      </c>
      <c r="K313" s="430">
        <v>4</v>
      </c>
      <c r="L313" s="430">
        <v>1</v>
      </c>
      <c r="M313" s="430" t="s">
        <v>1997</v>
      </c>
      <c r="N313" s="430" t="s">
        <v>1190</v>
      </c>
      <c r="O313" s="430" t="s">
        <v>1155</v>
      </c>
      <c r="P313" s="377" t="s">
        <v>1184</v>
      </c>
      <c r="Q313" s="377" t="s">
        <v>1185</v>
      </c>
      <c r="R313" s="377" t="s">
        <v>1185</v>
      </c>
      <c r="S313" s="377" t="s">
        <v>1185</v>
      </c>
      <c r="T313" s="377" t="s">
        <v>1185</v>
      </c>
      <c r="U313" s="377" t="s">
        <v>1185</v>
      </c>
      <c r="V313" s="377" t="s">
        <v>1185</v>
      </c>
      <c r="W313" s="377" t="s">
        <v>1184</v>
      </c>
      <c r="X313" s="377" t="s">
        <v>1185</v>
      </c>
      <c r="Y313" s="377" t="s">
        <v>1185</v>
      </c>
      <c r="Z313" s="377" t="s">
        <v>1185</v>
      </c>
      <c r="AA313" s="377" t="s">
        <v>1380</v>
      </c>
      <c r="AB313" s="377" t="s">
        <v>1380</v>
      </c>
      <c r="AC313" s="377" t="s">
        <v>1380</v>
      </c>
      <c r="AD313" s="377" t="s">
        <v>1185</v>
      </c>
      <c r="AE313" s="377"/>
      <c r="AF313" s="377"/>
      <c r="AG313" s="377" t="s">
        <v>1380</v>
      </c>
      <c r="AH313" s="377"/>
      <c r="AI313" s="377"/>
      <c r="AJ313" s="377" t="s">
        <v>1380</v>
      </c>
      <c r="AK313" s="377"/>
      <c r="AL313" s="377"/>
      <c r="AM313" s="377" t="s">
        <v>1187</v>
      </c>
      <c r="AN313" s="377" t="s">
        <v>1189</v>
      </c>
      <c r="AO313" s="377"/>
      <c r="AP313" s="377"/>
    </row>
    <row r="314" spans="1:42" ht="27" hidden="1" customHeight="1" x14ac:dyDescent="0.25">
      <c r="A314" s="427">
        <v>294</v>
      </c>
      <c r="B314" s="430"/>
      <c r="C314" s="430"/>
      <c r="D314" s="430" t="s">
        <v>337</v>
      </c>
      <c r="E314" s="430"/>
      <c r="F314" s="430" t="s">
        <v>615</v>
      </c>
      <c r="G314" s="430"/>
      <c r="H314" s="430" t="s">
        <v>2137</v>
      </c>
      <c r="I314" s="446">
        <v>0</v>
      </c>
      <c r="J314" s="430" t="s">
        <v>1187</v>
      </c>
      <c r="K314" s="430">
        <v>4</v>
      </c>
      <c r="L314" s="430">
        <v>1</v>
      </c>
      <c r="M314" s="430" t="s">
        <v>1998</v>
      </c>
      <c r="N314" s="430" t="s">
        <v>1186</v>
      </c>
      <c r="O314" s="430" t="s">
        <v>504</v>
      </c>
      <c r="P314" s="377" t="s">
        <v>337</v>
      </c>
      <c r="Q314" s="377" t="s">
        <v>337</v>
      </c>
      <c r="R314" s="377" t="s">
        <v>337</v>
      </c>
      <c r="S314" s="377" t="s">
        <v>1184</v>
      </c>
      <c r="T314" s="377" t="s">
        <v>1184</v>
      </c>
      <c r="U314" s="377" t="s">
        <v>1184</v>
      </c>
      <c r="V314" s="377" t="s">
        <v>1184</v>
      </c>
      <c r="W314" s="377" t="s">
        <v>1184</v>
      </c>
      <c r="X314" s="377" t="s">
        <v>1184</v>
      </c>
      <c r="Y314" s="377" t="s">
        <v>1185</v>
      </c>
      <c r="Z314" s="377" t="s">
        <v>1185</v>
      </c>
      <c r="AA314" s="377" t="s">
        <v>1207</v>
      </c>
      <c r="AB314" s="377" t="s">
        <v>1207</v>
      </c>
      <c r="AC314" s="377" t="s">
        <v>1207</v>
      </c>
      <c r="AD314" s="377" t="s">
        <v>1184</v>
      </c>
      <c r="AE314" s="377"/>
      <c r="AF314" s="377"/>
      <c r="AG314" s="377" t="s">
        <v>1207</v>
      </c>
      <c r="AH314" s="377"/>
      <c r="AI314" s="377"/>
      <c r="AJ314" s="377" t="s">
        <v>1207</v>
      </c>
      <c r="AK314" s="377"/>
      <c r="AL314" s="377" t="s">
        <v>1183</v>
      </c>
      <c r="AM314" s="377" t="s">
        <v>1187</v>
      </c>
      <c r="AN314" s="377" t="s">
        <v>1188</v>
      </c>
      <c r="AO314" s="377"/>
      <c r="AP314" s="377"/>
    </row>
    <row r="315" spans="1:42" ht="27" hidden="1" customHeight="1" x14ac:dyDescent="0.25">
      <c r="A315" s="427">
        <v>295</v>
      </c>
      <c r="B315" s="430"/>
      <c r="C315" s="430"/>
      <c r="D315" s="430" t="s">
        <v>339</v>
      </c>
      <c r="E315" s="430"/>
      <c r="F315" s="430" t="s">
        <v>615</v>
      </c>
      <c r="G315" s="430"/>
      <c r="H315" s="430" t="s">
        <v>2137</v>
      </c>
      <c r="I315" s="446">
        <v>0</v>
      </c>
      <c r="J315" s="430" t="s">
        <v>1187</v>
      </c>
      <c r="K315" s="430">
        <v>4</v>
      </c>
      <c r="L315" s="430">
        <v>1</v>
      </c>
      <c r="M315" s="430" t="s">
        <v>1998</v>
      </c>
      <c r="N315" s="430" t="s">
        <v>1186</v>
      </c>
      <c r="O315" s="430" t="s">
        <v>505</v>
      </c>
      <c r="P315" s="377" t="s">
        <v>339</v>
      </c>
      <c r="Q315" s="377" t="s">
        <v>339</v>
      </c>
      <c r="R315" s="377" t="s">
        <v>339</v>
      </c>
      <c r="S315" s="377" t="s">
        <v>1184</v>
      </c>
      <c r="T315" s="377" t="s">
        <v>1184</v>
      </c>
      <c r="U315" s="377" t="s">
        <v>1184</v>
      </c>
      <c r="V315" s="377" t="s">
        <v>1184</v>
      </c>
      <c r="W315" s="377" t="s">
        <v>1184</v>
      </c>
      <c r="X315" s="377" t="s">
        <v>1184</v>
      </c>
      <c r="Y315" s="377" t="s">
        <v>1185</v>
      </c>
      <c r="Z315" s="377" t="s">
        <v>1185</v>
      </c>
      <c r="AA315" s="377" t="s">
        <v>1207</v>
      </c>
      <c r="AB315" s="377" t="s">
        <v>1207</v>
      </c>
      <c r="AC315" s="377" t="s">
        <v>1207</v>
      </c>
      <c r="AD315" s="377" t="s">
        <v>1184</v>
      </c>
      <c r="AE315" s="377"/>
      <c r="AF315" s="377"/>
      <c r="AG315" s="377" t="s">
        <v>1207</v>
      </c>
      <c r="AH315" s="377"/>
      <c r="AI315" s="377"/>
      <c r="AJ315" s="377" t="s">
        <v>1207</v>
      </c>
      <c r="AK315" s="377"/>
      <c r="AL315" s="377" t="s">
        <v>1183</v>
      </c>
      <c r="AM315" s="377" t="s">
        <v>1187</v>
      </c>
      <c r="AN315" s="377" t="s">
        <v>1188</v>
      </c>
      <c r="AO315" s="377"/>
      <c r="AP315" s="377"/>
    </row>
    <row r="316" spans="1:42" ht="27" hidden="1" customHeight="1" x14ac:dyDescent="0.25">
      <c r="A316" s="427">
        <v>296</v>
      </c>
      <c r="B316" s="430"/>
      <c r="C316" s="430"/>
      <c r="D316" s="430" t="s">
        <v>341</v>
      </c>
      <c r="E316" s="430"/>
      <c r="F316" s="430" t="s">
        <v>615</v>
      </c>
      <c r="G316" s="430"/>
      <c r="H316" s="430" t="s">
        <v>2137</v>
      </c>
      <c r="I316" s="446">
        <v>0</v>
      </c>
      <c r="J316" s="430" t="s">
        <v>1187</v>
      </c>
      <c r="K316" s="430">
        <v>4</v>
      </c>
      <c r="L316" s="430">
        <v>1</v>
      </c>
      <c r="M316" s="430" t="s">
        <v>1998</v>
      </c>
      <c r="N316" s="430" t="s">
        <v>1186</v>
      </c>
      <c r="O316" s="430" t="s">
        <v>506</v>
      </c>
      <c r="P316" s="377" t="s">
        <v>341</v>
      </c>
      <c r="Q316" s="377" t="s">
        <v>341</v>
      </c>
      <c r="R316" s="377" t="s">
        <v>341</v>
      </c>
      <c r="S316" s="377" t="s">
        <v>1184</v>
      </c>
      <c r="T316" s="377" t="s">
        <v>1184</v>
      </c>
      <c r="U316" s="377" t="s">
        <v>1184</v>
      </c>
      <c r="V316" s="377" t="s">
        <v>1184</v>
      </c>
      <c r="W316" s="377" t="s">
        <v>1184</v>
      </c>
      <c r="X316" s="377" t="s">
        <v>1184</v>
      </c>
      <c r="Y316" s="377" t="s">
        <v>1185</v>
      </c>
      <c r="Z316" s="377" t="s">
        <v>1185</v>
      </c>
      <c r="AA316" s="377" t="s">
        <v>1207</v>
      </c>
      <c r="AB316" s="377" t="s">
        <v>1207</v>
      </c>
      <c r="AC316" s="377" t="s">
        <v>1207</v>
      </c>
      <c r="AD316" s="377" t="s">
        <v>1184</v>
      </c>
      <c r="AE316" s="377"/>
      <c r="AF316" s="377"/>
      <c r="AG316" s="377" t="s">
        <v>1207</v>
      </c>
      <c r="AH316" s="377"/>
      <c r="AI316" s="377"/>
      <c r="AJ316" s="377" t="s">
        <v>1207</v>
      </c>
      <c r="AK316" s="377"/>
      <c r="AL316" s="377" t="s">
        <v>1183</v>
      </c>
      <c r="AM316" s="377" t="s">
        <v>1187</v>
      </c>
      <c r="AN316" s="377" t="s">
        <v>1188</v>
      </c>
      <c r="AO316" s="377"/>
      <c r="AP316" s="377"/>
    </row>
    <row r="317" spans="1:42" ht="27" hidden="1" customHeight="1" x14ac:dyDescent="0.25">
      <c r="A317" s="427">
        <v>297</v>
      </c>
      <c r="B317" s="430"/>
      <c r="C317" s="430"/>
      <c r="D317" s="430" t="s">
        <v>343</v>
      </c>
      <c r="E317" s="430"/>
      <c r="F317" s="430" t="s">
        <v>615</v>
      </c>
      <c r="G317" s="430"/>
      <c r="H317" s="430" t="s">
        <v>2137</v>
      </c>
      <c r="I317" s="446">
        <v>0</v>
      </c>
      <c r="J317" s="430" t="s">
        <v>1187</v>
      </c>
      <c r="K317" s="430">
        <v>4</v>
      </c>
      <c r="L317" s="430">
        <v>1</v>
      </c>
      <c r="M317" s="430" t="s">
        <v>1998</v>
      </c>
      <c r="N317" s="430" t="s">
        <v>1186</v>
      </c>
      <c r="O317" s="430" t="s">
        <v>507</v>
      </c>
      <c r="P317" s="377" t="s">
        <v>343</v>
      </c>
      <c r="Q317" s="377" t="s">
        <v>343</v>
      </c>
      <c r="R317" s="377" t="s">
        <v>343</v>
      </c>
      <c r="S317" s="377" t="s">
        <v>1184</v>
      </c>
      <c r="T317" s="377" t="s">
        <v>1184</v>
      </c>
      <c r="U317" s="377" t="s">
        <v>1184</v>
      </c>
      <c r="V317" s="377" t="s">
        <v>1184</v>
      </c>
      <c r="W317" s="377" t="s">
        <v>1184</v>
      </c>
      <c r="X317" s="377" t="s">
        <v>1184</v>
      </c>
      <c r="Y317" s="377" t="s">
        <v>1185</v>
      </c>
      <c r="Z317" s="377" t="s">
        <v>1185</v>
      </c>
      <c r="AA317" s="377" t="s">
        <v>1207</v>
      </c>
      <c r="AB317" s="377" t="s">
        <v>1207</v>
      </c>
      <c r="AC317" s="377" t="s">
        <v>1207</v>
      </c>
      <c r="AD317" s="377" t="s">
        <v>1184</v>
      </c>
      <c r="AE317" s="377"/>
      <c r="AF317" s="377"/>
      <c r="AG317" s="377" t="s">
        <v>1207</v>
      </c>
      <c r="AH317" s="377"/>
      <c r="AI317" s="377"/>
      <c r="AJ317" s="377" t="s">
        <v>1207</v>
      </c>
      <c r="AK317" s="377"/>
      <c r="AL317" s="377" t="s">
        <v>1183</v>
      </c>
      <c r="AM317" s="377" t="s">
        <v>1187</v>
      </c>
      <c r="AN317" s="377" t="s">
        <v>1188</v>
      </c>
      <c r="AO317" s="377"/>
      <c r="AP317" s="377"/>
    </row>
    <row r="318" spans="1:42" ht="27" hidden="1" customHeight="1" x14ac:dyDescent="0.25">
      <c r="A318" s="427">
        <v>298</v>
      </c>
      <c r="B318" s="430"/>
      <c r="C318" s="430"/>
      <c r="D318" s="430" t="s">
        <v>345</v>
      </c>
      <c r="E318" s="430"/>
      <c r="F318" s="430" t="s">
        <v>615</v>
      </c>
      <c r="G318" s="430"/>
      <c r="H318" s="430" t="s">
        <v>2137</v>
      </c>
      <c r="I318" s="446">
        <v>0</v>
      </c>
      <c r="J318" s="430" t="s">
        <v>1187</v>
      </c>
      <c r="K318" s="430">
        <v>4</v>
      </c>
      <c r="L318" s="430">
        <v>1</v>
      </c>
      <c r="M318" s="430" t="s">
        <v>1998</v>
      </c>
      <c r="N318" s="430" t="s">
        <v>1186</v>
      </c>
      <c r="O318" s="430" t="s">
        <v>508</v>
      </c>
      <c r="P318" s="377" t="s">
        <v>345</v>
      </c>
      <c r="Q318" s="377" t="s">
        <v>345</v>
      </c>
      <c r="R318" s="377" t="s">
        <v>345</v>
      </c>
      <c r="S318" s="377" t="s">
        <v>1184</v>
      </c>
      <c r="T318" s="377" t="s">
        <v>1184</v>
      </c>
      <c r="U318" s="377" t="s">
        <v>1184</v>
      </c>
      <c r="V318" s="377" t="s">
        <v>1184</v>
      </c>
      <c r="W318" s="377" t="s">
        <v>1184</v>
      </c>
      <c r="X318" s="377" t="s">
        <v>1184</v>
      </c>
      <c r="Y318" s="377" t="s">
        <v>1185</v>
      </c>
      <c r="Z318" s="377" t="s">
        <v>1185</v>
      </c>
      <c r="AA318" s="377" t="s">
        <v>1207</v>
      </c>
      <c r="AB318" s="377" t="s">
        <v>1207</v>
      </c>
      <c r="AC318" s="377" t="s">
        <v>1207</v>
      </c>
      <c r="AD318" s="377" t="s">
        <v>1184</v>
      </c>
      <c r="AE318" s="377"/>
      <c r="AF318" s="377"/>
      <c r="AG318" s="377" t="s">
        <v>1207</v>
      </c>
      <c r="AH318" s="377"/>
      <c r="AI318" s="377"/>
      <c r="AJ318" s="377" t="s">
        <v>1207</v>
      </c>
      <c r="AK318" s="377"/>
      <c r="AL318" s="377" t="s">
        <v>1183</v>
      </c>
      <c r="AM318" s="377" t="s">
        <v>1187</v>
      </c>
      <c r="AN318" s="377" t="s">
        <v>1188</v>
      </c>
      <c r="AO318" s="377"/>
      <c r="AP318" s="377"/>
    </row>
    <row r="319" spans="1:42" ht="27" hidden="1" customHeight="1" x14ac:dyDescent="0.25">
      <c r="A319" s="427">
        <v>299</v>
      </c>
      <c r="B319" s="430"/>
      <c r="C319" s="430"/>
      <c r="D319" s="430" t="s">
        <v>347</v>
      </c>
      <c r="E319" s="430"/>
      <c r="F319" s="430" t="s">
        <v>615</v>
      </c>
      <c r="G319" s="430"/>
      <c r="H319" s="430" t="s">
        <v>2137</v>
      </c>
      <c r="I319" s="446">
        <v>0</v>
      </c>
      <c r="J319" s="430" t="s">
        <v>1187</v>
      </c>
      <c r="K319" s="430">
        <v>4</v>
      </c>
      <c r="L319" s="430">
        <v>1</v>
      </c>
      <c r="M319" s="430" t="s">
        <v>1998</v>
      </c>
      <c r="N319" s="430" t="s">
        <v>1186</v>
      </c>
      <c r="O319" s="430" t="s">
        <v>509</v>
      </c>
      <c r="P319" s="377" t="s">
        <v>347</v>
      </c>
      <c r="Q319" s="377" t="s">
        <v>347</v>
      </c>
      <c r="R319" s="377" t="s">
        <v>347</v>
      </c>
      <c r="S319" s="377" t="s">
        <v>1184</v>
      </c>
      <c r="T319" s="377" t="s">
        <v>1184</v>
      </c>
      <c r="U319" s="377" t="s">
        <v>1184</v>
      </c>
      <c r="V319" s="377" t="s">
        <v>1184</v>
      </c>
      <c r="W319" s="377" t="s">
        <v>1184</v>
      </c>
      <c r="X319" s="377" t="s">
        <v>1184</v>
      </c>
      <c r="Y319" s="377" t="s">
        <v>1185</v>
      </c>
      <c r="Z319" s="377" t="s">
        <v>1185</v>
      </c>
      <c r="AA319" s="377" t="s">
        <v>1207</v>
      </c>
      <c r="AB319" s="377" t="s">
        <v>1207</v>
      </c>
      <c r="AC319" s="377" t="s">
        <v>1207</v>
      </c>
      <c r="AD319" s="377" t="s">
        <v>1184</v>
      </c>
      <c r="AE319" s="377"/>
      <c r="AF319" s="377"/>
      <c r="AG319" s="377" t="s">
        <v>1207</v>
      </c>
      <c r="AH319" s="377"/>
      <c r="AI319" s="377"/>
      <c r="AJ319" s="377" t="s">
        <v>1207</v>
      </c>
      <c r="AK319" s="377"/>
      <c r="AL319" s="377" t="s">
        <v>1183</v>
      </c>
      <c r="AM319" s="377" t="s">
        <v>1187</v>
      </c>
      <c r="AN319" s="377"/>
      <c r="AO319" s="377"/>
      <c r="AP319" s="377"/>
    </row>
    <row r="320" spans="1:42" ht="27" hidden="1" customHeight="1" x14ac:dyDescent="0.25">
      <c r="A320" s="427">
        <v>300</v>
      </c>
      <c r="B320" s="430"/>
      <c r="C320" s="430"/>
      <c r="D320" s="430" t="s">
        <v>349</v>
      </c>
      <c r="E320" s="430"/>
      <c r="F320" s="430" t="s">
        <v>615</v>
      </c>
      <c r="G320" s="430"/>
      <c r="H320" s="430" t="s">
        <v>2137</v>
      </c>
      <c r="I320" s="446">
        <v>0</v>
      </c>
      <c r="J320" s="430" t="s">
        <v>1187</v>
      </c>
      <c r="K320" s="430">
        <v>4</v>
      </c>
      <c r="L320" s="430">
        <v>1</v>
      </c>
      <c r="M320" s="430" t="s">
        <v>1998</v>
      </c>
      <c r="N320" s="430" t="s">
        <v>1186</v>
      </c>
      <c r="O320" s="430" t="s">
        <v>510</v>
      </c>
      <c r="P320" s="377" t="s">
        <v>349</v>
      </c>
      <c r="Q320" s="377" t="s">
        <v>349</v>
      </c>
      <c r="R320" s="377" t="s">
        <v>349</v>
      </c>
      <c r="S320" s="377" t="s">
        <v>1184</v>
      </c>
      <c r="T320" s="377" t="s">
        <v>1184</v>
      </c>
      <c r="U320" s="377" t="s">
        <v>1184</v>
      </c>
      <c r="V320" s="377" t="s">
        <v>1184</v>
      </c>
      <c r="W320" s="377" t="s">
        <v>1184</v>
      </c>
      <c r="X320" s="377" t="s">
        <v>1184</v>
      </c>
      <c r="Y320" s="377" t="s">
        <v>1185</v>
      </c>
      <c r="Z320" s="377" t="s">
        <v>1185</v>
      </c>
      <c r="AA320" s="377" t="s">
        <v>1207</v>
      </c>
      <c r="AB320" s="377" t="s">
        <v>1207</v>
      </c>
      <c r="AC320" s="377" t="s">
        <v>1207</v>
      </c>
      <c r="AD320" s="377" t="s">
        <v>1184</v>
      </c>
      <c r="AE320" s="377"/>
      <c r="AF320" s="377"/>
      <c r="AG320" s="377" t="s">
        <v>1207</v>
      </c>
      <c r="AH320" s="377"/>
      <c r="AI320" s="377"/>
      <c r="AJ320" s="377" t="s">
        <v>1207</v>
      </c>
      <c r="AK320" s="377"/>
      <c r="AL320" s="377" t="s">
        <v>1183</v>
      </c>
      <c r="AM320" s="377"/>
      <c r="AN320" s="377"/>
      <c r="AO320" s="377"/>
      <c r="AP320" s="377"/>
    </row>
    <row r="321" spans="1:42" ht="27" hidden="1" customHeight="1" x14ac:dyDescent="0.25">
      <c r="A321" s="427">
        <v>301</v>
      </c>
      <c r="B321" s="430"/>
      <c r="C321" s="430"/>
      <c r="D321" s="430" t="s">
        <v>351</v>
      </c>
      <c r="E321" s="430"/>
      <c r="F321" s="430" t="s">
        <v>615</v>
      </c>
      <c r="G321" s="430"/>
      <c r="H321" s="430" t="s">
        <v>2137</v>
      </c>
      <c r="I321" s="446">
        <v>0</v>
      </c>
      <c r="J321" s="430" t="s">
        <v>1187</v>
      </c>
      <c r="K321" s="430">
        <v>4</v>
      </c>
      <c r="L321" s="430">
        <v>1</v>
      </c>
      <c r="M321" s="430" t="s">
        <v>1998</v>
      </c>
      <c r="N321" s="430" t="s">
        <v>1186</v>
      </c>
      <c r="O321" s="430" t="s">
        <v>511</v>
      </c>
      <c r="P321" s="377" t="s">
        <v>351</v>
      </c>
      <c r="Q321" s="377" t="s">
        <v>351</v>
      </c>
      <c r="R321" s="377" t="s">
        <v>351</v>
      </c>
      <c r="S321" s="377" t="s">
        <v>1184</v>
      </c>
      <c r="T321" s="377" t="s">
        <v>1184</v>
      </c>
      <c r="U321" s="377" t="s">
        <v>1184</v>
      </c>
      <c r="V321" s="377" t="s">
        <v>1184</v>
      </c>
      <c r="W321" s="377" t="s">
        <v>1184</v>
      </c>
      <c r="X321" s="377" t="s">
        <v>1184</v>
      </c>
      <c r="Y321" s="377" t="s">
        <v>1185</v>
      </c>
      <c r="Z321" s="377" t="s">
        <v>1185</v>
      </c>
      <c r="AA321" s="377" t="s">
        <v>1207</v>
      </c>
      <c r="AB321" s="377" t="s">
        <v>1207</v>
      </c>
      <c r="AC321" s="377" t="s">
        <v>1207</v>
      </c>
      <c r="AD321" s="377" t="s">
        <v>1184</v>
      </c>
      <c r="AE321" s="377"/>
      <c r="AF321" s="377"/>
      <c r="AG321" s="377" t="s">
        <v>1207</v>
      </c>
      <c r="AH321" s="377"/>
      <c r="AI321" s="377"/>
      <c r="AJ321" s="377" t="s">
        <v>1207</v>
      </c>
      <c r="AK321" s="377"/>
      <c r="AL321" s="377" t="s">
        <v>1183</v>
      </c>
      <c r="AM321" s="377"/>
      <c r="AN321" s="377"/>
      <c r="AO321" s="377"/>
      <c r="AP321" s="377"/>
    </row>
    <row r="322" spans="1:42" ht="27" customHeight="1" thickBot="1" x14ac:dyDescent="0.3">
      <c r="A322" s="427">
        <v>302</v>
      </c>
      <c r="B322" s="465" t="s">
        <v>1726</v>
      </c>
      <c r="C322" s="466" t="s">
        <v>1647</v>
      </c>
      <c r="D322" s="457" t="s">
        <v>1647</v>
      </c>
      <c r="E322" s="457"/>
      <c r="F322" s="457" t="s">
        <v>1648</v>
      </c>
      <c r="G322" s="457"/>
      <c r="H322" s="457" t="s">
        <v>1649</v>
      </c>
      <c r="I322" s="458">
        <v>0</v>
      </c>
      <c r="J322" s="457" t="s">
        <v>1187</v>
      </c>
      <c r="K322" s="457">
        <v>4</v>
      </c>
      <c r="L322" s="457">
        <v>1</v>
      </c>
      <c r="M322" s="457" t="s">
        <v>1963</v>
      </c>
      <c r="N322" s="457" t="s">
        <v>1650</v>
      </c>
      <c r="O322" s="468"/>
      <c r="P322" s="393"/>
      <c r="Q322" s="393"/>
      <c r="R322" s="394"/>
      <c r="S322" s="394"/>
      <c r="T322" s="395" t="s">
        <v>1184</v>
      </c>
      <c r="U322" s="395" t="s">
        <v>1185</v>
      </c>
      <c r="V322" s="394"/>
      <c r="W322" s="396"/>
      <c r="X322" s="394"/>
      <c r="Y322" s="390" t="s">
        <v>1380</v>
      </c>
      <c r="Z322" s="390" t="s">
        <v>1184</v>
      </c>
      <c r="AA322" s="390" t="s">
        <v>1185</v>
      </c>
      <c r="AB322" s="390" t="s">
        <v>1185</v>
      </c>
      <c r="AC322" s="390" t="s">
        <v>1185</v>
      </c>
      <c r="AD322" s="424"/>
      <c r="AE322" s="424"/>
      <c r="AF322" s="424"/>
      <c r="AG322" s="390" t="s">
        <v>1185</v>
      </c>
      <c r="AH322" s="424"/>
      <c r="AI322" s="424"/>
      <c r="AJ322" s="390" t="s">
        <v>1185</v>
      </c>
      <c r="AK322" s="424"/>
    </row>
    <row r="324" spans="1:42" ht="27" customHeight="1" x14ac:dyDescent="0.25">
      <c r="E324" s="385" t="s">
        <v>2023</v>
      </c>
      <c r="F324" s="385" t="s">
        <v>1862</v>
      </c>
      <c r="G324" s="385" t="str">
        <f>_xlfn.CONCAT(I61,I60,I59,I55,I54,I53,I52,I46,I45,I44,I43,I42,I41,I40,I39,I37,I36,I35,I33,I32,I31,I30,I29,I28,I27,I26)</f>
        <v>00000000000000110!OCS_FOUNDRY_PUF_ENABLE &amp; !OCS_IID_PUF_ENABLE00010000000011</v>
      </c>
      <c r="H324" s="385" t="s">
        <v>1869</v>
      </c>
      <c r="I324" s="459" t="s">
        <v>2620</v>
      </c>
    </row>
    <row r="325" spans="1:42" ht="27" customHeight="1" x14ac:dyDescent="0.25">
      <c r="F325" s="385" t="s">
        <v>1864</v>
      </c>
      <c r="G325" s="385" t="str">
        <f>_xlfn.CONCAT(I87,I86,I85,I84,I83,I82,I81,I80,I79,I78,I77,I76,I75,I74,I73,I72,I70,I69,I68,I64,I63,I62)</f>
        <v>11111111001000010000111010000001</v>
      </c>
      <c r="H325" s="460" t="s">
        <v>1871</v>
      </c>
      <c r="I325" s="459" t="s">
        <v>2011</v>
      </c>
    </row>
    <row r="326" spans="1:42" ht="27" customHeight="1" x14ac:dyDescent="0.25">
      <c r="F326" s="385" t="s">
        <v>1867</v>
      </c>
      <c r="G326" s="385" t="str">
        <f>_xlfn.CONCAT(I97,I96,I95,I94,I93,I92,I91,I90,I89,I88)</f>
        <v>00000000000000000(1 &lt;&lt; cse_sram_num_banks) - 1</v>
      </c>
      <c r="I326" s="459" t="s">
        <v>2621</v>
      </c>
    </row>
    <row r="327" spans="1:42" ht="27" customHeight="1" x14ac:dyDescent="0.25">
      <c r="F327" s="385" t="s">
        <v>1868</v>
      </c>
      <c r="G327" s="385" t="str">
        <f>_xlfn.CONCAT(I119,I118,I117,I116,I115,I114,I113,I112,I111,I110,I109,I108,I107,I106,I105,I104,I103,I102,I101,I100,I99,I98)</f>
        <v>00000010TRNG_SEI_EN11000100000000OCS_SELF_TEST_EN_PARAM00new_Elasti00001</v>
      </c>
      <c r="H327" s="385" t="s">
        <v>1877</v>
      </c>
      <c r="I327" s="459" t="s">
        <v>2622</v>
      </c>
    </row>
    <row r="328" spans="1:42" ht="27" customHeight="1" x14ac:dyDescent="0.25">
      <c r="F328" s="385" t="s">
        <v>1999</v>
      </c>
      <c r="G328" s="385" t="str">
        <f>_xlfn.CONCAT(I123,I122,I121,I120)</f>
        <v>00000000000000000000000000000000</v>
      </c>
      <c r="H328" s="385" t="s">
        <v>1879</v>
      </c>
      <c r="I328" s="459" t="s">
        <v>1879</v>
      </c>
    </row>
    <row r="329" spans="1:42" ht="27" customHeight="1" x14ac:dyDescent="0.25">
      <c r="F329" s="385" t="s">
        <v>2000</v>
      </c>
      <c r="G329" s="385" t="s">
        <v>2001</v>
      </c>
      <c r="I329" s="459" t="s">
        <v>2001</v>
      </c>
    </row>
    <row r="330" spans="1:42" ht="27" customHeight="1" x14ac:dyDescent="0.25">
      <c r="F330" s="385" t="s">
        <v>1750</v>
      </c>
      <c r="I330" s="459"/>
      <c r="W330" s="349"/>
    </row>
    <row r="331" spans="1:42" ht="27" customHeight="1" x14ac:dyDescent="0.25">
      <c r="F331" s="385" t="s">
        <v>2002</v>
      </c>
      <c r="G331" s="385" t="str">
        <f>_xlfn.CONCAT(I186,I185,I184,I183,I182,I181,I180,I179,I178,I177,I176,I175,I174,I173,I172,I171,I170,I169,I168,I167,I166,I165,I164,I163,I162,I161,I160,I159,I158,I157,I156)</f>
        <v>01011010101010!OCS_SELF_TEST_EN_PARAMOCS_SELF_TEST_EN_PARAM101000000101010</v>
      </c>
      <c r="I331" s="459" t="s">
        <v>1879</v>
      </c>
      <c r="W331" s="349"/>
    </row>
    <row r="332" spans="1:42" ht="27" customHeight="1" x14ac:dyDescent="0.25">
      <c r="F332" s="385" t="s">
        <v>2003</v>
      </c>
      <c r="G332" s="385" t="str">
        <f>_xlfn.CONCAT(I204,I203,I202,I201,I200,I199,I198,I197,I196,I195,I194,I193,I192,I191,I190,I189,I188,I187)</f>
        <v>0000000011111111011010!(!OCS_FOUNDRY_PUF_ENABLE &amp; !OCS_IID_PUF_ENABLE)!OCS_FOUNDRY_PUF_ENABLE &amp; !OCS_IID_PUF_ENABLE00000010</v>
      </c>
      <c r="I332" s="459" t="s">
        <v>1879</v>
      </c>
      <c r="W332" s="349"/>
    </row>
    <row r="335" spans="1:42" ht="27" customHeight="1" x14ac:dyDescent="0.25">
      <c r="D335" s="469"/>
    </row>
    <row r="336" spans="1:42" ht="27" customHeight="1" x14ac:dyDescent="0.25">
      <c r="D336" s="469"/>
    </row>
    <row r="337" spans="4:4" ht="27" customHeight="1" x14ac:dyDescent="0.25">
      <c r="D337" s="470"/>
    </row>
    <row r="338" spans="4:4" ht="27" customHeight="1" x14ac:dyDescent="0.25">
      <c r="D338" s="470"/>
    </row>
    <row r="339" spans="4:4" ht="27" customHeight="1" x14ac:dyDescent="0.25">
      <c r="D339" s="470"/>
    </row>
    <row r="340" spans="4:4" ht="27" customHeight="1" x14ac:dyDescent="0.25">
      <c r="D340" s="470"/>
    </row>
  </sheetData>
  <phoneticPr fontId="18" type="noConversion"/>
  <conditionalFormatting sqref="L2:L8 L39:L64 L68:L70 L144 L253:L1048576 L223:L249 L35:L37 L147 D337:D340 L72:L127 L12:L15 L19:L22 L26:L33 L136:L141 L152:L219">
    <cfRule type="cellIs" dxfId="2759" priority="3047" operator="equal">
      <formula>1</formula>
    </cfRule>
  </conditionalFormatting>
  <conditionalFormatting sqref="P144:AB144 P228:AC228 P213:Z214 P230:AF242 P229:Z229 P245:Z245 Z250:Z251 P253:AF253 P259:AC281 AA258:AC258 P322:AF1048576 AA282:AC284 AL1:DH70 AL253:DH1048576 P1:AF70 P72:AC73 AE72:AF73 AA142:AF146 P215:AC216 AE215:AF216 P217:AF219 Z220:AF227 AE228:AF228 AD228:AD240 P243:AC244 AE243:AF244 P246:AF249 P285:AC321 P254:AC257 AE254:AF288 AL72:DH251 AG72:AK103 P74:AF103 P136:AF141 AG136:AK157 P147:AF157 P158:AK212 P104:AE104 P106:AK135 P105:AD105 AK104:AK105 AE290:AF295 AE289 AE297:AF297 AE296 AE299:AF321 AE298">
    <cfRule type="expression" dxfId="2758" priority="3041">
      <formula>AND(P1=0, P1&lt;&gt;"")</formula>
    </cfRule>
    <cfRule type="expression" dxfId="2757" priority="3042">
      <formula>AND(P1&gt;0, P1&lt;10000000000)</formula>
    </cfRule>
    <cfRule type="cellIs" dxfId="2756" priority="3043" operator="equal">
      <formula>"yes"</formula>
    </cfRule>
    <cfRule type="cellIs" dxfId="2755" priority="3044" operator="equal">
      <formula>"no"</formula>
    </cfRule>
    <cfRule type="cellIs" dxfId="2754" priority="3046" operator="equal">
      <formula>"remove"</formula>
    </cfRule>
  </conditionalFormatting>
  <conditionalFormatting sqref="N5:N8 N39:N64 N68:N70 N35:N37 N72:N127 N12:N15 N19:N22 N26:N33 N152 N224:N1048576 N136:N143 N145:N148 N162:N222 N155:N157">
    <cfRule type="expression" dxfId="2753" priority="2804">
      <formula>COUNTIF($N$5:$N5,$N5)&gt;1</formula>
    </cfRule>
  </conditionalFormatting>
  <conditionalFormatting sqref="M5:M8 M39:M64 M68:M70 M35:M37 M72:M127 M12:M15 M19:M22 M26:M33 M145:M149 M224:M1048576 M136:M143 M162:M222 M155:M157 M152:M153">
    <cfRule type="expression" dxfId="2752" priority="2803">
      <formula>COUNTIF($M$5:$M5,$M5)&gt;1</formula>
    </cfRule>
  </conditionalFormatting>
  <conditionalFormatting sqref="G5:G8 G39:G64 G144 G68:G70 G147:G157 G223:G249 G35:G37 G12:G15 G19:G22 G26:G33 G136:G141 G162:G219 G72:G127 G253:G1048576">
    <cfRule type="containsText" dxfId="2751" priority="2802" operator="containsText" text="deprecated">
      <formula>NOT(ISERROR(SEARCH("deprecated",G5)))</formula>
    </cfRule>
  </conditionalFormatting>
  <conditionalFormatting sqref="A139 D145:F145 D139:E140 G145:G146 A27:G33 H145:O145 H146:M146 A5:AF8 A143:C145 AA145:AF146 A140:C141 I27:AF33 B228:AC228 B213:Z214 B230:AF242 B229:Z229 B245:Z245 A147:A151 A146:F146 A228:A251 A253:AF253 A153:A222 G139:AF140 A259:AC281 A258:O258 AA258:AC258 A282:O284 AA282:AC284 B250:O251 Z250:Z251 A223:O226 B220:O222 K227:O227 AA252:AF252 I35:AF42 A35:G42 A34:C34 P34:AF34 B148:C151 E148:K151 M148:M149 P148:AF151 A331:AF435 A322:AF326 A327:N330 P327:AF330 AL5:DE70 A43:AF70 A72:AC73 AE72:AF73 A74:AF103 D141:AF144 B147:AF147 AD148:AD202 B152:AF152 B215:AC216 AE215:AF216 B217:AF219 Z220:AF227 AE228:AF228 AD228:AD240 B243:AC244 AE243:AF244 B246:AF249 A254:AC257 AE254:AF288 A12:AF15 A9:C11 P9:AF11 A19:AF22 A18:E18 P16:AF18 A16:C17 E16:E17 A26:AF26 A25:E25 P23:AF25 A23:C24 E23:E24 A128:B135 AL72:DE435 A136:AF138 AG72:AK103 B158:C161 L158:L161 AG136:AK157 P128:AK135 B162:AK204 P158:AK161 B155:AF157 B153:L154 O153:AF154 M153 B207:AK212 B205:C206 E205:N206 P205:AK206 A104:AE104 A106:AK127 A105:AD105 AK104:AK105 AE290:AF295 AE289 AE297:AF297 AE296 A285:AC321 AE299:AF321 AE298">
    <cfRule type="expression" dxfId="2750" priority="3058">
      <formula>$J5="SoftStrap"</formula>
    </cfRule>
    <cfRule type="expression" dxfId="2749" priority="3343">
      <formula>$J5="GP2_CATEGORY"</formula>
    </cfRule>
    <cfRule type="expression" dxfId="2748" priority="3344">
      <formula>$J5="GP3_CATEGORY"</formula>
    </cfRule>
    <cfRule type="expression" dxfId="2747" priority="3345">
      <formula>$J5="GP3_IFP_CATEGORY"</formula>
    </cfRule>
    <cfRule type="expression" dxfId="2746" priority="3346">
      <formula>$J5="GP1_CATEGORY"</formula>
    </cfRule>
    <cfRule type="expression" dxfId="2745" priority="3347">
      <formula>$J5="GP1_IFP_CATEGORY"</formula>
    </cfRule>
  </conditionalFormatting>
  <conditionalFormatting sqref="L142 L145">
    <cfRule type="cellIs" dxfId="2744" priority="2779" operator="equal">
      <formula>1</formula>
    </cfRule>
  </conditionalFormatting>
  <conditionalFormatting sqref="K142 K145">
    <cfRule type="colorScale" priority="2780">
      <colorScale>
        <cfvo type="min"/>
        <cfvo type="percentile" val="50"/>
        <cfvo type="max"/>
        <color rgb="FFF8696B"/>
        <color rgb="FFFFEB84"/>
        <color rgb="FF63BE7B"/>
      </colorScale>
    </cfRule>
  </conditionalFormatting>
  <conditionalFormatting sqref="P142:Y142">
    <cfRule type="expression" dxfId="2743" priority="2774">
      <formula>AND(P142=0, P142&lt;&gt;"")</formula>
    </cfRule>
    <cfRule type="expression" dxfId="2742" priority="2775">
      <formula>AND(P142&gt;0, P142&lt;10000000000)</formula>
    </cfRule>
    <cfRule type="cellIs" dxfId="2741" priority="2776" operator="equal">
      <formula>"yes"</formula>
    </cfRule>
    <cfRule type="cellIs" dxfId="2740" priority="2777" operator="equal">
      <formula>"no"</formula>
    </cfRule>
    <cfRule type="cellIs" dxfId="2739" priority="2778" operator="equal">
      <formula>"remove"</formula>
    </cfRule>
  </conditionalFormatting>
  <conditionalFormatting sqref="A142">
    <cfRule type="expression" dxfId="2738" priority="2788">
      <formula>$J142="SoftStrap"</formula>
    </cfRule>
    <cfRule type="expression" dxfId="2737" priority="2789">
      <formula>$J142="GP2_CATEGORY"</formula>
    </cfRule>
    <cfRule type="expression" dxfId="2736" priority="2790">
      <formula>$J142="GP3_CATEGORY"</formula>
    </cfRule>
    <cfRule type="expression" dxfId="2735" priority="2791">
      <formula>$J142="GP3_IFP_CATEGORY"</formula>
    </cfRule>
    <cfRule type="expression" dxfId="2734" priority="2792">
      <formula>$J142="GP1_CATEGORY"</formula>
    </cfRule>
    <cfRule type="expression" dxfId="2733" priority="2793">
      <formula>$J142="GP1_IFP_CATEGORY"</formula>
    </cfRule>
  </conditionalFormatting>
  <conditionalFormatting sqref="L143:L144">
    <cfRule type="cellIs" dxfId="2732" priority="2756" operator="equal">
      <formula>1</formula>
    </cfRule>
  </conditionalFormatting>
  <conditionalFormatting sqref="K143">
    <cfRule type="colorScale" priority="2757">
      <colorScale>
        <cfvo type="min"/>
        <cfvo type="percentile" val="50"/>
        <cfvo type="max"/>
        <color rgb="FFF8696B"/>
        <color rgb="FFFFEB84"/>
        <color rgb="FF63BE7B"/>
      </colorScale>
    </cfRule>
  </conditionalFormatting>
  <conditionalFormatting sqref="P143:Y144">
    <cfRule type="expression" dxfId="2731" priority="2751">
      <formula>AND(P143=0, P143&lt;&gt;"")</formula>
    </cfRule>
    <cfRule type="expression" dxfId="2730" priority="2752">
      <formula>AND(P143&gt;0, P143&lt;10000000000)</formula>
    </cfRule>
    <cfRule type="cellIs" dxfId="2729" priority="2753" operator="equal">
      <formula>"yes"</formula>
    </cfRule>
    <cfRule type="cellIs" dxfId="2728" priority="2754" operator="equal">
      <formula>"no"</formula>
    </cfRule>
    <cfRule type="cellIs" dxfId="2727" priority="2755" operator="equal">
      <formula>"remove"</formula>
    </cfRule>
  </conditionalFormatting>
  <conditionalFormatting sqref="L146">
    <cfRule type="cellIs" dxfId="2726" priority="2733" operator="equal">
      <formula>1</formula>
    </cfRule>
  </conditionalFormatting>
  <conditionalFormatting sqref="K146">
    <cfRule type="colorScale" priority="2734">
      <colorScale>
        <cfvo type="min"/>
        <cfvo type="percentile" val="50"/>
        <cfvo type="max"/>
        <color rgb="FFF8696B"/>
        <color rgb="FFFFEB84"/>
        <color rgb="FF63BE7B"/>
      </colorScale>
    </cfRule>
  </conditionalFormatting>
  <conditionalFormatting sqref="A152">
    <cfRule type="expression" dxfId="2725" priority="2742">
      <formula>$J152="SoftStrap"</formula>
    </cfRule>
    <cfRule type="expression" dxfId="2724" priority="2743">
      <formula>$J152="GP2_CATEGORY"</formula>
    </cfRule>
    <cfRule type="expression" dxfId="2723" priority="2744">
      <formula>$J152="GP3_CATEGORY"</formula>
    </cfRule>
    <cfRule type="expression" dxfId="2722" priority="2745">
      <formula>$J152="GP3_IFP_CATEGORY"</formula>
    </cfRule>
    <cfRule type="expression" dxfId="2721" priority="2746">
      <formula>$J152="GP1_CATEGORY"</formula>
    </cfRule>
    <cfRule type="expression" dxfId="2720" priority="2747">
      <formula>$J152="GP1_IFP_CATEGORY"</formula>
    </cfRule>
  </conditionalFormatting>
  <conditionalFormatting sqref="N146">
    <cfRule type="expression" dxfId="2719" priority="2719">
      <formula>$J146="SoftStrap"</formula>
    </cfRule>
    <cfRule type="expression" dxfId="2718" priority="2720">
      <formula>$J146="GP2_CATEGORY"</formula>
    </cfRule>
    <cfRule type="expression" dxfId="2717" priority="2721">
      <formula>$J146="GP3_CATEGORY"</formula>
    </cfRule>
    <cfRule type="expression" dxfId="2716" priority="2722">
      <formula>$J146="GP3_IFP_CATEGORY"</formula>
    </cfRule>
    <cfRule type="expression" dxfId="2715" priority="2723">
      <formula>$J146="GP1_CATEGORY"</formula>
    </cfRule>
    <cfRule type="expression" dxfId="2714" priority="2724">
      <formula>$J146="GP1_IFP_CATEGORY"</formula>
    </cfRule>
  </conditionalFormatting>
  <conditionalFormatting sqref="O146">
    <cfRule type="expression" dxfId="2713" priority="2712">
      <formula>$J146="SoftStrap"</formula>
    </cfRule>
    <cfRule type="expression" dxfId="2712" priority="2713">
      <formula>$J146="GP2_CATEGORY"</formula>
    </cfRule>
    <cfRule type="expression" dxfId="2711" priority="2714">
      <formula>$J146="GP3_CATEGORY"</formula>
    </cfRule>
    <cfRule type="expression" dxfId="2710" priority="2715">
      <formula>$J146="GP3_IFP_CATEGORY"</formula>
    </cfRule>
    <cfRule type="expression" dxfId="2709" priority="2716">
      <formula>$J146="GP1_CATEGORY"</formula>
    </cfRule>
    <cfRule type="expression" dxfId="2708" priority="2717">
      <formula>$J146="GP1_IFP_CATEGORY"</formula>
    </cfRule>
  </conditionalFormatting>
  <conditionalFormatting sqref="L38">
    <cfRule type="cellIs" dxfId="2707" priority="2697" operator="equal">
      <formula>1</formula>
    </cfRule>
  </conditionalFormatting>
  <conditionalFormatting sqref="K38">
    <cfRule type="colorScale" priority="2698">
      <colorScale>
        <cfvo type="min"/>
        <cfvo type="percentile" val="50"/>
        <cfvo type="max"/>
        <color rgb="FFF8696B"/>
        <color rgb="FFFFEB84"/>
        <color rgb="FF63BE7B"/>
      </colorScale>
    </cfRule>
  </conditionalFormatting>
  <conditionalFormatting sqref="N38">
    <cfRule type="expression" dxfId="2706" priority="2691">
      <formula>COUNTIF($N$5:$N38,$N38)&gt;1</formula>
    </cfRule>
  </conditionalFormatting>
  <conditionalFormatting sqref="M38">
    <cfRule type="expression" dxfId="2705" priority="2690">
      <formula>COUNTIF($M$5:$M38,$M38)&gt;1</formula>
    </cfRule>
  </conditionalFormatting>
  <conditionalFormatting sqref="G38">
    <cfRule type="containsText" dxfId="2704" priority="2689" operator="containsText" text="deprecated">
      <formula>NOT(ISERROR(SEARCH("deprecated",G38)))</formula>
    </cfRule>
  </conditionalFormatting>
  <conditionalFormatting sqref="L65:L67">
    <cfRule type="cellIs" dxfId="2703" priority="2674" operator="equal">
      <formula>1</formula>
    </cfRule>
  </conditionalFormatting>
  <conditionalFormatting sqref="K65:K67">
    <cfRule type="colorScale" priority="2675">
      <colorScale>
        <cfvo type="min"/>
        <cfvo type="percentile" val="50"/>
        <cfvo type="max"/>
        <color rgb="FFF8696B"/>
        <color rgb="FFFFEB84"/>
        <color rgb="FF63BE7B"/>
      </colorScale>
    </cfRule>
  </conditionalFormatting>
  <conditionalFormatting sqref="N65:N67">
    <cfRule type="expression" dxfId="2702" priority="2668">
      <formula>COUNTIF($N$5:$N65,$N65)&gt;1</formula>
    </cfRule>
  </conditionalFormatting>
  <conditionalFormatting sqref="M65:M67">
    <cfRule type="expression" dxfId="2701" priority="2667">
      <formula>COUNTIF($M$5:$M65,$M65)&gt;1</formula>
    </cfRule>
  </conditionalFormatting>
  <conditionalFormatting sqref="G65:G67">
    <cfRule type="containsText" dxfId="2700" priority="2666" operator="containsText" text="deprecated">
      <formula>NOT(ISERROR(SEARCH("deprecated",G65)))</formula>
    </cfRule>
  </conditionalFormatting>
  <conditionalFormatting sqref="G142:G146">
    <cfRule type="containsText" dxfId="2699" priority="2659" operator="containsText" text="deprecated">
      <formula>NOT(ISERROR(SEARCH("deprecated",G142)))</formula>
    </cfRule>
  </conditionalFormatting>
  <conditionalFormatting sqref="Z144">
    <cfRule type="expression" dxfId="2698" priority="2582">
      <formula>AND(Z144=0, Z144&lt;&gt;"")</formula>
    </cfRule>
    <cfRule type="expression" dxfId="2697" priority="2583">
      <formula>AND(Z144&gt;0, Z144&lt;10000000000)</formula>
    </cfRule>
    <cfRule type="cellIs" dxfId="2696" priority="2584" operator="equal">
      <formula>"yes"</formula>
    </cfRule>
    <cfRule type="cellIs" dxfId="2695" priority="2585" operator="equal">
      <formula>"no"</formula>
    </cfRule>
    <cfRule type="cellIs" dxfId="2694" priority="2586" operator="equal">
      <formula>"remove"</formula>
    </cfRule>
  </conditionalFormatting>
  <conditionalFormatting sqref="N144 N223:N224">
    <cfRule type="expression" dxfId="2693" priority="3366">
      <formula>COUNTIF($N$5:$N146,$N144)&gt;1</formula>
    </cfRule>
  </conditionalFormatting>
  <conditionalFormatting sqref="M144 M223:M224">
    <cfRule type="expression" dxfId="2692" priority="3370">
      <formula>COUNTIF($M$5:$M146,$M144)&gt;1</formula>
    </cfRule>
  </conditionalFormatting>
  <conditionalFormatting sqref="C139">
    <cfRule type="expression" dxfId="2691" priority="2554">
      <formula>$J139="SoftStrap"</formula>
    </cfRule>
    <cfRule type="expression" dxfId="2690" priority="2555">
      <formula>$J139="GP2_CATEGORY"</formula>
    </cfRule>
    <cfRule type="expression" dxfId="2689" priority="2556">
      <formula>$J139="GP3_CATEGORY"</formula>
    </cfRule>
    <cfRule type="expression" dxfId="2688" priority="2557">
      <formula>$J139="GP3_IFP_CATEGORY"</formula>
    </cfRule>
    <cfRule type="expression" dxfId="2687" priority="2558">
      <formula>$J139="GP1_CATEGORY"</formula>
    </cfRule>
    <cfRule type="expression" dxfId="2686" priority="2559">
      <formula>$J139="GP1_IFP_CATEGORY"</formula>
    </cfRule>
  </conditionalFormatting>
  <conditionalFormatting sqref="C142">
    <cfRule type="expression" dxfId="2685" priority="2548">
      <formula>$J142="SoftStrap"</formula>
    </cfRule>
    <cfRule type="expression" dxfId="2684" priority="2549">
      <formula>$J142="GP2_CATEGORY"</formula>
    </cfRule>
    <cfRule type="expression" dxfId="2683" priority="2550">
      <formula>$J142="GP3_CATEGORY"</formula>
    </cfRule>
    <cfRule type="expression" dxfId="2682" priority="2551">
      <formula>$J142="GP3_IFP_CATEGORY"</formula>
    </cfRule>
    <cfRule type="expression" dxfId="2681" priority="2552">
      <formula>$J142="GP1_CATEGORY"</formula>
    </cfRule>
    <cfRule type="expression" dxfId="2680" priority="2553">
      <formula>$J142="GP1_IFP_CATEGORY"</formula>
    </cfRule>
  </conditionalFormatting>
  <conditionalFormatting sqref="F140">
    <cfRule type="expression" dxfId="2679" priority="2518">
      <formula>$J140="SoftStrap"</formula>
    </cfRule>
    <cfRule type="expression" dxfId="2678" priority="2519">
      <formula>$J140="GP2_CATEGORY"</formula>
    </cfRule>
    <cfRule type="expression" dxfId="2677" priority="2520">
      <formula>$J140="GP3_CATEGORY"</formula>
    </cfRule>
    <cfRule type="expression" dxfId="2676" priority="2521">
      <formula>$J140="GP3_IFP_CATEGORY"</formula>
    </cfRule>
    <cfRule type="expression" dxfId="2675" priority="2522">
      <formula>$J140="GP1_CATEGORY"</formula>
    </cfRule>
    <cfRule type="expression" dxfId="2674" priority="2523">
      <formula>$J140="GP1_IFP_CATEGORY"</formula>
    </cfRule>
  </conditionalFormatting>
  <conditionalFormatting sqref="F139">
    <cfRule type="expression" dxfId="2673" priority="2512">
      <formula>$J139="SoftStrap"</formula>
    </cfRule>
    <cfRule type="expression" dxfId="2672" priority="2513">
      <formula>$J139="GP2_CATEGORY"</formula>
    </cfRule>
    <cfRule type="expression" dxfId="2671" priority="2514">
      <formula>$J139="GP3_CATEGORY"</formula>
    </cfRule>
    <cfRule type="expression" dxfId="2670" priority="2515">
      <formula>$J139="GP3_IFP_CATEGORY"</formula>
    </cfRule>
    <cfRule type="expression" dxfId="2669" priority="2516">
      <formula>$J139="GP1_CATEGORY"</formula>
    </cfRule>
    <cfRule type="expression" dxfId="2668" priority="2517">
      <formula>$J139="GP1_IFP_CATEGORY"</formula>
    </cfRule>
  </conditionalFormatting>
  <conditionalFormatting sqref="B139">
    <cfRule type="expression" dxfId="2667" priority="2506">
      <formula>$J139="SoftStrap"</formula>
    </cfRule>
    <cfRule type="expression" dxfId="2666" priority="2507">
      <formula>$J139="GP2_CATEGORY"</formula>
    </cfRule>
    <cfRule type="expression" dxfId="2665" priority="2508">
      <formula>$J139="GP3_CATEGORY"</formula>
    </cfRule>
    <cfRule type="expression" dxfId="2664" priority="2509">
      <formula>$J139="GP3_IFP_CATEGORY"</formula>
    </cfRule>
    <cfRule type="expression" dxfId="2663" priority="2510">
      <formula>$J139="GP1_CATEGORY"</formula>
    </cfRule>
    <cfRule type="expression" dxfId="2662" priority="2511">
      <formula>$J139="GP1_IFP_CATEGORY"</formula>
    </cfRule>
  </conditionalFormatting>
  <conditionalFormatting sqref="B142">
    <cfRule type="expression" dxfId="2661" priority="2500">
      <formula>$J142="SoftStrap"</formula>
    </cfRule>
    <cfRule type="expression" dxfId="2660" priority="2501">
      <formula>$J142="GP2_CATEGORY"</formula>
    </cfRule>
    <cfRule type="expression" dxfId="2659" priority="2502">
      <formula>$J142="GP3_CATEGORY"</formula>
    </cfRule>
    <cfRule type="expression" dxfId="2658" priority="2503">
      <formula>$J142="GP3_IFP_CATEGORY"</formula>
    </cfRule>
    <cfRule type="expression" dxfId="2657" priority="2504">
      <formula>$J142="GP1_CATEGORY"</formula>
    </cfRule>
    <cfRule type="expression" dxfId="2656" priority="2505">
      <formula>$J142="GP1_IFP_CATEGORY"</formula>
    </cfRule>
  </conditionalFormatting>
  <conditionalFormatting sqref="G145:G146 G142:G143">
    <cfRule type="containsText" dxfId="2655" priority="2499" operator="containsText" text="deprecated">
      <formula>NOT(ISERROR(SEARCH("deprecated",G142)))</formula>
    </cfRule>
  </conditionalFormatting>
  <conditionalFormatting sqref="H27:H33 H35:H42">
    <cfRule type="expression" dxfId="2654" priority="2494">
      <formula>$J27="GP2_CATEGORY"</formula>
    </cfRule>
    <cfRule type="expression" dxfId="2653" priority="2495">
      <formula>$J27="GP3_CATEGORY"</formula>
    </cfRule>
    <cfRule type="expression" dxfId="2652" priority="2496">
      <formula>$J27="GP3_IFP_CATEGORY"</formula>
    </cfRule>
    <cfRule type="expression" dxfId="2651" priority="2497">
      <formula>$J27="GP1_CATEGORY"</formula>
    </cfRule>
    <cfRule type="expression" dxfId="2650" priority="2498">
      <formula>$J27="GP1_IFP_CATEGORY"</formula>
    </cfRule>
  </conditionalFormatting>
  <conditionalFormatting sqref="H253:H1048576 H1:H8 H223:H249 H35:H70 H72:H127 H12:H15 H19:H22 H26:H33 H136:H157 H162:H219">
    <cfRule type="cellIs" dxfId="2649" priority="2343" operator="equal">
      <formula>"JtagRd, SBRd, R4Err"</formula>
    </cfRule>
    <cfRule type="cellIs" dxfId="2648" priority="2344" operator="equal">
      <formula>"JtagRd, SBRd"</formula>
    </cfRule>
    <cfRule type="cellIs" dxfId="2647" priority="2345" operator="equal">
      <formula>"JtagRd, SBRd, JtagWr, SBWr, R4Err"</formula>
    </cfRule>
    <cfRule type="cellIs" dxfId="2646" priority="2346" operator="equal">
      <formula>"JtagRd, SBRd, R4Err, LockTag"</formula>
    </cfRule>
    <cfRule type="cellIs" dxfId="2645" priority="2482" operator="equal">
      <formula>"JtagRd, SBRd, SEC_CRC-16"</formula>
    </cfRule>
    <cfRule type="cellIs" dxfId="2644" priority="2483" operator="equal">
      <formula>"JtagRd, SBRd, JtagWr, R4Err, CRC-16"</formula>
    </cfRule>
    <cfRule type="cellIs" dxfId="2643" priority="2484" operator="equal">
      <formula>"JtagRd, SBRd, JtagWr, SBWr, R4Err, CRC-16"</formula>
    </cfRule>
    <cfRule type="cellIs" dxfId="2642" priority="2485" operator="equal">
      <formula>"JtagRd, SBRd, CRC-16"</formula>
    </cfRule>
  </conditionalFormatting>
  <conditionalFormatting sqref="H253:H1048576 H5:H8 H223:H249 H35:H70 H72:H127 H12:H15 H19:H22 H26:H33 H136:H157 H162:H219">
    <cfRule type="containsText" dxfId="2641" priority="2347" operator="containsText" text="Zeroizable">
      <formula>NOT(ISERROR(SEARCH("Zeroizable",H5)))</formula>
    </cfRule>
    <cfRule type="containsText" dxfId="2640" priority="2348" operator="containsText" text="BOD">
      <formula>NOT(ISERROR(SEARCH("BOD",H5)))</formula>
    </cfRule>
  </conditionalFormatting>
  <conditionalFormatting sqref="L220:L221">
    <cfRule type="cellIs" dxfId="2639" priority="2282" operator="equal">
      <formula>1</formula>
    </cfRule>
  </conditionalFormatting>
  <conditionalFormatting sqref="G220:G221">
    <cfRule type="containsText" dxfId="2638" priority="2274" operator="containsText" text="deprecated">
      <formula>NOT(ISERROR(SEARCH("deprecated",G220)))</formula>
    </cfRule>
  </conditionalFormatting>
  <conditionalFormatting sqref="K220:K221">
    <cfRule type="colorScale" priority="2289">
      <colorScale>
        <cfvo type="min"/>
        <cfvo type="percentile" val="50"/>
        <cfvo type="max"/>
        <color rgb="FFF8696B"/>
        <color rgb="FFFFEB84"/>
        <color rgb="FF63BE7B"/>
      </colorScale>
    </cfRule>
  </conditionalFormatting>
  <conditionalFormatting sqref="H220:H221">
    <cfRule type="cellIs" dxfId="2637" priority="2264" operator="equal">
      <formula>"JtagRd, SBRd, R4Err"</formula>
    </cfRule>
    <cfRule type="cellIs" dxfId="2636" priority="2265" operator="equal">
      <formula>"JtagRd, SBRd"</formula>
    </cfRule>
    <cfRule type="cellIs" dxfId="2635" priority="2266" operator="equal">
      <formula>"JtagRd, SBRd, JtagWr, SBWr, R4Err"</formula>
    </cfRule>
    <cfRule type="cellIs" dxfId="2634" priority="2267" operator="equal">
      <formula>"JtagRd, SBRd, R4Err, LockTag"</formula>
    </cfRule>
    <cfRule type="cellIs" dxfId="2633" priority="2270" operator="equal">
      <formula>"JtagRd, SBRd, SEC_CRC-16"</formula>
    </cfRule>
    <cfRule type="cellIs" dxfId="2632" priority="2271" operator="equal">
      <formula>"JtagRd, SBRd, JtagWr, R4Err, CRC-16"</formula>
    </cfRule>
    <cfRule type="cellIs" dxfId="2631" priority="2272" operator="equal">
      <formula>"JtagRd, SBRd, JtagWr, SBWr, R4Err, CRC-16"</formula>
    </cfRule>
    <cfRule type="cellIs" dxfId="2630" priority="2273" operator="equal">
      <formula>"JtagRd, SBRd, CRC-16"</formula>
    </cfRule>
  </conditionalFormatting>
  <conditionalFormatting sqref="H220:H221">
    <cfRule type="containsText" dxfId="2629" priority="2268" operator="containsText" text="Zeroizable">
      <formula>NOT(ISERROR(SEARCH("Zeroizable",H220)))</formula>
    </cfRule>
    <cfRule type="containsText" dxfId="2628" priority="2269" operator="containsText" text="BOD">
      <formula>NOT(ISERROR(SEARCH("BOD",H220)))</formula>
    </cfRule>
  </conditionalFormatting>
  <conditionalFormatting sqref="L222:L224">
    <cfRule type="cellIs" dxfId="2627" priority="2256" operator="equal">
      <formula>1</formula>
    </cfRule>
  </conditionalFormatting>
  <conditionalFormatting sqref="G222:G224">
    <cfRule type="containsText" dxfId="2626" priority="2248" operator="containsText" text="deprecated">
      <formula>NOT(ISERROR(SEARCH("deprecated",G222)))</formula>
    </cfRule>
  </conditionalFormatting>
  <conditionalFormatting sqref="H222:H224">
    <cfRule type="cellIs" dxfId="2625" priority="2238" operator="equal">
      <formula>"JtagRd, SBRd, R4Err"</formula>
    </cfRule>
    <cfRule type="cellIs" dxfId="2624" priority="2239" operator="equal">
      <formula>"JtagRd, SBRd"</formula>
    </cfRule>
    <cfRule type="cellIs" dxfId="2623" priority="2240" operator="equal">
      <formula>"JtagRd, SBRd, JtagWr, SBWr, R4Err"</formula>
    </cfRule>
    <cfRule type="cellIs" dxfId="2622" priority="2241" operator="equal">
      <formula>"JtagRd, SBRd, R4Err, LockTag"</formula>
    </cfRule>
    <cfRule type="cellIs" dxfId="2621" priority="2244" operator="equal">
      <formula>"JtagRd, SBRd, SEC_CRC-16"</formula>
    </cfRule>
    <cfRule type="cellIs" dxfId="2620" priority="2245" operator="equal">
      <formula>"JtagRd, SBRd, JtagWr, R4Err, CRC-16"</formula>
    </cfRule>
    <cfRule type="cellIs" dxfId="2619" priority="2246" operator="equal">
      <formula>"JtagRd, SBRd, JtagWr, SBWr, R4Err, CRC-16"</formula>
    </cfRule>
    <cfRule type="cellIs" dxfId="2618" priority="2247" operator="equal">
      <formula>"JtagRd, SBRd, CRC-16"</formula>
    </cfRule>
  </conditionalFormatting>
  <conditionalFormatting sqref="H222:H224">
    <cfRule type="containsText" dxfId="2617" priority="2242" operator="containsText" text="Zeroizable">
      <formula>NOT(ISERROR(SEARCH("Zeroizable",H222)))</formula>
    </cfRule>
    <cfRule type="containsText" dxfId="2616" priority="2243" operator="containsText" text="BOD">
      <formula>NOT(ISERROR(SEARCH("BOD",H222)))</formula>
    </cfRule>
  </conditionalFormatting>
  <conditionalFormatting sqref="L250:L251">
    <cfRule type="cellIs" dxfId="2615" priority="2193" operator="equal">
      <formula>1</formula>
    </cfRule>
  </conditionalFormatting>
  <conditionalFormatting sqref="G250:G251">
    <cfRule type="containsText" dxfId="2614" priority="2185" operator="containsText" text="deprecated">
      <formula>NOT(ISERROR(SEARCH("deprecated",G250)))</formula>
    </cfRule>
  </conditionalFormatting>
  <conditionalFormatting sqref="K250:K251">
    <cfRule type="colorScale" priority="2200">
      <colorScale>
        <cfvo type="min"/>
        <cfvo type="percentile" val="50"/>
        <cfvo type="max"/>
        <color rgb="FFF8696B"/>
        <color rgb="FFFFEB84"/>
        <color rgb="FF63BE7B"/>
      </colorScale>
    </cfRule>
  </conditionalFormatting>
  <conditionalFormatting sqref="H250:H251">
    <cfRule type="cellIs" dxfId="2613" priority="2175" operator="equal">
      <formula>"JtagRd, SBRd, R4Err"</formula>
    </cfRule>
    <cfRule type="cellIs" dxfId="2612" priority="2176" operator="equal">
      <formula>"JtagRd, SBRd"</formula>
    </cfRule>
    <cfRule type="cellIs" dxfId="2611" priority="2177" operator="equal">
      <formula>"JtagRd, SBRd, JtagWr, SBWr, R4Err"</formula>
    </cfRule>
    <cfRule type="cellIs" dxfId="2610" priority="2178" operator="equal">
      <formula>"JtagRd, SBRd, R4Err, LockTag"</formula>
    </cfRule>
    <cfRule type="cellIs" dxfId="2609" priority="2181" operator="equal">
      <formula>"JtagRd, SBRd, SEC_CRC-16"</formula>
    </cfRule>
    <cfRule type="cellIs" dxfId="2608" priority="2182" operator="equal">
      <formula>"JtagRd, SBRd, JtagWr, R4Err, CRC-16"</formula>
    </cfRule>
    <cfRule type="cellIs" dxfId="2607" priority="2183" operator="equal">
      <formula>"JtagRd, SBRd, JtagWr, SBWr, R4Err, CRC-16"</formula>
    </cfRule>
    <cfRule type="cellIs" dxfId="2606" priority="2184" operator="equal">
      <formula>"JtagRd, SBRd, CRC-16"</formula>
    </cfRule>
  </conditionalFormatting>
  <conditionalFormatting sqref="H250:H251">
    <cfRule type="containsText" dxfId="2605" priority="2179" operator="containsText" text="Zeroizable">
      <formula>NOT(ISERROR(SEARCH("Zeroizable",H250)))</formula>
    </cfRule>
    <cfRule type="containsText" dxfId="2604" priority="2180" operator="containsText" text="BOD">
      <formula>NOT(ISERROR(SEARCH("BOD",H250)))</formula>
    </cfRule>
  </conditionalFormatting>
  <conditionalFormatting sqref="AB250:AB251">
    <cfRule type="expression" dxfId="2603" priority="2138">
      <formula>AND(AB250=0, AB250&lt;&gt;"")</formula>
    </cfRule>
    <cfRule type="expression" dxfId="2602" priority="2139">
      <formula>AND(AB250&gt;0, AB250&lt;10000000000)</formula>
    </cfRule>
    <cfRule type="cellIs" dxfId="2601" priority="2140" operator="equal">
      <formula>"yes"</formula>
    </cfRule>
    <cfRule type="cellIs" dxfId="2600" priority="2141" operator="equal">
      <formula>"no"</formula>
    </cfRule>
    <cfRule type="cellIs" dxfId="2599" priority="2142" operator="equal">
      <formula>"remove"</formula>
    </cfRule>
  </conditionalFormatting>
  <conditionalFormatting sqref="AB250:AB251">
    <cfRule type="expression" dxfId="2598" priority="2143">
      <formula>$J250="SoftStrap"</formula>
    </cfRule>
    <cfRule type="expression" dxfId="2597" priority="2144">
      <formula>$J250="GP2_CATEGORY"</formula>
    </cfRule>
    <cfRule type="expression" dxfId="2596" priority="2145">
      <formula>$J250="GP3_CATEGORY"</formula>
    </cfRule>
    <cfRule type="expression" dxfId="2595" priority="2146">
      <formula>$J250="GP3_IFP_CATEGORY"</formula>
    </cfRule>
    <cfRule type="expression" dxfId="2594" priority="2147">
      <formula>$J250="GP1_CATEGORY"</formula>
    </cfRule>
    <cfRule type="expression" dxfId="2593" priority="2148">
      <formula>$J250="GP1_IFP_CATEGORY"</formula>
    </cfRule>
  </conditionalFormatting>
  <conditionalFormatting sqref="AA250:AA251">
    <cfRule type="expression" dxfId="2592" priority="2094">
      <formula>AND(AA250=0, AA250&lt;&gt;"")</formula>
    </cfRule>
    <cfRule type="expression" dxfId="2591" priority="2095">
      <formula>AND(AA250&gt;0, AA250&lt;10000000000)</formula>
    </cfRule>
    <cfRule type="cellIs" dxfId="2590" priority="2096" operator="equal">
      <formula>"yes"</formula>
    </cfRule>
    <cfRule type="cellIs" dxfId="2589" priority="2097" operator="equal">
      <formula>"no"</formula>
    </cfRule>
    <cfRule type="cellIs" dxfId="2588" priority="2098" operator="equal">
      <formula>"remove"</formula>
    </cfRule>
  </conditionalFormatting>
  <conditionalFormatting sqref="AA250:AA251">
    <cfRule type="expression" dxfId="2587" priority="2099">
      <formula>$J250="SoftStrap"</formula>
    </cfRule>
    <cfRule type="expression" dxfId="2586" priority="2100">
      <formula>$J250="GP2_CATEGORY"</formula>
    </cfRule>
    <cfRule type="expression" dxfId="2585" priority="2101">
      <formula>$J250="GP3_CATEGORY"</formula>
    </cfRule>
    <cfRule type="expression" dxfId="2584" priority="2102">
      <formula>$J250="GP3_IFP_CATEGORY"</formula>
    </cfRule>
    <cfRule type="expression" dxfId="2583" priority="2103">
      <formula>$J250="GP1_CATEGORY"</formula>
    </cfRule>
    <cfRule type="expression" dxfId="2582" priority="2104">
      <formula>$J250="GP1_IFP_CATEGORY"</formula>
    </cfRule>
  </conditionalFormatting>
  <conditionalFormatting sqref="Z142:Z143">
    <cfRule type="expression" dxfId="2581" priority="2061">
      <formula>AND(Z142=0, Z142&lt;&gt;"")</formula>
    </cfRule>
    <cfRule type="expression" dxfId="2580" priority="2062">
      <formula>AND(Z142&gt;0, Z142&lt;10000000000)</formula>
    </cfRule>
    <cfRule type="cellIs" dxfId="2579" priority="2063" operator="equal">
      <formula>"yes"</formula>
    </cfRule>
    <cfRule type="cellIs" dxfId="2578" priority="2064" operator="equal">
      <formula>"no"</formula>
    </cfRule>
    <cfRule type="cellIs" dxfId="2577" priority="2065" operator="equal">
      <formula>"remove"</formula>
    </cfRule>
  </conditionalFormatting>
  <conditionalFormatting sqref="AA213:AB214">
    <cfRule type="expression" dxfId="2576" priority="2017">
      <formula>AND(AA213=0, AA213&lt;&gt;"")</formula>
    </cfRule>
    <cfRule type="expression" dxfId="2575" priority="2018">
      <formula>AND(AA213&gt;0, AA213&lt;10000000000)</formula>
    </cfRule>
    <cfRule type="cellIs" dxfId="2574" priority="2019" operator="equal">
      <formula>"yes"</formula>
    </cfRule>
    <cfRule type="cellIs" dxfId="2573" priority="2020" operator="equal">
      <formula>"no"</formula>
    </cfRule>
    <cfRule type="cellIs" dxfId="2572" priority="2021" operator="equal">
      <formula>"remove"</formula>
    </cfRule>
  </conditionalFormatting>
  <conditionalFormatting sqref="AA213:AB214">
    <cfRule type="expression" dxfId="2571" priority="2022">
      <formula>$J213="SoftStrap"</formula>
    </cfRule>
    <cfRule type="expression" dxfId="2570" priority="2023">
      <formula>$J213="GP2_CATEGORY"</formula>
    </cfRule>
    <cfRule type="expression" dxfId="2569" priority="2024">
      <formula>$J213="GP3_CATEGORY"</formula>
    </cfRule>
    <cfRule type="expression" dxfId="2568" priority="2025">
      <formula>$J213="GP3_IFP_CATEGORY"</formula>
    </cfRule>
    <cfRule type="expression" dxfId="2567" priority="2026">
      <formula>$J213="GP1_CATEGORY"</formula>
    </cfRule>
    <cfRule type="expression" dxfId="2566" priority="2027">
      <formula>$J213="GP1_IFP_CATEGORY"</formula>
    </cfRule>
  </conditionalFormatting>
  <conditionalFormatting sqref="AC213:AC214 AE213:AF214">
    <cfRule type="expression" dxfId="2565" priority="2006">
      <formula>AND(AC213=0, AC213&lt;&gt;"")</formula>
    </cfRule>
    <cfRule type="expression" dxfId="2564" priority="2007">
      <formula>AND(AC213&gt;0, AC213&lt;10000000000)</formula>
    </cfRule>
    <cfRule type="cellIs" dxfId="2563" priority="2008" operator="equal">
      <formula>"yes"</formula>
    </cfRule>
    <cfRule type="cellIs" dxfId="2562" priority="2009" operator="equal">
      <formula>"no"</formula>
    </cfRule>
    <cfRule type="cellIs" dxfId="2561" priority="2010" operator="equal">
      <formula>"remove"</formula>
    </cfRule>
  </conditionalFormatting>
  <conditionalFormatting sqref="AC213:AC214 AE213:AF214">
    <cfRule type="expression" dxfId="2560" priority="2011">
      <formula>$J213="SoftStrap"</formula>
    </cfRule>
    <cfRule type="expression" dxfId="2559" priority="2012">
      <formula>$J213="GP2_CATEGORY"</formula>
    </cfRule>
    <cfRule type="expression" dxfId="2558" priority="2013">
      <formula>$J213="GP3_CATEGORY"</formula>
    </cfRule>
    <cfRule type="expression" dxfId="2557" priority="2014">
      <formula>$J213="GP3_IFP_CATEGORY"</formula>
    </cfRule>
    <cfRule type="expression" dxfId="2556" priority="2015">
      <formula>$J213="GP1_CATEGORY"</formula>
    </cfRule>
    <cfRule type="expression" dxfId="2555" priority="2016">
      <formula>$J213="GP1_IFP_CATEGORY"</formula>
    </cfRule>
  </conditionalFormatting>
  <conditionalFormatting sqref="AB229">
    <cfRule type="expression" dxfId="2554" priority="1995">
      <formula>AND(AB229=0, AB229&lt;&gt;"")</formula>
    </cfRule>
    <cfRule type="expression" dxfId="2553" priority="1996">
      <formula>AND(AB229&gt;0, AB229&lt;10000000000)</formula>
    </cfRule>
    <cfRule type="cellIs" dxfId="2552" priority="1997" operator="equal">
      <formula>"yes"</formula>
    </cfRule>
    <cfRule type="cellIs" dxfId="2551" priority="1998" operator="equal">
      <formula>"no"</formula>
    </cfRule>
    <cfRule type="cellIs" dxfId="2550" priority="1999" operator="equal">
      <formula>"remove"</formula>
    </cfRule>
  </conditionalFormatting>
  <conditionalFormatting sqref="AB229">
    <cfRule type="expression" dxfId="2549" priority="2000">
      <formula>$J229="SoftStrap"</formula>
    </cfRule>
    <cfRule type="expression" dxfId="2548" priority="2001">
      <formula>$J229="GP2_CATEGORY"</formula>
    </cfRule>
    <cfRule type="expression" dxfId="2547" priority="2002">
      <formula>$J229="GP3_CATEGORY"</formula>
    </cfRule>
    <cfRule type="expression" dxfId="2546" priority="2003">
      <formula>$J229="GP3_IFP_CATEGORY"</formula>
    </cfRule>
    <cfRule type="expression" dxfId="2545" priority="2004">
      <formula>$J229="GP1_CATEGORY"</formula>
    </cfRule>
    <cfRule type="expression" dxfId="2544" priority="2005">
      <formula>$J229="GP1_IFP_CATEGORY"</formula>
    </cfRule>
  </conditionalFormatting>
  <conditionalFormatting sqref="AA229">
    <cfRule type="expression" dxfId="2543" priority="1984">
      <formula>AND(AA229=0, AA229&lt;&gt;"")</formula>
    </cfRule>
    <cfRule type="expression" dxfId="2542" priority="1985">
      <formula>AND(AA229&gt;0, AA229&lt;10000000000)</formula>
    </cfRule>
    <cfRule type="cellIs" dxfId="2541" priority="1986" operator="equal">
      <formula>"yes"</formula>
    </cfRule>
    <cfRule type="cellIs" dxfId="2540" priority="1987" operator="equal">
      <formula>"no"</formula>
    </cfRule>
    <cfRule type="cellIs" dxfId="2539" priority="1988" operator="equal">
      <formula>"remove"</formula>
    </cfRule>
  </conditionalFormatting>
  <conditionalFormatting sqref="AA229">
    <cfRule type="expression" dxfId="2538" priority="1989">
      <formula>$J229="SoftStrap"</formula>
    </cfRule>
    <cfRule type="expression" dxfId="2537" priority="1990">
      <formula>$J229="GP2_CATEGORY"</formula>
    </cfRule>
    <cfRule type="expression" dxfId="2536" priority="1991">
      <formula>$J229="GP3_CATEGORY"</formula>
    </cfRule>
    <cfRule type="expression" dxfId="2535" priority="1992">
      <formula>$J229="GP3_IFP_CATEGORY"</formula>
    </cfRule>
    <cfRule type="expression" dxfId="2534" priority="1993">
      <formula>$J229="GP1_CATEGORY"</formula>
    </cfRule>
    <cfRule type="expression" dxfId="2533" priority="1994">
      <formula>$J229="GP1_IFP_CATEGORY"</formula>
    </cfRule>
  </conditionalFormatting>
  <conditionalFormatting sqref="AC229 AE229:AF229">
    <cfRule type="expression" dxfId="2532" priority="1973">
      <formula>AND(AC229=0, AC229&lt;&gt;"")</formula>
    </cfRule>
    <cfRule type="expression" dxfId="2531" priority="1974">
      <formula>AND(AC229&gt;0, AC229&lt;10000000000)</formula>
    </cfRule>
    <cfRule type="cellIs" dxfId="2530" priority="1975" operator="equal">
      <formula>"yes"</formula>
    </cfRule>
    <cfRule type="cellIs" dxfId="2529" priority="1976" operator="equal">
      <formula>"no"</formula>
    </cfRule>
    <cfRule type="cellIs" dxfId="2528" priority="1977" operator="equal">
      <formula>"remove"</formula>
    </cfRule>
  </conditionalFormatting>
  <conditionalFormatting sqref="AC229 AE229:AF229">
    <cfRule type="expression" dxfId="2527" priority="1978">
      <formula>$J229="SoftStrap"</formula>
    </cfRule>
    <cfRule type="expression" dxfId="2526" priority="1979">
      <formula>$J229="GP2_CATEGORY"</formula>
    </cfRule>
    <cfRule type="expression" dxfId="2525" priority="1980">
      <formula>$J229="GP3_CATEGORY"</formula>
    </cfRule>
    <cfRule type="expression" dxfId="2524" priority="1981">
      <formula>$J229="GP3_IFP_CATEGORY"</formula>
    </cfRule>
    <cfRule type="expression" dxfId="2523" priority="1982">
      <formula>$J229="GP1_CATEGORY"</formula>
    </cfRule>
    <cfRule type="expression" dxfId="2522" priority="1983">
      <formula>$J229="GP1_IFP_CATEGORY"</formula>
    </cfRule>
  </conditionalFormatting>
  <conditionalFormatting sqref="AB245">
    <cfRule type="expression" dxfId="2521" priority="1962">
      <formula>AND(AB245=0, AB245&lt;&gt;"")</formula>
    </cfRule>
    <cfRule type="expression" dxfId="2520" priority="1963">
      <formula>AND(AB245&gt;0, AB245&lt;10000000000)</formula>
    </cfRule>
    <cfRule type="cellIs" dxfId="2519" priority="1964" operator="equal">
      <formula>"yes"</formula>
    </cfRule>
    <cfRule type="cellIs" dxfId="2518" priority="1965" operator="equal">
      <formula>"no"</formula>
    </cfRule>
    <cfRule type="cellIs" dxfId="2517" priority="1966" operator="equal">
      <formula>"remove"</formula>
    </cfRule>
  </conditionalFormatting>
  <conditionalFormatting sqref="AB245">
    <cfRule type="expression" dxfId="2516" priority="1967">
      <formula>$J245="SoftStrap"</formula>
    </cfRule>
    <cfRule type="expression" dxfId="2515" priority="1968">
      <formula>$J245="GP2_CATEGORY"</formula>
    </cfRule>
    <cfRule type="expression" dxfId="2514" priority="1969">
      <formula>$J245="GP3_CATEGORY"</formula>
    </cfRule>
    <cfRule type="expression" dxfId="2513" priority="1970">
      <formula>$J245="GP3_IFP_CATEGORY"</formula>
    </cfRule>
    <cfRule type="expression" dxfId="2512" priority="1971">
      <formula>$J245="GP1_CATEGORY"</formula>
    </cfRule>
    <cfRule type="expression" dxfId="2511" priority="1972">
      <formula>$J245="GP1_IFP_CATEGORY"</formula>
    </cfRule>
  </conditionalFormatting>
  <conditionalFormatting sqref="AA245">
    <cfRule type="expression" dxfId="2510" priority="1951">
      <formula>AND(AA245=0, AA245&lt;&gt;"")</formula>
    </cfRule>
    <cfRule type="expression" dxfId="2509" priority="1952">
      <formula>AND(AA245&gt;0, AA245&lt;10000000000)</formula>
    </cfRule>
    <cfRule type="cellIs" dxfId="2508" priority="1953" operator="equal">
      <formula>"yes"</formula>
    </cfRule>
    <cfRule type="cellIs" dxfId="2507" priority="1954" operator="equal">
      <formula>"no"</formula>
    </cfRule>
    <cfRule type="cellIs" dxfId="2506" priority="1955" operator="equal">
      <formula>"remove"</formula>
    </cfRule>
  </conditionalFormatting>
  <conditionalFormatting sqref="AA245">
    <cfRule type="expression" dxfId="2505" priority="1956">
      <formula>$J245="SoftStrap"</formula>
    </cfRule>
    <cfRule type="expression" dxfId="2504" priority="1957">
      <formula>$J245="GP2_CATEGORY"</formula>
    </cfRule>
    <cfRule type="expression" dxfId="2503" priority="1958">
      <formula>$J245="GP3_CATEGORY"</formula>
    </cfRule>
    <cfRule type="expression" dxfId="2502" priority="1959">
      <formula>$J245="GP3_IFP_CATEGORY"</formula>
    </cfRule>
    <cfRule type="expression" dxfId="2501" priority="1960">
      <formula>$J245="GP1_CATEGORY"</formula>
    </cfRule>
    <cfRule type="expression" dxfId="2500" priority="1961">
      <formula>$J245="GP1_IFP_CATEGORY"</formula>
    </cfRule>
  </conditionalFormatting>
  <conditionalFormatting sqref="AC245 AE245:AF245">
    <cfRule type="expression" dxfId="2499" priority="1940">
      <formula>AND(AC245=0, AC245&lt;&gt;"")</formula>
    </cfRule>
    <cfRule type="expression" dxfId="2498" priority="1941">
      <formula>AND(AC245&gt;0, AC245&lt;10000000000)</formula>
    </cfRule>
    <cfRule type="cellIs" dxfId="2497" priority="1942" operator="equal">
      <formula>"yes"</formula>
    </cfRule>
    <cfRule type="cellIs" dxfId="2496" priority="1943" operator="equal">
      <formula>"no"</formula>
    </cfRule>
    <cfRule type="cellIs" dxfId="2495" priority="1944" operator="equal">
      <formula>"remove"</formula>
    </cfRule>
  </conditionalFormatting>
  <conditionalFormatting sqref="AC245 AE245:AF245">
    <cfRule type="expression" dxfId="2494" priority="1945">
      <formula>$J245="SoftStrap"</formula>
    </cfRule>
    <cfRule type="expression" dxfId="2493" priority="1946">
      <formula>$J245="GP2_CATEGORY"</formula>
    </cfRule>
    <cfRule type="expression" dxfId="2492" priority="1947">
      <formula>$J245="GP3_CATEGORY"</formula>
    </cfRule>
    <cfRule type="expression" dxfId="2491" priority="1948">
      <formula>$J245="GP3_IFP_CATEGORY"</formula>
    </cfRule>
    <cfRule type="expression" dxfId="2490" priority="1949">
      <formula>$J245="GP1_CATEGORY"</formula>
    </cfRule>
    <cfRule type="expression" dxfId="2489" priority="1950">
      <formula>$J245="GP1_IFP_CATEGORY"</formula>
    </cfRule>
  </conditionalFormatting>
  <conditionalFormatting sqref="K253:K1048576 K225 K144 K1:K8 K39:K64 K68:K70 K147:K157 K228:K249 K35:K37 K72:K127 K12:K15 K19:K22 K26:K33 K136:K141 K162:K219">
    <cfRule type="colorScale" priority="3420">
      <colorScale>
        <cfvo type="min"/>
        <cfvo type="percentile" val="50"/>
        <cfvo type="max"/>
        <color rgb="FFF8696B"/>
        <color rgb="FFFFEB84"/>
        <color rgb="FF63BE7B"/>
      </colorScale>
    </cfRule>
  </conditionalFormatting>
  <conditionalFormatting sqref="A227:I227">
    <cfRule type="expression" dxfId="2488" priority="1933">
      <formula>$J227="SoftStrap"</formula>
    </cfRule>
    <cfRule type="expression" dxfId="2487" priority="1934">
      <formula>$J227="GP2_CATEGORY"</formula>
    </cfRule>
    <cfRule type="expression" dxfId="2486" priority="1935">
      <formula>$J227="GP3_CATEGORY"</formula>
    </cfRule>
    <cfRule type="expression" dxfId="2485" priority="1936">
      <formula>$J227="GP3_IFP_CATEGORY"</formula>
    </cfRule>
    <cfRule type="expression" dxfId="2484" priority="1937">
      <formula>$J227="GP1_CATEGORY"</formula>
    </cfRule>
    <cfRule type="expression" dxfId="2483" priority="1938">
      <formula>$J227="GP1_IFP_CATEGORY"</formula>
    </cfRule>
  </conditionalFormatting>
  <conditionalFormatting sqref="K226:K227">
    <cfRule type="colorScale" priority="1939">
      <colorScale>
        <cfvo type="min"/>
        <cfvo type="percentile" val="50"/>
        <cfvo type="max"/>
        <color rgb="FFF8696B"/>
        <color rgb="FFFFEB84"/>
        <color rgb="FF63BE7B"/>
      </colorScale>
    </cfRule>
  </conditionalFormatting>
  <conditionalFormatting sqref="J227">
    <cfRule type="expression" dxfId="2482" priority="1872">
      <formula>$J227="SoftStrap"</formula>
    </cfRule>
    <cfRule type="expression" dxfId="2481" priority="1873">
      <formula>$J227="GP2_CATEGORY"</formula>
    </cfRule>
    <cfRule type="expression" dxfId="2480" priority="1874">
      <formula>$J227="GP3_CATEGORY"</formula>
    </cfRule>
    <cfRule type="expression" dxfId="2479" priority="1875">
      <formula>$J227="GP3_IFP_CATEGORY"</formula>
    </cfRule>
    <cfRule type="expression" dxfId="2478" priority="1876">
      <formula>$J227="GP1_CATEGORY"</formula>
    </cfRule>
    <cfRule type="expression" dxfId="2477" priority="1877">
      <formula>$J227="GP1_IFP_CATEGORY"</formula>
    </cfRule>
  </conditionalFormatting>
  <conditionalFormatting sqref="L252">
    <cfRule type="cellIs" dxfId="2476" priority="1858" operator="equal">
      <formula>1</formula>
    </cfRule>
  </conditionalFormatting>
  <conditionalFormatting sqref="AA252:AF252 AL252:DH252">
    <cfRule type="expression" dxfId="2475" priority="1853">
      <formula>AND(AA252=0, AA252&lt;&gt;"")</formula>
    </cfRule>
    <cfRule type="expression" dxfId="2474" priority="1854">
      <formula>AND(AA252&gt;0, AA252&lt;10000000000)</formula>
    </cfRule>
    <cfRule type="cellIs" dxfId="2473" priority="1855" operator="equal">
      <formula>"yes"</formula>
    </cfRule>
    <cfRule type="cellIs" dxfId="2472" priority="1856" operator="equal">
      <formula>"no"</formula>
    </cfRule>
    <cfRule type="cellIs" dxfId="2471" priority="1857" operator="equal">
      <formula>"remove"</formula>
    </cfRule>
  </conditionalFormatting>
  <conditionalFormatting sqref="G252">
    <cfRule type="containsText" dxfId="2470" priority="1850" operator="containsText" text="deprecated">
      <formula>NOT(ISERROR(SEARCH("deprecated",G252)))</formula>
    </cfRule>
  </conditionalFormatting>
  <conditionalFormatting sqref="A252:O252">
    <cfRule type="expression" dxfId="2469" priority="1859">
      <formula>$J252="SoftStrap"</formula>
    </cfRule>
    <cfRule type="expression" dxfId="2468" priority="1860">
      <formula>$J252="GP2_CATEGORY"</formula>
    </cfRule>
    <cfRule type="expression" dxfId="2467" priority="1861">
      <formula>$J252="GP3_CATEGORY"</formula>
    </cfRule>
    <cfRule type="expression" dxfId="2466" priority="1862">
      <formula>$J252="GP3_IFP_CATEGORY"</formula>
    </cfRule>
    <cfRule type="expression" dxfId="2465" priority="1863">
      <formula>$J252="GP1_CATEGORY"</formula>
    </cfRule>
    <cfRule type="expression" dxfId="2464" priority="1864">
      <formula>$J252="GP1_IFP_CATEGORY"</formula>
    </cfRule>
  </conditionalFormatting>
  <conditionalFormatting sqref="H252">
    <cfRule type="cellIs" dxfId="2463" priority="1840" operator="equal">
      <formula>"JtagRd, SBRd, R4Err"</formula>
    </cfRule>
    <cfRule type="cellIs" dxfId="2462" priority="1841" operator="equal">
      <formula>"JtagRd, SBRd"</formula>
    </cfRule>
    <cfRule type="cellIs" dxfId="2461" priority="1842" operator="equal">
      <formula>"JtagRd, SBRd, JtagWr, SBWr, R4Err"</formula>
    </cfRule>
    <cfRule type="cellIs" dxfId="2460" priority="1843" operator="equal">
      <formula>"JtagRd, SBRd, R4Err, LockTag"</formula>
    </cfRule>
    <cfRule type="cellIs" dxfId="2459" priority="1846" operator="equal">
      <formula>"JtagRd, SBRd, SEC_CRC-16"</formula>
    </cfRule>
    <cfRule type="cellIs" dxfId="2458" priority="1847" operator="equal">
      <formula>"JtagRd, SBRd, JtagWr, R4Err, CRC-16"</formula>
    </cfRule>
    <cfRule type="cellIs" dxfId="2457" priority="1848" operator="equal">
      <formula>"JtagRd, SBRd, JtagWr, SBWr, R4Err, CRC-16"</formula>
    </cfRule>
    <cfRule type="cellIs" dxfId="2456" priority="1849" operator="equal">
      <formula>"JtagRd, SBRd, CRC-16"</formula>
    </cfRule>
  </conditionalFormatting>
  <conditionalFormatting sqref="H252">
    <cfRule type="containsText" dxfId="2455" priority="1844" operator="containsText" text="Zeroizable">
      <formula>NOT(ISERROR(SEARCH("Zeroizable",H252)))</formula>
    </cfRule>
    <cfRule type="containsText" dxfId="2454" priority="1845" operator="containsText" text="BOD">
      <formula>NOT(ISERROR(SEARCH("BOD",H252)))</formula>
    </cfRule>
  </conditionalFormatting>
  <conditionalFormatting sqref="K252">
    <cfRule type="colorScale" priority="1865">
      <colorScale>
        <cfvo type="min"/>
        <cfvo type="percentile" val="50"/>
        <cfvo type="max"/>
        <color rgb="FFF8696B"/>
        <color rgb="FFFFEB84"/>
        <color rgb="FF63BE7B"/>
      </colorScale>
    </cfRule>
  </conditionalFormatting>
  <conditionalFormatting sqref="AC250:AF251">
    <cfRule type="expression" dxfId="2453" priority="1829">
      <formula>AND(AC250=0, AC250&lt;&gt;"")</formula>
    </cfRule>
    <cfRule type="expression" dxfId="2452" priority="1830">
      <formula>AND(AC250&gt;0, AC250&lt;10000000000)</formula>
    </cfRule>
    <cfRule type="cellIs" dxfId="2451" priority="1831" operator="equal">
      <formula>"yes"</formula>
    </cfRule>
    <cfRule type="cellIs" dxfId="2450" priority="1832" operator="equal">
      <formula>"no"</formula>
    </cfRule>
    <cfRule type="cellIs" dxfId="2449" priority="1833" operator="equal">
      <formula>"remove"</formula>
    </cfRule>
  </conditionalFormatting>
  <conditionalFormatting sqref="AC250:AF251">
    <cfRule type="expression" dxfId="2448" priority="1834">
      <formula>$J250="SoftStrap"</formula>
    </cfRule>
    <cfRule type="expression" dxfId="2447" priority="1835">
      <formula>$J250="GP2_CATEGORY"</formula>
    </cfRule>
    <cfRule type="expression" dxfId="2446" priority="1836">
      <formula>$J250="GP3_CATEGORY"</formula>
    </cfRule>
    <cfRule type="expression" dxfId="2445" priority="1837">
      <formula>$J250="GP3_IFP_CATEGORY"</formula>
    </cfRule>
    <cfRule type="expression" dxfId="2444" priority="1838">
      <formula>$J250="GP1_CATEGORY"</formula>
    </cfRule>
    <cfRule type="expression" dxfId="2443" priority="1839">
      <formula>$J250="GP1_IFP_CATEGORY"</formula>
    </cfRule>
  </conditionalFormatting>
  <conditionalFormatting sqref="K223:K224">
    <cfRule type="colorScale" priority="3647">
      <colorScale>
        <cfvo type="min"/>
        <cfvo type="percentile" val="50"/>
        <cfvo type="max"/>
        <color rgb="FFF8696B"/>
        <color rgb="FFFFEB84"/>
        <color rgb="FF63BE7B"/>
      </colorScale>
    </cfRule>
  </conditionalFormatting>
  <conditionalFormatting sqref="P142:Z142">
    <cfRule type="expression" dxfId="2442" priority="1824">
      <formula>AND(P142=0, P142&lt;&gt;"")</formula>
    </cfRule>
    <cfRule type="expression" dxfId="2441" priority="1825">
      <formula>AND(P142&gt;0, P142&lt;10000000000)</formula>
    </cfRule>
    <cfRule type="cellIs" dxfId="2440" priority="1826" operator="equal">
      <formula>"yes"</formula>
    </cfRule>
    <cfRule type="cellIs" dxfId="2439" priority="1827" operator="equal">
      <formula>"no"</formula>
    </cfRule>
    <cfRule type="cellIs" dxfId="2438" priority="1828" operator="equal">
      <formula>"remove"</formula>
    </cfRule>
  </conditionalFormatting>
  <conditionalFormatting sqref="P143:Y143">
    <cfRule type="expression" dxfId="2437" priority="1819">
      <formula>AND(P143=0, P143&lt;&gt;"")</formula>
    </cfRule>
    <cfRule type="expression" dxfId="2436" priority="1820">
      <formula>AND(P143&gt;0, P143&lt;10000000000)</formula>
    </cfRule>
    <cfRule type="cellIs" dxfId="2435" priority="1821" operator="equal">
      <formula>"yes"</formula>
    </cfRule>
    <cfRule type="cellIs" dxfId="2434" priority="1822" operator="equal">
      <formula>"no"</formula>
    </cfRule>
    <cfRule type="cellIs" dxfId="2433" priority="1823" operator="equal">
      <formula>"remove"</formula>
    </cfRule>
  </conditionalFormatting>
  <conditionalFormatting sqref="P143:Z143">
    <cfRule type="expression" dxfId="2432" priority="1814">
      <formula>AND(P143=0, P143&lt;&gt;"")</formula>
    </cfRule>
    <cfRule type="expression" dxfId="2431" priority="1815">
      <formula>AND(P143&gt;0, P143&lt;10000000000)</formula>
    </cfRule>
    <cfRule type="cellIs" dxfId="2430" priority="1816" operator="equal">
      <formula>"yes"</formula>
    </cfRule>
    <cfRule type="cellIs" dxfId="2429" priority="1817" operator="equal">
      <formula>"no"</formula>
    </cfRule>
    <cfRule type="cellIs" dxfId="2428" priority="1818" operator="equal">
      <formula>"remove"</formula>
    </cfRule>
  </conditionalFormatting>
  <conditionalFormatting sqref="K222">
    <cfRule type="colorScale" priority="3738">
      <colorScale>
        <cfvo type="min"/>
        <cfvo type="percentile" val="50"/>
        <cfvo type="max"/>
        <color rgb="FFF8696B"/>
        <color rgb="FFFFEB84"/>
        <color rgb="FF63BE7B"/>
      </colorScale>
    </cfRule>
  </conditionalFormatting>
  <conditionalFormatting sqref="P142:Z142">
    <cfRule type="expression" dxfId="2427" priority="1757">
      <formula>AND(P142=0, P142&lt;&gt;"")</formula>
    </cfRule>
    <cfRule type="expression" dxfId="2426" priority="1758">
      <formula>AND(P142&gt;0, P142&lt;10000000000)</formula>
    </cfRule>
    <cfRule type="cellIs" dxfId="2425" priority="1759" operator="equal">
      <formula>"yes"</formula>
    </cfRule>
    <cfRule type="cellIs" dxfId="2424" priority="1760" operator="equal">
      <formula>"no"</formula>
    </cfRule>
    <cfRule type="cellIs" dxfId="2423" priority="1761" operator="equal">
      <formula>"remove"</formula>
    </cfRule>
  </conditionalFormatting>
  <conditionalFormatting sqref="P143:Y143">
    <cfRule type="expression" dxfId="2422" priority="1752">
      <formula>AND(P143=0, P143&lt;&gt;"")</formula>
    </cfRule>
    <cfRule type="expression" dxfId="2421" priority="1753">
      <formula>AND(P143&gt;0, P143&lt;10000000000)</formula>
    </cfRule>
    <cfRule type="cellIs" dxfId="2420" priority="1754" operator="equal">
      <formula>"yes"</formula>
    </cfRule>
    <cfRule type="cellIs" dxfId="2419" priority="1755" operator="equal">
      <formula>"no"</formula>
    </cfRule>
    <cfRule type="cellIs" dxfId="2418" priority="1756" operator="equal">
      <formula>"remove"</formula>
    </cfRule>
  </conditionalFormatting>
  <conditionalFormatting sqref="P143:Z143">
    <cfRule type="expression" dxfId="2417" priority="1747">
      <formula>AND(P143=0, P143&lt;&gt;"")</formula>
    </cfRule>
    <cfRule type="expression" dxfId="2416" priority="1748">
      <formula>AND(P143&gt;0, P143&lt;10000000000)</formula>
    </cfRule>
    <cfRule type="cellIs" dxfId="2415" priority="1749" operator="equal">
      <formula>"yes"</formula>
    </cfRule>
    <cfRule type="cellIs" dxfId="2414" priority="1750" operator="equal">
      <formula>"no"</formula>
    </cfRule>
    <cfRule type="cellIs" dxfId="2413" priority="1751" operator="equal">
      <formula>"remove"</formula>
    </cfRule>
  </conditionalFormatting>
  <conditionalFormatting sqref="P143:Z143">
    <cfRule type="expression" dxfId="2412" priority="1742">
      <formula>AND(P143=0, P143&lt;&gt;"")</formula>
    </cfRule>
    <cfRule type="expression" dxfId="2411" priority="1743">
      <formula>AND(P143&gt;0, P143&lt;10000000000)</formula>
    </cfRule>
    <cfRule type="cellIs" dxfId="2410" priority="1744" operator="equal">
      <formula>"yes"</formula>
    </cfRule>
    <cfRule type="cellIs" dxfId="2409" priority="1745" operator="equal">
      <formula>"no"</formula>
    </cfRule>
    <cfRule type="cellIs" dxfId="2408" priority="1746" operator="equal">
      <formula>"remove"</formula>
    </cfRule>
  </conditionalFormatting>
  <conditionalFormatting sqref="P145:Z145">
    <cfRule type="expression" dxfId="2407" priority="1736">
      <formula>$J145="SoftStrap"</formula>
    </cfRule>
    <cfRule type="expression" dxfId="2406" priority="1737">
      <formula>$J145="GP2_CATEGORY"</formula>
    </cfRule>
    <cfRule type="expression" dxfId="2405" priority="1738">
      <formula>$J145="GP3_CATEGORY"</formula>
    </cfRule>
    <cfRule type="expression" dxfId="2404" priority="1739">
      <formula>$J145="GP3_IFP_CATEGORY"</formula>
    </cfRule>
    <cfRule type="expression" dxfId="2403" priority="1740">
      <formula>$J145="GP1_CATEGORY"</formula>
    </cfRule>
    <cfRule type="expression" dxfId="2402" priority="1741">
      <formula>$J145="GP1_IFP_CATEGORY"</formula>
    </cfRule>
  </conditionalFormatting>
  <conditionalFormatting sqref="P145:Y145">
    <cfRule type="expression" dxfId="2401" priority="1731">
      <formula>AND(P145=0, P145&lt;&gt;"")</formula>
    </cfRule>
    <cfRule type="expression" dxfId="2400" priority="1732">
      <formula>AND(P145&gt;0, P145&lt;10000000000)</formula>
    </cfRule>
    <cfRule type="cellIs" dxfId="2399" priority="1733" operator="equal">
      <formula>"yes"</formula>
    </cfRule>
    <cfRule type="cellIs" dxfId="2398" priority="1734" operator="equal">
      <formula>"no"</formula>
    </cfRule>
    <cfRule type="cellIs" dxfId="2397" priority="1735" operator="equal">
      <formula>"remove"</formula>
    </cfRule>
  </conditionalFormatting>
  <conditionalFormatting sqref="Z145">
    <cfRule type="expression" dxfId="2396" priority="1726">
      <formula>AND(Z145=0, Z145&lt;&gt;"")</formula>
    </cfRule>
    <cfRule type="expression" dxfId="2395" priority="1727">
      <formula>AND(Z145&gt;0, Z145&lt;10000000000)</formula>
    </cfRule>
    <cfRule type="cellIs" dxfId="2394" priority="1728" operator="equal">
      <formula>"yes"</formula>
    </cfRule>
    <cfRule type="cellIs" dxfId="2393" priority="1729" operator="equal">
      <formula>"no"</formula>
    </cfRule>
    <cfRule type="cellIs" dxfId="2392" priority="1730" operator="equal">
      <formula>"remove"</formula>
    </cfRule>
  </conditionalFormatting>
  <conditionalFormatting sqref="P145:Y145">
    <cfRule type="expression" dxfId="2391" priority="1721">
      <formula>AND(P145=0, P145&lt;&gt;"")</formula>
    </cfRule>
    <cfRule type="expression" dxfId="2390" priority="1722">
      <formula>AND(P145&gt;0, P145&lt;10000000000)</formula>
    </cfRule>
    <cfRule type="cellIs" dxfId="2389" priority="1723" operator="equal">
      <formula>"yes"</formula>
    </cfRule>
    <cfRule type="cellIs" dxfId="2388" priority="1724" operator="equal">
      <formula>"no"</formula>
    </cfRule>
    <cfRule type="cellIs" dxfId="2387" priority="1725" operator="equal">
      <formula>"remove"</formula>
    </cfRule>
  </conditionalFormatting>
  <conditionalFormatting sqref="P145:Z145">
    <cfRule type="expression" dxfId="2386" priority="1716">
      <formula>AND(P145=0, P145&lt;&gt;"")</formula>
    </cfRule>
    <cfRule type="expression" dxfId="2385" priority="1717">
      <formula>AND(P145&gt;0, P145&lt;10000000000)</formula>
    </cfRule>
    <cfRule type="cellIs" dxfId="2384" priority="1718" operator="equal">
      <formula>"yes"</formula>
    </cfRule>
    <cfRule type="cellIs" dxfId="2383" priority="1719" operator="equal">
      <formula>"no"</formula>
    </cfRule>
    <cfRule type="cellIs" dxfId="2382" priority="1720" operator="equal">
      <formula>"remove"</formula>
    </cfRule>
  </conditionalFormatting>
  <conditionalFormatting sqref="P145:Y145">
    <cfRule type="expression" dxfId="2381" priority="1711">
      <formula>AND(P145=0, P145&lt;&gt;"")</formula>
    </cfRule>
    <cfRule type="expression" dxfId="2380" priority="1712">
      <formula>AND(P145&gt;0, P145&lt;10000000000)</formula>
    </cfRule>
    <cfRule type="cellIs" dxfId="2379" priority="1713" operator="equal">
      <formula>"yes"</formula>
    </cfRule>
    <cfRule type="cellIs" dxfId="2378" priority="1714" operator="equal">
      <formula>"no"</formula>
    </cfRule>
    <cfRule type="cellIs" dxfId="2377" priority="1715" operator="equal">
      <formula>"remove"</formula>
    </cfRule>
  </conditionalFormatting>
  <conditionalFormatting sqref="P145:Z145">
    <cfRule type="expression" dxfId="2376" priority="1706">
      <formula>AND(P145=0, P145&lt;&gt;"")</formula>
    </cfRule>
    <cfRule type="expression" dxfId="2375" priority="1707">
      <formula>AND(P145&gt;0, P145&lt;10000000000)</formula>
    </cfRule>
    <cfRule type="cellIs" dxfId="2374" priority="1708" operator="equal">
      <formula>"yes"</formula>
    </cfRule>
    <cfRule type="cellIs" dxfId="2373" priority="1709" operator="equal">
      <formula>"no"</formula>
    </cfRule>
    <cfRule type="cellIs" dxfId="2372" priority="1710" operator="equal">
      <formula>"remove"</formula>
    </cfRule>
  </conditionalFormatting>
  <conditionalFormatting sqref="P145:Z145">
    <cfRule type="expression" dxfId="2371" priority="1701">
      <formula>AND(P145=0, P145&lt;&gt;"")</formula>
    </cfRule>
    <cfRule type="expression" dxfId="2370" priority="1702">
      <formula>AND(P145&gt;0, P145&lt;10000000000)</formula>
    </cfRule>
    <cfRule type="cellIs" dxfId="2369" priority="1703" operator="equal">
      <formula>"yes"</formula>
    </cfRule>
    <cfRule type="cellIs" dxfId="2368" priority="1704" operator="equal">
      <formula>"no"</formula>
    </cfRule>
    <cfRule type="cellIs" dxfId="2367" priority="1705" operator="equal">
      <formula>"remove"</formula>
    </cfRule>
  </conditionalFormatting>
  <conditionalFormatting sqref="P146:Z146">
    <cfRule type="expression" dxfId="2366" priority="1695">
      <formula>$J146="SoftStrap"</formula>
    </cfRule>
    <cfRule type="expression" dxfId="2365" priority="1696">
      <formula>$J146="GP2_CATEGORY"</formula>
    </cfRule>
    <cfRule type="expression" dxfId="2364" priority="1697">
      <formula>$J146="GP3_CATEGORY"</formula>
    </cfRule>
    <cfRule type="expression" dxfId="2363" priority="1698">
      <formula>$J146="GP3_IFP_CATEGORY"</formula>
    </cfRule>
    <cfRule type="expression" dxfId="2362" priority="1699">
      <formula>$J146="GP1_CATEGORY"</formula>
    </cfRule>
    <cfRule type="expression" dxfId="2361" priority="1700">
      <formula>$J146="GP1_IFP_CATEGORY"</formula>
    </cfRule>
  </conditionalFormatting>
  <conditionalFormatting sqref="P146:Y146">
    <cfRule type="expression" dxfId="2360" priority="1690">
      <formula>AND(P146=0, P146&lt;&gt;"")</formula>
    </cfRule>
    <cfRule type="expression" dxfId="2359" priority="1691">
      <formula>AND(P146&gt;0, P146&lt;10000000000)</formula>
    </cfRule>
    <cfRule type="cellIs" dxfId="2358" priority="1692" operator="equal">
      <formula>"yes"</formula>
    </cfRule>
    <cfRule type="cellIs" dxfId="2357" priority="1693" operator="equal">
      <formula>"no"</formula>
    </cfRule>
    <cfRule type="cellIs" dxfId="2356" priority="1694" operator="equal">
      <formula>"remove"</formula>
    </cfRule>
  </conditionalFormatting>
  <conditionalFormatting sqref="Z146">
    <cfRule type="expression" dxfId="2355" priority="1685">
      <formula>AND(Z146=0, Z146&lt;&gt;"")</formula>
    </cfRule>
    <cfRule type="expression" dxfId="2354" priority="1686">
      <formula>AND(Z146&gt;0, Z146&lt;10000000000)</formula>
    </cfRule>
    <cfRule type="cellIs" dxfId="2353" priority="1687" operator="equal">
      <formula>"yes"</formula>
    </cfRule>
    <cfRule type="cellIs" dxfId="2352" priority="1688" operator="equal">
      <formula>"no"</formula>
    </cfRule>
    <cfRule type="cellIs" dxfId="2351" priority="1689" operator="equal">
      <formula>"remove"</formula>
    </cfRule>
  </conditionalFormatting>
  <conditionalFormatting sqref="P146:Y146">
    <cfRule type="expression" dxfId="2350" priority="1680">
      <formula>AND(P146=0, P146&lt;&gt;"")</formula>
    </cfRule>
    <cfRule type="expression" dxfId="2349" priority="1681">
      <formula>AND(P146&gt;0, P146&lt;10000000000)</formula>
    </cfRule>
    <cfRule type="cellIs" dxfId="2348" priority="1682" operator="equal">
      <formula>"yes"</formula>
    </cfRule>
    <cfRule type="cellIs" dxfId="2347" priority="1683" operator="equal">
      <formula>"no"</formula>
    </cfRule>
    <cfRule type="cellIs" dxfId="2346" priority="1684" operator="equal">
      <formula>"remove"</formula>
    </cfRule>
  </conditionalFormatting>
  <conditionalFormatting sqref="P146:Z146">
    <cfRule type="expression" dxfId="2345" priority="1675">
      <formula>AND(P146=0, P146&lt;&gt;"")</formula>
    </cfRule>
    <cfRule type="expression" dxfId="2344" priority="1676">
      <formula>AND(P146&gt;0, P146&lt;10000000000)</formula>
    </cfRule>
    <cfRule type="cellIs" dxfId="2343" priority="1677" operator="equal">
      <formula>"yes"</formula>
    </cfRule>
    <cfRule type="cellIs" dxfId="2342" priority="1678" operator="equal">
      <formula>"no"</formula>
    </cfRule>
    <cfRule type="cellIs" dxfId="2341" priority="1679" operator="equal">
      <formula>"remove"</formula>
    </cfRule>
  </conditionalFormatting>
  <conditionalFormatting sqref="P146:Y146">
    <cfRule type="expression" dxfId="2340" priority="1670">
      <formula>AND(P146=0, P146&lt;&gt;"")</formula>
    </cfRule>
    <cfRule type="expression" dxfId="2339" priority="1671">
      <formula>AND(P146&gt;0, P146&lt;10000000000)</formula>
    </cfRule>
    <cfRule type="cellIs" dxfId="2338" priority="1672" operator="equal">
      <formula>"yes"</formula>
    </cfRule>
    <cfRule type="cellIs" dxfId="2337" priority="1673" operator="equal">
      <formula>"no"</formula>
    </cfRule>
    <cfRule type="cellIs" dxfId="2336" priority="1674" operator="equal">
      <formula>"remove"</formula>
    </cfRule>
  </conditionalFormatting>
  <conditionalFormatting sqref="P146:Z146">
    <cfRule type="expression" dxfId="2335" priority="1665">
      <formula>AND(P146=0, P146&lt;&gt;"")</formula>
    </cfRule>
    <cfRule type="expression" dxfId="2334" priority="1666">
      <formula>AND(P146&gt;0, P146&lt;10000000000)</formula>
    </cfRule>
    <cfRule type="cellIs" dxfId="2333" priority="1667" operator="equal">
      <formula>"yes"</formula>
    </cfRule>
    <cfRule type="cellIs" dxfId="2332" priority="1668" operator="equal">
      <formula>"no"</formula>
    </cfRule>
    <cfRule type="cellIs" dxfId="2331" priority="1669" operator="equal">
      <formula>"remove"</formula>
    </cfRule>
  </conditionalFormatting>
  <conditionalFormatting sqref="P146:Z146">
    <cfRule type="expression" dxfId="2330" priority="1660">
      <formula>AND(P146=0, P146&lt;&gt;"")</formula>
    </cfRule>
    <cfRule type="expression" dxfId="2329" priority="1661">
      <formula>AND(P146&gt;0, P146&lt;10000000000)</formula>
    </cfRule>
    <cfRule type="cellIs" dxfId="2328" priority="1662" operator="equal">
      <formula>"yes"</formula>
    </cfRule>
    <cfRule type="cellIs" dxfId="2327" priority="1663" operator="equal">
      <formula>"no"</formula>
    </cfRule>
    <cfRule type="cellIs" dxfId="2326" priority="1664" operator="equal">
      <formula>"remove"</formula>
    </cfRule>
  </conditionalFormatting>
  <conditionalFormatting sqref="P252:Z252">
    <cfRule type="expression" dxfId="2325" priority="1654">
      <formula>$J252="SoftStrap"</formula>
    </cfRule>
    <cfRule type="expression" dxfId="2324" priority="1655">
      <formula>$J252="GP2_CATEGORY"</formula>
    </cfRule>
    <cfRule type="expression" dxfId="2323" priority="1656">
      <formula>$J252="GP3_CATEGORY"</formula>
    </cfRule>
    <cfRule type="expression" dxfId="2322" priority="1657">
      <formula>$J252="GP3_IFP_CATEGORY"</formula>
    </cfRule>
    <cfRule type="expression" dxfId="2321" priority="1658">
      <formula>$J252="GP1_CATEGORY"</formula>
    </cfRule>
    <cfRule type="expression" dxfId="2320" priority="1659">
      <formula>$J252="GP1_IFP_CATEGORY"</formula>
    </cfRule>
  </conditionalFormatting>
  <conditionalFormatting sqref="P252:Y252">
    <cfRule type="expression" dxfId="2319" priority="1649">
      <formula>AND(P252=0, P252&lt;&gt;"")</formula>
    </cfRule>
    <cfRule type="expression" dxfId="2318" priority="1650">
      <formula>AND(P252&gt;0, P252&lt;10000000000)</formula>
    </cfRule>
    <cfRule type="cellIs" dxfId="2317" priority="1651" operator="equal">
      <formula>"yes"</formula>
    </cfRule>
    <cfRule type="cellIs" dxfId="2316" priority="1652" operator="equal">
      <formula>"no"</formula>
    </cfRule>
    <cfRule type="cellIs" dxfId="2315" priority="1653" operator="equal">
      <formula>"remove"</formula>
    </cfRule>
  </conditionalFormatting>
  <conditionalFormatting sqref="Z252">
    <cfRule type="expression" dxfId="2314" priority="1644">
      <formula>AND(Z252=0, Z252&lt;&gt;"")</formula>
    </cfRule>
    <cfRule type="expression" dxfId="2313" priority="1645">
      <formula>AND(Z252&gt;0, Z252&lt;10000000000)</formula>
    </cfRule>
    <cfRule type="cellIs" dxfId="2312" priority="1646" operator="equal">
      <formula>"yes"</formula>
    </cfRule>
    <cfRule type="cellIs" dxfId="2311" priority="1647" operator="equal">
      <formula>"no"</formula>
    </cfRule>
    <cfRule type="cellIs" dxfId="2310" priority="1648" operator="equal">
      <formula>"remove"</formula>
    </cfRule>
  </conditionalFormatting>
  <conditionalFormatting sqref="P252:Y252">
    <cfRule type="expression" dxfId="2309" priority="1639">
      <formula>AND(P252=0, P252&lt;&gt;"")</formula>
    </cfRule>
    <cfRule type="expression" dxfId="2308" priority="1640">
      <formula>AND(P252&gt;0, P252&lt;10000000000)</formula>
    </cfRule>
    <cfRule type="cellIs" dxfId="2307" priority="1641" operator="equal">
      <formula>"yes"</formula>
    </cfRule>
    <cfRule type="cellIs" dxfId="2306" priority="1642" operator="equal">
      <formula>"no"</formula>
    </cfRule>
    <cfRule type="cellIs" dxfId="2305" priority="1643" operator="equal">
      <formula>"remove"</formula>
    </cfRule>
  </conditionalFormatting>
  <conditionalFormatting sqref="P252:Z252">
    <cfRule type="expression" dxfId="2304" priority="1634">
      <formula>AND(P252=0, P252&lt;&gt;"")</formula>
    </cfRule>
    <cfRule type="expression" dxfId="2303" priority="1635">
      <formula>AND(P252&gt;0, P252&lt;10000000000)</formula>
    </cfRule>
    <cfRule type="cellIs" dxfId="2302" priority="1636" operator="equal">
      <formula>"yes"</formula>
    </cfRule>
    <cfRule type="cellIs" dxfId="2301" priority="1637" operator="equal">
      <formula>"no"</formula>
    </cfRule>
    <cfRule type="cellIs" dxfId="2300" priority="1638" operator="equal">
      <formula>"remove"</formula>
    </cfRule>
  </conditionalFormatting>
  <conditionalFormatting sqref="P252:Y252">
    <cfRule type="expression" dxfId="2299" priority="1629">
      <formula>AND(P252=0, P252&lt;&gt;"")</formula>
    </cfRule>
    <cfRule type="expression" dxfId="2298" priority="1630">
      <formula>AND(P252&gt;0, P252&lt;10000000000)</formula>
    </cfRule>
    <cfRule type="cellIs" dxfId="2297" priority="1631" operator="equal">
      <formula>"yes"</formula>
    </cfRule>
    <cfRule type="cellIs" dxfId="2296" priority="1632" operator="equal">
      <formula>"no"</formula>
    </cfRule>
    <cfRule type="cellIs" dxfId="2295" priority="1633" operator="equal">
      <formula>"remove"</formula>
    </cfRule>
  </conditionalFormatting>
  <conditionalFormatting sqref="P252:Z252">
    <cfRule type="expression" dxfId="2294" priority="1624">
      <formula>AND(P252=0, P252&lt;&gt;"")</formula>
    </cfRule>
    <cfRule type="expression" dxfId="2293" priority="1625">
      <formula>AND(P252&gt;0, P252&lt;10000000000)</formula>
    </cfRule>
    <cfRule type="cellIs" dxfId="2292" priority="1626" operator="equal">
      <formula>"yes"</formula>
    </cfRule>
    <cfRule type="cellIs" dxfId="2291" priority="1627" operator="equal">
      <formula>"no"</formula>
    </cfRule>
    <cfRule type="cellIs" dxfId="2290" priority="1628" operator="equal">
      <formula>"remove"</formula>
    </cfRule>
  </conditionalFormatting>
  <conditionalFormatting sqref="P252:Z252">
    <cfRule type="expression" dxfId="2289" priority="1619">
      <formula>AND(P252=0, P252&lt;&gt;"")</formula>
    </cfRule>
    <cfRule type="expression" dxfId="2288" priority="1620">
      <formula>AND(P252&gt;0, P252&lt;10000000000)</formula>
    </cfRule>
    <cfRule type="cellIs" dxfId="2287" priority="1621" operator="equal">
      <formula>"yes"</formula>
    </cfRule>
    <cfRule type="cellIs" dxfId="2286" priority="1622" operator="equal">
      <formula>"no"</formula>
    </cfRule>
    <cfRule type="cellIs" dxfId="2285" priority="1623" operator="equal">
      <formula>"remove"</formula>
    </cfRule>
  </conditionalFormatting>
  <conditionalFormatting sqref="P258:Z258">
    <cfRule type="expression" dxfId="2284" priority="1613">
      <formula>$J258="SoftStrap"</formula>
    </cfRule>
    <cfRule type="expression" dxfId="2283" priority="1614">
      <formula>$J258="GP2_CATEGORY"</formula>
    </cfRule>
    <cfRule type="expression" dxfId="2282" priority="1615">
      <formula>$J258="GP3_CATEGORY"</formula>
    </cfRule>
    <cfRule type="expression" dxfId="2281" priority="1616">
      <formula>$J258="GP3_IFP_CATEGORY"</formula>
    </cfRule>
    <cfRule type="expression" dxfId="2280" priority="1617">
      <formula>$J258="GP1_CATEGORY"</formula>
    </cfRule>
    <cfRule type="expression" dxfId="2279" priority="1618">
      <formula>$J258="GP1_IFP_CATEGORY"</formula>
    </cfRule>
  </conditionalFormatting>
  <conditionalFormatting sqref="P258:Y258">
    <cfRule type="expression" dxfId="2278" priority="1608">
      <formula>AND(P258=0, P258&lt;&gt;"")</formula>
    </cfRule>
    <cfRule type="expression" dxfId="2277" priority="1609">
      <formula>AND(P258&gt;0, P258&lt;10000000000)</formula>
    </cfRule>
    <cfRule type="cellIs" dxfId="2276" priority="1610" operator="equal">
      <formula>"yes"</formula>
    </cfRule>
    <cfRule type="cellIs" dxfId="2275" priority="1611" operator="equal">
      <formula>"no"</formula>
    </cfRule>
    <cfRule type="cellIs" dxfId="2274" priority="1612" operator="equal">
      <formula>"remove"</formula>
    </cfRule>
  </conditionalFormatting>
  <conditionalFormatting sqref="Z258">
    <cfRule type="expression" dxfId="2273" priority="1603">
      <formula>AND(Z258=0, Z258&lt;&gt;"")</formula>
    </cfRule>
    <cfRule type="expression" dxfId="2272" priority="1604">
      <formula>AND(Z258&gt;0, Z258&lt;10000000000)</formula>
    </cfRule>
    <cfRule type="cellIs" dxfId="2271" priority="1605" operator="equal">
      <formula>"yes"</formula>
    </cfRule>
    <cfRule type="cellIs" dxfId="2270" priority="1606" operator="equal">
      <formula>"no"</formula>
    </cfRule>
    <cfRule type="cellIs" dxfId="2269" priority="1607" operator="equal">
      <formula>"remove"</formula>
    </cfRule>
  </conditionalFormatting>
  <conditionalFormatting sqref="P258:Y258">
    <cfRule type="expression" dxfId="2268" priority="1598">
      <formula>AND(P258=0, P258&lt;&gt;"")</formula>
    </cfRule>
    <cfRule type="expression" dxfId="2267" priority="1599">
      <formula>AND(P258&gt;0, P258&lt;10000000000)</formula>
    </cfRule>
    <cfRule type="cellIs" dxfId="2266" priority="1600" operator="equal">
      <formula>"yes"</formula>
    </cfRule>
    <cfRule type="cellIs" dxfId="2265" priority="1601" operator="equal">
      <formula>"no"</formula>
    </cfRule>
    <cfRule type="cellIs" dxfId="2264" priority="1602" operator="equal">
      <formula>"remove"</formula>
    </cfRule>
  </conditionalFormatting>
  <conditionalFormatting sqref="P258:Z258">
    <cfRule type="expression" dxfId="2263" priority="1593">
      <formula>AND(P258=0, P258&lt;&gt;"")</formula>
    </cfRule>
    <cfRule type="expression" dxfId="2262" priority="1594">
      <formula>AND(P258&gt;0, P258&lt;10000000000)</formula>
    </cfRule>
    <cfRule type="cellIs" dxfId="2261" priority="1595" operator="equal">
      <formula>"yes"</formula>
    </cfRule>
    <cfRule type="cellIs" dxfId="2260" priority="1596" operator="equal">
      <formula>"no"</formula>
    </cfRule>
    <cfRule type="cellIs" dxfId="2259" priority="1597" operator="equal">
      <formula>"remove"</formula>
    </cfRule>
  </conditionalFormatting>
  <conditionalFormatting sqref="P258:Y258">
    <cfRule type="expression" dxfId="2258" priority="1588">
      <formula>AND(P258=0, P258&lt;&gt;"")</formula>
    </cfRule>
    <cfRule type="expression" dxfId="2257" priority="1589">
      <formula>AND(P258&gt;0, P258&lt;10000000000)</formula>
    </cfRule>
    <cfRule type="cellIs" dxfId="2256" priority="1590" operator="equal">
      <formula>"yes"</formula>
    </cfRule>
    <cfRule type="cellIs" dxfId="2255" priority="1591" operator="equal">
      <formula>"no"</formula>
    </cfRule>
    <cfRule type="cellIs" dxfId="2254" priority="1592" operator="equal">
      <formula>"remove"</formula>
    </cfRule>
  </conditionalFormatting>
  <conditionalFormatting sqref="P258:Z258">
    <cfRule type="expression" dxfId="2253" priority="1583">
      <formula>AND(P258=0, P258&lt;&gt;"")</formula>
    </cfRule>
    <cfRule type="expression" dxfId="2252" priority="1584">
      <formula>AND(P258&gt;0, P258&lt;10000000000)</formula>
    </cfRule>
    <cfRule type="cellIs" dxfId="2251" priority="1585" operator="equal">
      <formula>"yes"</formula>
    </cfRule>
    <cfRule type="cellIs" dxfId="2250" priority="1586" operator="equal">
      <formula>"no"</formula>
    </cfRule>
    <cfRule type="cellIs" dxfId="2249" priority="1587" operator="equal">
      <formula>"remove"</formula>
    </cfRule>
  </conditionalFormatting>
  <conditionalFormatting sqref="P258:Z258">
    <cfRule type="expression" dxfId="2248" priority="1578">
      <formula>AND(P258=0, P258&lt;&gt;"")</formula>
    </cfRule>
    <cfRule type="expression" dxfId="2247" priority="1579">
      <formula>AND(P258&gt;0, P258&lt;10000000000)</formula>
    </cfRule>
    <cfRule type="cellIs" dxfId="2246" priority="1580" operator="equal">
      <formula>"yes"</formula>
    </cfRule>
    <cfRule type="cellIs" dxfId="2245" priority="1581" operator="equal">
      <formula>"no"</formula>
    </cfRule>
    <cfRule type="cellIs" dxfId="2244" priority="1582" operator="equal">
      <formula>"remove"</formula>
    </cfRule>
  </conditionalFormatting>
  <conditionalFormatting sqref="P282:Z282">
    <cfRule type="expression" dxfId="2243" priority="1572">
      <formula>$J282="SoftStrap"</formula>
    </cfRule>
    <cfRule type="expression" dxfId="2242" priority="1573">
      <formula>$J282="GP2_CATEGORY"</formula>
    </cfRule>
    <cfRule type="expression" dxfId="2241" priority="1574">
      <formula>$J282="GP3_CATEGORY"</formula>
    </cfRule>
    <cfRule type="expression" dxfId="2240" priority="1575">
      <formula>$J282="GP3_IFP_CATEGORY"</formula>
    </cfRule>
    <cfRule type="expression" dxfId="2239" priority="1576">
      <formula>$J282="GP1_CATEGORY"</formula>
    </cfRule>
    <cfRule type="expression" dxfId="2238" priority="1577">
      <formula>$J282="GP1_IFP_CATEGORY"</formula>
    </cfRule>
  </conditionalFormatting>
  <conditionalFormatting sqref="P282:Y282">
    <cfRule type="expression" dxfId="2237" priority="1567">
      <formula>AND(P282=0, P282&lt;&gt;"")</formula>
    </cfRule>
    <cfRule type="expression" dxfId="2236" priority="1568">
      <formula>AND(P282&gt;0, P282&lt;10000000000)</formula>
    </cfRule>
    <cfRule type="cellIs" dxfId="2235" priority="1569" operator="equal">
      <formula>"yes"</formula>
    </cfRule>
    <cfRule type="cellIs" dxfId="2234" priority="1570" operator="equal">
      <formula>"no"</formula>
    </cfRule>
    <cfRule type="cellIs" dxfId="2233" priority="1571" operator="equal">
      <formula>"remove"</formula>
    </cfRule>
  </conditionalFormatting>
  <conditionalFormatting sqref="Z282">
    <cfRule type="expression" dxfId="2232" priority="1562">
      <formula>AND(Z282=0, Z282&lt;&gt;"")</formula>
    </cfRule>
    <cfRule type="expression" dxfId="2231" priority="1563">
      <formula>AND(Z282&gt;0, Z282&lt;10000000000)</formula>
    </cfRule>
    <cfRule type="cellIs" dxfId="2230" priority="1564" operator="equal">
      <formula>"yes"</formula>
    </cfRule>
    <cfRule type="cellIs" dxfId="2229" priority="1565" operator="equal">
      <formula>"no"</formula>
    </cfRule>
    <cfRule type="cellIs" dxfId="2228" priority="1566" operator="equal">
      <formula>"remove"</formula>
    </cfRule>
  </conditionalFormatting>
  <conditionalFormatting sqref="P282:Y282">
    <cfRule type="expression" dxfId="2227" priority="1557">
      <formula>AND(P282=0, P282&lt;&gt;"")</formula>
    </cfRule>
    <cfRule type="expression" dxfId="2226" priority="1558">
      <formula>AND(P282&gt;0, P282&lt;10000000000)</formula>
    </cfRule>
    <cfRule type="cellIs" dxfId="2225" priority="1559" operator="equal">
      <formula>"yes"</formula>
    </cfRule>
    <cfRule type="cellIs" dxfId="2224" priority="1560" operator="equal">
      <formula>"no"</formula>
    </cfRule>
    <cfRule type="cellIs" dxfId="2223" priority="1561" operator="equal">
      <formula>"remove"</formula>
    </cfRule>
  </conditionalFormatting>
  <conditionalFormatting sqref="P282:Z282">
    <cfRule type="expression" dxfId="2222" priority="1552">
      <formula>AND(P282=0, P282&lt;&gt;"")</formula>
    </cfRule>
    <cfRule type="expression" dxfId="2221" priority="1553">
      <formula>AND(P282&gt;0, P282&lt;10000000000)</formula>
    </cfRule>
    <cfRule type="cellIs" dxfId="2220" priority="1554" operator="equal">
      <formula>"yes"</formula>
    </cfRule>
    <cfRule type="cellIs" dxfId="2219" priority="1555" operator="equal">
      <formula>"no"</formula>
    </cfRule>
    <cfRule type="cellIs" dxfId="2218" priority="1556" operator="equal">
      <formula>"remove"</formula>
    </cfRule>
  </conditionalFormatting>
  <conditionalFormatting sqref="P282:Y282">
    <cfRule type="expression" dxfId="2217" priority="1547">
      <formula>AND(P282=0, P282&lt;&gt;"")</formula>
    </cfRule>
    <cfRule type="expression" dxfId="2216" priority="1548">
      <formula>AND(P282&gt;0, P282&lt;10000000000)</formula>
    </cfRule>
    <cfRule type="cellIs" dxfId="2215" priority="1549" operator="equal">
      <formula>"yes"</formula>
    </cfRule>
    <cfRule type="cellIs" dxfId="2214" priority="1550" operator="equal">
      <formula>"no"</formula>
    </cfRule>
    <cfRule type="cellIs" dxfId="2213" priority="1551" operator="equal">
      <formula>"remove"</formula>
    </cfRule>
  </conditionalFormatting>
  <conditionalFormatting sqref="P282:Z282">
    <cfRule type="expression" dxfId="2212" priority="1542">
      <formula>AND(P282=0, P282&lt;&gt;"")</formula>
    </cfRule>
    <cfRule type="expression" dxfId="2211" priority="1543">
      <formula>AND(P282&gt;0, P282&lt;10000000000)</formula>
    </cfRule>
    <cfRule type="cellIs" dxfId="2210" priority="1544" operator="equal">
      <formula>"yes"</formula>
    </cfRule>
    <cfRule type="cellIs" dxfId="2209" priority="1545" operator="equal">
      <formula>"no"</formula>
    </cfRule>
    <cfRule type="cellIs" dxfId="2208" priority="1546" operator="equal">
      <formula>"remove"</formula>
    </cfRule>
  </conditionalFormatting>
  <conditionalFormatting sqref="P282:Z282">
    <cfRule type="expression" dxfId="2207" priority="1537">
      <formula>AND(P282=0, P282&lt;&gt;"")</formula>
    </cfRule>
    <cfRule type="expression" dxfId="2206" priority="1538">
      <formula>AND(P282&gt;0, P282&lt;10000000000)</formula>
    </cfRule>
    <cfRule type="cellIs" dxfId="2205" priority="1539" operator="equal">
      <formula>"yes"</formula>
    </cfRule>
    <cfRule type="cellIs" dxfId="2204" priority="1540" operator="equal">
      <formula>"no"</formula>
    </cfRule>
    <cfRule type="cellIs" dxfId="2203" priority="1541" operator="equal">
      <formula>"remove"</formula>
    </cfRule>
  </conditionalFormatting>
  <conditionalFormatting sqref="P283:Z283">
    <cfRule type="expression" dxfId="2202" priority="1531">
      <formula>$J283="SoftStrap"</formula>
    </cfRule>
    <cfRule type="expression" dxfId="2201" priority="1532">
      <formula>$J283="GP2_CATEGORY"</formula>
    </cfRule>
    <cfRule type="expression" dxfId="2200" priority="1533">
      <formula>$J283="GP3_CATEGORY"</formula>
    </cfRule>
    <cfRule type="expression" dxfId="2199" priority="1534">
      <formula>$J283="GP3_IFP_CATEGORY"</formula>
    </cfRule>
    <cfRule type="expression" dxfId="2198" priority="1535">
      <formula>$J283="GP1_CATEGORY"</formula>
    </cfRule>
    <cfRule type="expression" dxfId="2197" priority="1536">
      <formula>$J283="GP1_IFP_CATEGORY"</formula>
    </cfRule>
  </conditionalFormatting>
  <conditionalFormatting sqref="P283:Y283">
    <cfRule type="expression" dxfId="2196" priority="1526">
      <formula>AND(P283=0, P283&lt;&gt;"")</formula>
    </cfRule>
    <cfRule type="expression" dxfId="2195" priority="1527">
      <formula>AND(P283&gt;0, P283&lt;10000000000)</formula>
    </cfRule>
    <cfRule type="cellIs" dxfId="2194" priority="1528" operator="equal">
      <formula>"yes"</formula>
    </cfRule>
    <cfRule type="cellIs" dxfId="2193" priority="1529" operator="equal">
      <formula>"no"</formula>
    </cfRule>
    <cfRule type="cellIs" dxfId="2192" priority="1530" operator="equal">
      <formula>"remove"</formula>
    </cfRule>
  </conditionalFormatting>
  <conditionalFormatting sqref="Z283">
    <cfRule type="expression" dxfId="2191" priority="1521">
      <formula>AND(Z283=0, Z283&lt;&gt;"")</formula>
    </cfRule>
    <cfRule type="expression" dxfId="2190" priority="1522">
      <formula>AND(Z283&gt;0, Z283&lt;10000000000)</formula>
    </cfRule>
    <cfRule type="cellIs" dxfId="2189" priority="1523" operator="equal">
      <formula>"yes"</formula>
    </cfRule>
    <cfRule type="cellIs" dxfId="2188" priority="1524" operator="equal">
      <formula>"no"</formula>
    </cfRule>
    <cfRule type="cellIs" dxfId="2187" priority="1525" operator="equal">
      <formula>"remove"</formula>
    </cfRule>
  </conditionalFormatting>
  <conditionalFormatting sqref="P283:Y283">
    <cfRule type="expression" dxfId="2186" priority="1516">
      <formula>AND(P283=0, P283&lt;&gt;"")</formula>
    </cfRule>
    <cfRule type="expression" dxfId="2185" priority="1517">
      <formula>AND(P283&gt;0, P283&lt;10000000000)</formula>
    </cfRule>
    <cfRule type="cellIs" dxfId="2184" priority="1518" operator="equal">
      <formula>"yes"</formula>
    </cfRule>
    <cfRule type="cellIs" dxfId="2183" priority="1519" operator="equal">
      <formula>"no"</formula>
    </cfRule>
    <cfRule type="cellIs" dxfId="2182" priority="1520" operator="equal">
      <formula>"remove"</formula>
    </cfRule>
  </conditionalFormatting>
  <conditionalFormatting sqref="P283:Z283">
    <cfRule type="expression" dxfId="2181" priority="1511">
      <formula>AND(P283=0, P283&lt;&gt;"")</formula>
    </cfRule>
    <cfRule type="expression" dxfId="2180" priority="1512">
      <formula>AND(P283&gt;0, P283&lt;10000000000)</formula>
    </cfRule>
    <cfRule type="cellIs" dxfId="2179" priority="1513" operator="equal">
      <formula>"yes"</formula>
    </cfRule>
    <cfRule type="cellIs" dxfId="2178" priority="1514" operator="equal">
      <formula>"no"</formula>
    </cfRule>
    <cfRule type="cellIs" dxfId="2177" priority="1515" operator="equal">
      <formula>"remove"</formula>
    </cfRule>
  </conditionalFormatting>
  <conditionalFormatting sqref="P283:Y283">
    <cfRule type="expression" dxfId="2176" priority="1506">
      <formula>AND(P283=0, P283&lt;&gt;"")</formula>
    </cfRule>
    <cfRule type="expression" dxfId="2175" priority="1507">
      <formula>AND(P283&gt;0, P283&lt;10000000000)</formula>
    </cfRule>
    <cfRule type="cellIs" dxfId="2174" priority="1508" operator="equal">
      <formula>"yes"</formula>
    </cfRule>
    <cfRule type="cellIs" dxfId="2173" priority="1509" operator="equal">
      <formula>"no"</formula>
    </cfRule>
    <cfRule type="cellIs" dxfId="2172" priority="1510" operator="equal">
      <formula>"remove"</formula>
    </cfRule>
  </conditionalFormatting>
  <conditionalFormatting sqref="P283:Z283">
    <cfRule type="expression" dxfId="2171" priority="1501">
      <formula>AND(P283=0, P283&lt;&gt;"")</formula>
    </cfRule>
    <cfRule type="expression" dxfId="2170" priority="1502">
      <formula>AND(P283&gt;0, P283&lt;10000000000)</formula>
    </cfRule>
    <cfRule type="cellIs" dxfId="2169" priority="1503" operator="equal">
      <formula>"yes"</formula>
    </cfRule>
    <cfRule type="cellIs" dxfId="2168" priority="1504" operator="equal">
      <formula>"no"</formula>
    </cfRule>
    <cfRule type="cellIs" dxfId="2167" priority="1505" operator="equal">
      <formula>"remove"</formula>
    </cfRule>
  </conditionalFormatting>
  <conditionalFormatting sqref="P283:Z283">
    <cfRule type="expression" dxfId="2166" priority="1496">
      <formula>AND(P283=0, P283&lt;&gt;"")</formula>
    </cfRule>
    <cfRule type="expression" dxfId="2165" priority="1497">
      <formula>AND(P283&gt;0, P283&lt;10000000000)</formula>
    </cfRule>
    <cfRule type="cellIs" dxfId="2164" priority="1498" operator="equal">
      <formula>"yes"</formula>
    </cfRule>
    <cfRule type="cellIs" dxfId="2163" priority="1499" operator="equal">
      <formula>"no"</formula>
    </cfRule>
    <cfRule type="cellIs" dxfId="2162" priority="1500" operator="equal">
      <formula>"remove"</formula>
    </cfRule>
  </conditionalFormatting>
  <conditionalFormatting sqref="P284:Z284">
    <cfRule type="expression" dxfId="2161" priority="1490">
      <formula>$J284="SoftStrap"</formula>
    </cfRule>
    <cfRule type="expression" dxfId="2160" priority="1491">
      <formula>$J284="GP2_CATEGORY"</formula>
    </cfRule>
    <cfRule type="expression" dxfId="2159" priority="1492">
      <formula>$J284="GP3_CATEGORY"</formula>
    </cfRule>
    <cfRule type="expression" dxfId="2158" priority="1493">
      <formula>$J284="GP3_IFP_CATEGORY"</formula>
    </cfRule>
    <cfRule type="expression" dxfId="2157" priority="1494">
      <formula>$J284="GP1_CATEGORY"</formula>
    </cfRule>
    <cfRule type="expression" dxfId="2156" priority="1495">
      <formula>$J284="GP1_IFP_CATEGORY"</formula>
    </cfRule>
  </conditionalFormatting>
  <conditionalFormatting sqref="P284:Y284">
    <cfRule type="expression" dxfId="2155" priority="1485">
      <formula>AND(P284=0, P284&lt;&gt;"")</formula>
    </cfRule>
    <cfRule type="expression" dxfId="2154" priority="1486">
      <formula>AND(P284&gt;0, P284&lt;10000000000)</formula>
    </cfRule>
    <cfRule type="cellIs" dxfId="2153" priority="1487" operator="equal">
      <formula>"yes"</formula>
    </cfRule>
    <cfRule type="cellIs" dxfId="2152" priority="1488" operator="equal">
      <formula>"no"</formula>
    </cfRule>
    <cfRule type="cellIs" dxfId="2151" priority="1489" operator="equal">
      <formula>"remove"</formula>
    </cfRule>
  </conditionalFormatting>
  <conditionalFormatting sqref="Z284">
    <cfRule type="expression" dxfId="2150" priority="1480">
      <formula>AND(Z284=0, Z284&lt;&gt;"")</formula>
    </cfRule>
    <cfRule type="expression" dxfId="2149" priority="1481">
      <formula>AND(Z284&gt;0, Z284&lt;10000000000)</formula>
    </cfRule>
    <cfRule type="cellIs" dxfId="2148" priority="1482" operator="equal">
      <formula>"yes"</formula>
    </cfRule>
    <cfRule type="cellIs" dxfId="2147" priority="1483" operator="equal">
      <formula>"no"</formula>
    </cfRule>
    <cfRule type="cellIs" dxfId="2146" priority="1484" operator="equal">
      <formula>"remove"</formula>
    </cfRule>
  </conditionalFormatting>
  <conditionalFormatting sqref="P284:Y284">
    <cfRule type="expression" dxfId="2145" priority="1475">
      <formula>AND(P284=0, P284&lt;&gt;"")</formula>
    </cfRule>
    <cfRule type="expression" dxfId="2144" priority="1476">
      <formula>AND(P284&gt;0, P284&lt;10000000000)</formula>
    </cfRule>
    <cfRule type="cellIs" dxfId="2143" priority="1477" operator="equal">
      <formula>"yes"</formula>
    </cfRule>
    <cfRule type="cellIs" dxfId="2142" priority="1478" operator="equal">
      <formula>"no"</formula>
    </cfRule>
    <cfRule type="cellIs" dxfId="2141" priority="1479" operator="equal">
      <formula>"remove"</formula>
    </cfRule>
  </conditionalFormatting>
  <conditionalFormatting sqref="P284:Z284">
    <cfRule type="expression" dxfId="2140" priority="1470">
      <formula>AND(P284=0, P284&lt;&gt;"")</formula>
    </cfRule>
    <cfRule type="expression" dxfId="2139" priority="1471">
      <formula>AND(P284&gt;0, P284&lt;10000000000)</formula>
    </cfRule>
    <cfRule type="cellIs" dxfId="2138" priority="1472" operator="equal">
      <formula>"yes"</formula>
    </cfRule>
    <cfRule type="cellIs" dxfId="2137" priority="1473" operator="equal">
      <formula>"no"</formula>
    </cfRule>
    <cfRule type="cellIs" dxfId="2136" priority="1474" operator="equal">
      <formula>"remove"</formula>
    </cfRule>
  </conditionalFormatting>
  <conditionalFormatting sqref="P284:Y284">
    <cfRule type="expression" dxfId="2135" priority="1465">
      <formula>AND(P284=0, P284&lt;&gt;"")</formula>
    </cfRule>
    <cfRule type="expression" dxfId="2134" priority="1466">
      <formula>AND(P284&gt;0, P284&lt;10000000000)</formula>
    </cfRule>
    <cfRule type="cellIs" dxfId="2133" priority="1467" operator="equal">
      <formula>"yes"</formula>
    </cfRule>
    <cfRule type="cellIs" dxfId="2132" priority="1468" operator="equal">
      <formula>"no"</formula>
    </cfRule>
    <cfRule type="cellIs" dxfId="2131" priority="1469" operator="equal">
      <formula>"remove"</formula>
    </cfRule>
  </conditionalFormatting>
  <conditionalFormatting sqref="P284:Z284">
    <cfRule type="expression" dxfId="2130" priority="1460">
      <formula>AND(P284=0, P284&lt;&gt;"")</formula>
    </cfRule>
    <cfRule type="expression" dxfId="2129" priority="1461">
      <formula>AND(P284&gt;0, P284&lt;10000000000)</formula>
    </cfRule>
    <cfRule type="cellIs" dxfId="2128" priority="1462" operator="equal">
      <formula>"yes"</formula>
    </cfRule>
    <cfRule type="cellIs" dxfId="2127" priority="1463" operator="equal">
      <formula>"no"</formula>
    </cfRule>
    <cfRule type="cellIs" dxfId="2126" priority="1464" operator="equal">
      <formula>"remove"</formula>
    </cfRule>
  </conditionalFormatting>
  <conditionalFormatting sqref="P284:Z284">
    <cfRule type="expression" dxfId="2125" priority="1455">
      <formula>AND(P284=0, P284&lt;&gt;"")</formula>
    </cfRule>
    <cfRule type="expression" dxfId="2124" priority="1456">
      <formula>AND(P284&gt;0, P284&lt;10000000000)</formula>
    </cfRule>
    <cfRule type="cellIs" dxfId="2123" priority="1457" operator="equal">
      <formula>"yes"</formula>
    </cfRule>
    <cfRule type="cellIs" dxfId="2122" priority="1458" operator="equal">
      <formula>"no"</formula>
    </cfRule>
    <cfRule type="cellIs" dxfId="2121" priority="1459" operator="equal">
      <formula>"remove"</formula>
    </cfRule>
  </conditionalFormatting>
  <conditionalFormatting sqref="P251:Y251">
    <cfRule type="expression" dxfId="2120" priority="1449">
      <formula>$J251="SoftStrap"</formula>
    </cfRule>
    <cfRule type="expression" dxfId="2119" priority="1450">
      <formula>$J251="GP2_CATEGORY"</formula>
    </cfRule>
    <cfRule type="expression" dxfId="2118" priority="1451">
      <formula>$J251="GP3_CATEGORY"</formula>
    </cfRule>
    <cfRule type="expression" dxfId="2117" priority="1452">
      <formula>$J251="GP3_IFP_CATEGORY"</formula>
    </cfRule>
    <cfRule type="expression" dxfId="2116" priority="1453">
      <formula>$J251="GP1_CATEGORY"</formula>
    </cfRule>
    <cfRule type="expression" dxfId="2115" priority="1454">
      <formula>$J251="GP1_IFP_CATEGORY"</formula>
    </cfRule>
  </conditionalFormatting>
  <conditionalFormatting sqref="P251:Y251">
    <cfRule type="expression" dxfId="2114" priority="1444">
      <formula>AND(P251=0, P251&lt;&gt;"")</formula>
    </cfRule>
    <cfRule type="expression" dxfId="2113" priority="1445">
      <formula>AND(P251&gt;0, P251&lt;10000000000)</formula>
    </cfRule>
    <cfRule type="cellIs" dxfId="2112" priority="1446" operator="equal">
      <formula>"yes"</formula>
    </cfRule>
    <cfRule type="cellIs" dxfId="2111" priority="1447" operator="equal">
      <formula>"no"</formula>
    </cfRule>
    <cfRule type="cellIs" dxfId="2110" priority="1448" operator="equal">
      <formula>"remove"</formula>
    </cfRule>
  </conditionalFormatting>
  <conditionalFormatting sqref="P251:Y251">
    <cfRule type="expression" dxfId="2109" priority="1439">
      <formula>AND(P251=0, P251&lt;&gt;"")</formula>
    </cfRule>
    <cfRule type="expression" dxfId="2108" priority="1440">
      <formula>AND(P251&gt;0, P251&lt;10000000000)</formula>
    </cfRule>
    <cfRule type="cellIs" dxfId="2107" priority="1441" operator="equal">
      <formula>"yes"</formula>
    </cfRule>
    <cfRule type="cellIs" dxfId="2106" priority="1442" operator="equal">
      <formula>"no"</formula>
    </cfRule>
    <cfRule type="cellIs" dxfId="2105" priority="1443" operator="equal">
      <formula>"remove"</formula>
    </cfRule>
  </conditionalFormatting>
  <conditionalFormatting sqref="P251:Y251">
    <cfRule type="expression" dxfId="2104" priority="1434">
      <formula>AND(P251=0, P251&lt;&gt;"")</formula>
    </cfRule>
    <cfRule type="expression" dxfId="2103" priority="1435">
      <formula>AND(P251&gt;0, P251&lt;10000000000)</formula>
    </cfRule>
    <cfRule type="cellIs" dxfId="2102" priority="1436" operator="equal">
      <formula>"yes"</formula>
    </cfRule>
    <cfRule type="cellIs" dxfId="2101" priority="1437" operator="equal">
      <formula>"no"</formula>
    </cfRule>
    <cfRule type="cellIs" dxfId="2100" priority="1438" operator="equal">
      <formula>"remove"</formula>
    </cfRule>
  </conditionalFormatting>
  <conditionalFormatting sqref="P251:Y251">
    <cfRule type="expression" dxfId="2099" priority="1429">
      <formula>AND(P251=0, P251&lt;&gt;"")</formula>
    </cfRule>
    <cfRule type="expression" dxfId="2098" priority="1430">
      <formula>AND(P251&gt;0, P251&lt;10000000000)</formula>
    </cfRule>
    <cfRule type="cellIs" dxfId="2097" priority="1431" operator="equal">
      <formula>"yes"</formula>
    </cfRule>
    <cfRule type="cellIs" dxfId="2096" priority="1432" operator="equal">
      <formula>"no"</formula>
    </cfRule>
    <cfRule type="cellIs" dxfId="2095" priority="1433" operator="equal">
      <formula>"remove"</formula>
    </cfRule>
  </conditionalFormatting>
  <conditionalFormatting sqref="P251:Y251">
    <cfRule type="expression" dxfId="2094" priority="1424">
      <formula>AND(P251=0, P251&lt;&gt;"")</formula>
    </cfRule>
    <cfRule type="expression" dxfId="2093" priority="1425">
      <formula>AND(P251&gt;0, P251&lt;10000000000)</formula>
    </cfRule>
    <cfRule type="cellIs" dxfId="2092" priority="1426" operator="equal">
      <formula>"yes"</formula>
    </cfRule>
    <cfRule type="cellIs" dxfId="2091" priority="1427" operator="equal">
      <formula>"no"</formula>
    </cfRule>
    <cfRule type="cellIs" dxfId="2090" priority="1428" operator="equal">
      <formula>"remove"</formula>
    </cfRule>
  </conditionalFormatting>
  <conditionalFormatting sqref="P251:Y251">
    <cfRule type="expression" dxfId="2089" priority="1419">
      <formula>AND(P251=0, P251&lt;&gt;"")</formula>
    </cfRule>
    <cfRule type="expression" dxfId="2088" priority="1420">
      <formula>AND(P251&gt;0, P251&lt;10000000000)</formula>
    </cfRule>
    <cfRule type="cellIs" dxfId="2087" priority="1421" operator="equal">
      <formula>"yes"</formula>
    </cfRule>
    <cfRule type="cellIs" dxfId="2086" priority="1422" operator="equal">
      <formula>"no"</formula>
    </cfRule>
    <cfRule type="cellIs" dxfId="2085" priority="1423" operator="equal">
      <formula>"remove"</formula>
    </cfRule>
  </conditionalFormatting>
  <conditionalFormatting sqref="P250:Y250">
    <cfRule type="expression" dxfId="2084" priority="1413">
      <formula>$J250="SoftStrap"</formula>
    </cfRule>
    <cfRule type="expression" dxfId="2083" priority="1414">
      <formula>$J250="GP2_CATEGORY"</formula>
    </cfRule>
    <cfRule type="expression" dxfId="2082" priority="1415">
      <formula>$J250="GP3_CATEGORY"</formula>
    </cfRule>
    <cfRule type="expression" dxfId="2081" priority="1416">
      <formula>$J250="GP3_IFP_CATEGORY"</formula>
    </cfRule>
    <cfRule type="expression" dxfId="2080" priority="1417">
      <formula>$J250="GP1_CATEGORY"</formula>
    </cfRule>
    <cfRule type="expression" dxfId="2079" priority="1418">
      <formula>$J250="GP1_IFP_CATEGORY"</formula>
    </cfRule>
  </conditionalFormatting>
  <conditionalFormatting sqref="P250:Y250">
    <cfRule type="expression" dxfId="2078" priority="1408">
      <formula>AND(P250=0, P250&lt;&gt;"")</formula>
    </cfRule>
    <cfRule type="expression" dxfId="2077" priority="1409">
      <formula>AND(P250&gt;0, P250&lt;10000000000)</formula>
    </cfRule>
    <cfRule type="cellIs" dxfId="2076" priority="1410" operator="equal">
      <formula>"yes"</formula>
    </cfRule>
    <cfRule type="cellIs" dxfId="2075" priority="1411" operator="equal">
      <formula>"no"</formula>
    </cfRule>
    <cfRule type="cellIs" dxfId="2074" priority="1412" operator="equal">
      <formula>"remove"</formula>
    </cfRule>
  </conditionalFormatting>
  <conditionalFormatting sqref="P250:Y250">
    <cfRule type="expression" dxfId="2073" priority="1403">
      <formula>AND(P250=0, P250&lt;&gt;"")</formula>
    </cfRule>
    <cfRule type="expression" dxfId="2072" priority="1404">
      <formula>AND(P250&gt;0, P250&lt;10000000000)</formula>
    </cfRule>
    <cfRule type="cellIs" dxfId="2071" priority="1405" operator="equal">
      <formula>"yes"</formula>
    </cfRule>
    <cfRule type="cellIs" dxfId="2070" priority="1406" operator="equal">
      <formula>"no"</formula>
    </cfRule>
    <cfRule type="cellIs" dxfId="2069" priority="1407" operator="equal">
      <formula>"remove"</formula>
    </cfRule>
  </conditionalFormatting>
  <conditionalFormatting sqref="P250:Y250">
    <cfRule type="expression" dxfId="2068" priority="1398">
      <formula>AND(P250=0, P250&lt;&gt;"")</formula>
    </cfRule>
    <cfRule type="expression" dxfId="2067" priority="1399">
      <formula>AND(P250&gt;0, P250&lt;10000000000)</formula>
    </cfRule>
    <cfRule type="cellIs" dxfId="2066" priority="1400" operator="equal">
      <formula>"yes"</formula>
    </cfRule>
    <cfRule type="cellIs" dxfId="2065" priority="1401" operator="equal">
      <formula>"no"</formula>
    </cfRule>
    <cfRule type="cellIs" dxfId="2064" priority="1402" operator="equal">
      <formula>"remove"</formula>
    </cfRule>
  </conditionalFormatting>
  <conditionalFormatting sqref="P250:Y250">
    <cfRule type="expression" dxfId="2063" priority="1393">
      <formula>AND(P250=0, P250&lt;&gt;"")</formula>
    </cfRule>
    <cfRule type="expression" dxfId="2062" priority="1394">
      <formula>AND(P250&gt;0, P250&lt;10000000000)</formula>
    </cfRule>
    <cfRule type="cellIs" dxfId="2061" priority="1395" operator="equal">
      <formula>"yes"</formula>
    </cfRule>
    <cfRule type="cellIs" dxfId="2060" priority="1396" operator="equal">
      <formula>"no"</formula>
    </cfRule>
    <cfRule type="cellIs" dxfId="2059" priority="1397" operator="equal">
      <formula>"remove"</formula>
    </cfRule>
  </conditionalFormatting>
  <conditionalFormatting sqref="P250:Y250">
    <cfRule type="expression" dxfId="2058" priority="1388">
      <formula>AND(P250=0, P250&lt;&gt;"")</formula>
    </cfRule>
    <cfRule type="expression" dxfId="2057" priority="1389">
      <formula>AND(P250&gt;0, P250&lt;10000000000)</formula>
    </cfRule>
    <cfRule type="cellIs" dxfId="2056" priority="1390" operator="equal">
      <formula>"yes"</formula>
    </cfRule>
    <cfRule type="cellIs" dxfId="2055" priority="1391" operator="equal">
      <formula>"no"</formula>
    </cfRule>
    <cfRule type="cellIs" dxfId="2054" priority="1392" operator="equal">
      <formula>"remove"</formula>
    </cfRule>
  </conditionalFormatting>
  <conditionalFormatting sqref="P250:Y250">
    <cfRule type="expression" dxfId="2053" priority="1383">
      <formula>AND(P250=0, P250&lt;&gt;"")</formula>
    </cfRule>
    <cfRule type="expression" dxfId="2052" priority="1384">
      <formula>AND(P250&gt;0, P250&lt;10000000000)</formula>
    </cfRule>
    <cfRule type="cellIs" dxfId="2051" priority="1385" operator="equal">
      <formula>"yes"</formula>
    </cfRule>
    <cfRule type="cellIs" dxfId="2050" priority="1386" operator="equal">
      <formula>"no"</formula>
    </cfRule>
    <cfRule type="cellIs" dxfId="2049" priority="1387" operator="equal">
      <formula>"remove"</formula>
    </cfRule>
  </conditionalFormatting>
  <conditionalFormatting sqref="P227:Y227">
    <cfRule type="expression" dxfId="2048" priority="1377">
      <formula>$J227="SoftStrap"</formula>
    </cfRule>
    <cfRule type="expression" dxfId="2047" priority="1378">
      <formula>$J227="GP2_CATEGORY"</formula>
    </cfRule>
    <cfRule type="expression" dxfId="2046" priority="1379">
      <formula>$J227="GP3_CATEGORY"</formula>
    </cfRule>
    <cfRule type="expression" dxfId="2045" priority="1380">
      <formula>$J227="GP3_IFP_CATEGORY"</formula>
    </cfRule>
    <cfRule type="expression" dxfId="2044" priority="1381">
      <formula>$J227="GP1_CATEGORY"</formula>
    </cfRule>
    <cfRule type="expression" dxfId="2043" priority="1382">
      <formula>$J227="GP1_IFP_CATEGORY"</formula>
    </cfRule>
  </conditionalFormatting>
  <conditionalFormatting sqref="P227:Y227">
    <cfRule type="expression" dxfId="2042" priority="1372">
      <formula>AND(P227=0, P227&lt;&gt;"")</formula>
    </cfRule>
    <cfRule type="expression" dxfId="2041" priority="1373">
      <formula>AND(P227&gt;0, P227&lt;10000000000)</formula>
    </cfRule>
    <cfRule type="cellIs" dxfId="2040" priority="1374" operator="equal">
      <formula>"yes"</formula>
    </cfRule>
    <cfRule type="cellIs" dxfId="2039" priority="1375" operator="equal">
      <formula>"no"</formula>
    </cfRule>
    <cfRule type="cellIs" dxfId="2038" priority="1376" operator="equal">
      <formula>"remove"</formula>
    </cfRule>
  </conditionalFormatting>
  <conditionalFormatting sqref="P227:Y227">
    <cfRule type="expression" dxfId="2037" priority="1367">
      <formula>AND(P227=0, P227&lt;&gt;"")</formula>
    </cfRule>
    <cfRule type="expression" dxfId="2036" priority="1368">
      <formula>AND(P227&gt;0, P227&lt;10000000000)</formula>
    </cfRule>
    <cfRule type="cellIs" dxfId="2035" priority="1369" operator="equal">
      <formula>"yes"</formula>
    </cfRule>
    <cfRule type="cellIs" dxfId="2034" priority="1370" operator="equal">
      <formula>"no"</formula>
    </cfRule>
    <cfRule type="cellIs" dxfId="2033" priority="1371" operator="equal">
      <formula>"remove"</formula>
    </cfRule>
  </conditionalFormatting>
  <conditionalFormatting sqref="P227:Y227">
    <cfRule type="expression" dxfId="2032" priority="1362">
      <formula>AND(P227=0, P227&lt;&gt;"")</formula>
    </cfRule>
    <cfRule type="expression" dxfId="2031" priority="1363">
      <formula>AND(P227&gt;0, P227&lt;10000000000)</formula>
    </cfRule>
    <cfRule type="cellIs" dxfId="2030" priority="1364" operator="equal">
      <formula>"yes"</formula>
    </cfRule>
    <cfRule type="cellIs" dxfId="2029" priority="1365" operator="equal">
      <formula>"no"</formula>
    </cfRule>
    <cfRule type="cellIs" dxfId="2028" priority="1366" operator="equal">
      <formula>"remove"</formula>
    </cfRule>
  </conditionalFormatting>
  <conditionalFormatting sqref="P227:Y227">
    <cfRule type="expression" dxfId="2027" priority="1357">
      <formula>AND(P227=0, P227&lt;&gt;"")</formula>
    </cfRule>
    <cfRule type="expression" dxfId="2026" priority="1358">
      <formula>AND(P227&gt;0, P227&lt;10000000000)</formula>
    </cfRule>
    <cfRule type="cellIs" dxfId="2025" priority="1359" operator="equal">
      <formula>"yes"</formula>
    </cfRule>
    <cfRule type="cellIs" dxfId="2024" priority="1360" operator="equal">
      <formula>"no"</formula>
    </cfRule>
    <cfRule type="cellIs" dxfId="2023" priority="1361" operator="equal">
      <formula>"remove"</formula>
    </cfRule>
  </conditionalFormatting>
  <conditionalFormatting sqref="P227:Y227">
    <cfRule type="expression" dxfId="2022" priority="1352">
      <formula>AND(P227=0, P227&lt;&gt;"")</formula>
    </cfRule>
    <cfRule type="expression" dxfId="2021" priority="1353">
      <formula>AND(P227&gt;0, P227&lt;10000000000)</formula>
    </cfRule>
    <cfRule type="cellIs" dxfId="2020" priority="1354" operator="equal">
      <formula>"yes"</formula>
    </cfRule>
    <cfRule type="cellIs" dxfId="2019" priority="1355" operator="equal">
      <formula>"no"</formula>
    </cfRule>
    <cfRule type="cellIs" dxfId="2018" priority="1356" operator="equal">
      <formula>"remove"</formula>
    </cfRule>
  </conditionalFormatting>
  <conditionalFormatting sqref="P227:Y227">
    <cfRule type="expression" dxfId="2017" priority="1347">
      <formula>AND(P227=0, P227&lt;&gt;"")</formula>
    </cfRule>
    <cfRule type="expression" dxfId="2016" priority="1348">
      <formula>AND(P227&gt;0, P227&lt;10000000000)</formula>
    </cfRule>
    <cfRule type="cellIs" dxfId="2015" priority="1349" operator="equal">
      <formula>"yes"</formula>
    </cfRule>
    <cfRule type="cellIs" dxfId="2014" priority="1350" operator="equal">
      <formula>"no"</formula>
    </cfRule>
    <cfRule type="cellIs" dxfId="2013" priority="1351" operator="equal">
      <formula>"remove"</formula>
    </cfRule>
  </conditionalFormatting>
  <conditionalFormatting sqref="P226:Y226">
    <cfRule type="expression" dxfId="2012" priority="1341">
      <formula>$J226="SoftStrap"</formula>
    </cfRule>
    <cfRule type="expression" dxfId="2011" priority="1342">
      <formula>$J226="GP2_CATEGORY"</formula>
    </cfRule>
    <cfRule type="expression" dxfId="2010" priority="1343">
      <formula>$J226="GP3_CATEGORY"</formula>
    </cfRule>
    <cfRule type="expression" dxfId="2009" priority="1344">
      <formula>$J226="GP3_IFP_CATEGORY"</formula>
    </cfRule>
    <cfRule type="expression" dxfId="2008" priority="1345">
      <formula>$J226="GP1_CATEGORY"</formula>
    </cfRule>
    <cfRule type="expression" dxfId="2007" priority="1346">
      <formula>$J226="GP1_IFP_CATEGORY"</formula>
    </cfRule>
  </conditionalFormatting>
  <conditionalFormatting sqref="P226:Y226">
    <cfRule type="expression" dxfId="2006" priority="1336">
      <formula>AND(P226=0, P226&lt;&gt;"")</formula>
    </cfRule>
    <cfRule type="expression" dxfId="2005" priority="1337">
      <formula>AND(P226&gt;0, P226&lt;10000000000)</formula>
    </cfRule>
    <cfRule type="cellIs" dxfId="2004" priority="1338" operator="equal">
      <formula>"yes"</formula>
    </cfRule>
    <cfRule type="cellIs" dxfId="2003" priority="1339" operator="equal">
      <formula>"no"</formula>
    </cfRule>
    <cfRule type="cellIs" dxfId="2002" priority="1340" operator="equal">
      <formula>"remove"</formula>
    </cfRule>
  </conditionalFormatting>
  <conditionalFormatting sqref="P226:Y226">
    <cfRule type="expression" dxfId="2001" priority="1331">
      <formula>AND(P226=0, P226&lt;&gt;"")</formula>
    </cfRule>
    <cfRule type="expression" dxfId="2000" priority="1332">
      <formula>AND(P226&gt;0, P226&lt;10000000000)</formula>
    </cfRule>
    <cfRule type="cellIs" dxfId="1999" priority="1333" operator="equal">
      <formula>"yes"</formula>
    </cfRule>
    <cfRule type="cellIs" dxfId="1998" priority="1334" operator="equal">
      <formula>"no"</formula>
    </cfRule>
    <cfRule type="cellIs" dxfId="1997" priority="1335" operator="equal">
      <formula>"remove"</formula>
    </cfRule>
  </conditionalFormatting>
  <conditionalFormatting sqref="P226:Y226">
    <cfRule type="expression" dxfId="1996" priority="1326">
      <formula>AND(P226=0, P226&lt;&gt;"")</formula>
    </cfRule>
    <cfRule type="expression" dxfId="1995" priority="1327">
      <formula>AND(P226&gt;0, P226&lt;10000000000)</formula>
    </cfRule>
    <cfRule type="cellIs" dxfId="1994" priority="1328" operator="equal">
      <formula>"yes"</formula>
    </cfRule>
    <cfRule type="cellIs" dxfId="1993" priority="1329" operator="equal">
      <formula>"no"</formula>
    </cfRule>
    <cfRule type="cellIs" dxfId="1992" priority="1330" operator="equal">
      <formula>"remove"</formula>
    </cfRule>
  </conditionalFormatting>
  <conditionalFormatting sqref="P226:Y226">
    <cfRule type="expression" dxfId="1991" priority="1321">
      <formula>AND(P226=0, P226&lt;&gt;"")</formula>
    </cfRule>
    <cfRule type="expression" dxfId="1990" priority="1322">
      <formula>AND(P226&gt;0, P226&lt;10000000000)</formula>
    </cfRule>
    <cfRule type="cellIs" dxfId="1989" priority="1323" operator="equal">
      <formula>"yes"</formula>
    </cfRule>
    <cfRule type="cellIs" dxfId="1988" priority="1324" operator="equal">
      <formula>"no"</formula>
    </cfRule>
    <cfRule type="cellIs" dxfId="1987" priority="1325" operator="equal">
      <formula>"remove"</formula>
    </cfRule>
  </conditionalFormatting>
  <conditionalFormatting sqref="P226:Y226">
    <cfRule type="expression" dxfId="1986" priority="1316">
      <formula>AND(P226=0, P226&lt;&gt;"")</formula>
    </cfRule>
    <cfRule type="expression" dxfId="1985" priority="1317">
      <formula>AND(P226&gt;0, P226&lt;10000000000)</formula>
    </cfRule>
    <cfRule type="cellIs" dxfId="1984" priority="1318" operator="equal">
      <formula>"yes"</formula>
    </cfRule>
    <cfRule type="cellIs" dxfId="1983" priority="1319" operator="equal">
      <formula>"no"</formula>
    </cfRule>
    <cfRule type="cellIs" dxfId="1982" priority="1320" operator="equal">
      <formula>"remove"</formula>
    </cfRule>
  </conditionalFormatting>
  <conditionalFormatting sqref="P226:Y226">
    <cfRule type="expression" dxfId="1981" priority="1311">
      <formula>AND(P226=0, P226&lt;&gt;"")</formula>
    </cfRule>
    <cfRule type="expression" dxfId="1980" priority="1312">
      <formula>AND(P226&gt;0, P226&lt;10000000000)</formula>
    </cfRule>
    <cfRule type="cellIs" dxfId="1979" priority="1313" operator="equal">
      <formula>"yes"</formula>
    </cfRule>
    <cfRule type="cellIs" dxfId="1978" priority="1314" operator="equal">
      <formula>"no"</formula>
    </cfRule>
    <cfRule type="cellIs" dxfId="1977" priority="1315" operator="equal">
      <formula>"remove"</formula>
    </cfRule>
  </conditionalFormatting>
  <conditionalFormatting sqref="P225:Y225">
    <cfRule type="expression" dxfId="1976" priority="1305">
      <formula>$J225="SoftStrap"</formula>
    </cfRule>
    <cfRule type="expression" dxfId="1975" priority="1306">
      <formula>$J225="GP2_CATEGORY"</formula>
    </cfRule>
    <cfRule type="expression" dxfId="1974" priority="1307">
      <formula>$J225="GP3_CATEGORY"</formula>
    </cfRule>
    <cfRule type="expression" dxfId="1973" priority="1308">
      <formula>$J225="GP3_IFP_CATEGORY"</formula>
    </cfRule>
    <cfRule type="expression" dxfId="1972" priority="1309">
      <formula>$J225="GP1_CATEGORY"</formula>
    </cfRule>
    <cfRule type="expression" dxfId="1971" priority="1310">
      <formula>$J225="GP1_IFP_CATEGORY"</formula>
    </cfRule>
  </conditionalFormatting>
  <conditionalFormatting sqref="P225:Y225">
    <cfRule type="expression" dxfId="1970" priority="1300">
      <formula>AND(P225=0, P225&lt;&gt;"")</formula>
    </cfRule>
    <cfRule type="expression" dxfId="1969" priority="1301">
      <formula>AND(P225&gt;0, P225&lt;10000000000)</formula>
    </cfRule>
    <cfRule type="cellIs" dxfId="1968" priority="1302" operator="equal">
      <formula>"yes"</formula>
    </cfRule>
    <cfRule type="cellIs" dxfId="1967" priority="1303" operator="equal">
      <formula>"no"</formula>
    </cfRule>
    <cfRule type="cellIs" dxfId="1966" priority="1304" operator="equal">
      <formula>"remove"</formula>
    </cfRule>
  </conditionalFormatting>
  <conditionalFormatting sqref="P225:Y225">
    <cfRule type="expression" dxfId="1965" priority="1295">
      <formula>AND(P225=0, P225&lt;&gt;"")</formula>
    </cfRule>
    <cfRule type="expression" dxfId="1964" priority="1296">
      <formula>AND(P225&gt;0, P225&lt;10000000000)</formula>
    </cfRule>
    <cfRule type="cellIs" dxfId="1963" priority="1297" operator="equal">
      <formula>"yes"</formula>
    </cfRule>
    <cfRule type="cellIs" dxfId="1962" priority="1298" operator="equal">
      <formula>"no"</formula>
    </cfRule>
    <cfRule type="cellIs" dxfId="1961" priority="1299" operator="equal">
      <formula>"remove"</formula>
    </cfRule>
  </conditionalFormatting>
  <conditionalFormatting sqref="P225:Y225">
    <cfRule type="expression" dxfId="1960" priority="1290">
      <formula>AND(P225=0, P225&lt;&gt;"")</formula>
    </cfRule>
    <cfRule type="expression" dxfId="1959" priority="1291">
      <formula>AND(P225&gt;0, P225&lt;10000000000)</formula>
    </cfRule>
    <cfRule type="cellIs" dxfId="1958" priority="1292" operator="equal">
      <formula>"yes"</formula>
    </cfRule>
    <cfRule type="cellIs" dxfId="1957" priority="1293" operator="equal">
      <formula>"no"</formula>
    </cfRule>
    <cfRule type="cellIs" dxfId="1956" priority="1294" operator="equal">
      <formula>"remove"</formula>
    </cfRule>
  </conditionalFormatting>
  <conditionalFormatting sqref="P225:Y225">
    <cfRule type="expression" dxfId="1955" priority="1285">
      <formula>AND(P225=0, P225&lt;&gt;"")</formula>
    </cfRule>
    <cfRule type="expression" dxfId="1954" priority="1286">
      <formula>AND(P225&gt;0, P225&lt;10000000000)</formula>
    </cfRule>
    <cfRule type="cellIs" dxfId="1953" priority="1287" operator="equal">
      <formula>"yes"</formula>
    </cfRule>
    <cfRule type="cellIs" dxfId="1952" priority="1288" operator="equal">
      <formula>"no"</formula>
    </cfRule>
    <cfRule type="cellIs" dxfId="1951" priority="1289" operator="equal">
      <formula>"remove"</formula>
    </cfRule>
  </conditionalFormatting>
  <conditionalFormatting sqref="P225:Y225">
    <cfRule type="expression" dxfId="1950" priority="1280">
      <formula>AND(P225=0, P225&lt;&gt;"")</formula>
    </cfRule>
    <cfRule type="expression" dxfId="1949" priority="1281">
      <formula>AND(P225&gt;0, P225&lt;10000000000)</formula>
    </cfRule>
    <cfRule type="cellIs" dxfId="1948" priority="1282" operator="equal">
      <formula>"yes"</formula>
    </cfRule>
    <cfRule type="cellIs" dxfId="1947" priority="1283" operator="equal">
      <formula>"no"</formula>
    </cfRule>
    <cfRule type="cellIs" dxfId="1946" priority="1284" operator="equal">
      <formula>"remove"</formula>
    </cfRule>
  </conditionalFormatting>
  <conditionalFormatting sqref="P225:Y225">
    <cfRule type="expression" dxfId="1945" priority="1275">
      <formula>AND(P225=0, P225&lt;&gt;"")</formula>
    </cfRule>
    <cfRule type="expression" dxfId="1944" priority="1276">
      <formula>AND(P225&gt;0, P225&lt;10000000000)</formula>
    </cfRule>
    <cfRule type="cellIs" dxfId="1943" priority="1277" operator="equal">
      <formula>"yes"</formula>
    </cfRule>
    <cfRule type="cellIs" dxfId="1942" priority="1278" operator="equal">
      <formula>"no"</formula>
    </cfRule>
    <cfRule type="cellIs" dxfId="1941" priority="1279" operator="equal">
      <formula>"remove"</formula>
    </cfRule>
  </conditionalFormatting>
  <conditionalFormatting sqref="P224:Y224">
    <cfRule type="expression" dxfId="1940" priority="1269">
      <formula>$J224="SoftStrap"</formula>
    </cfRule>
    <cfRule type="expression" dxfId="1939" priority="1270">
      <formula>$J224="GP2_CATEGORY"</formula>
    </cfRule>
    <cfRule type="expression" dxfId="1938" priority="1271">
      <formula>$J224="GP3_CATEGORY"</formula>
    </cfRule>
    <cfRule type="expression" dxfId="1937" priority="1272">
      <formula>$J224="GP3_IFP_CATEGORY"</formula>
    </cfRule>
    <cfRule type="expression" dxfId="1936" priority="1273">
      <formula>$J224="GP1_CATEGORY"</formula>
    </cfRule>
    <cfRule type="expression" dxfId="1935" priority="1274">
      <formula>$J224="GP1_IFP_CATEGORY"</formula>
    </cfRule>
  </conditionalFormatting>
  <conditionalFormatting sqref="P224:Y224">
    <cfRule type="expression" dxfId="1934" priority="1264">
      <formula>AND(P224=0, P224&lt;&gt;"")</formula>
    </cfRule>
    <cfRule type="expression" dxfId="1933" priority="1265">
      <formula>AND(P224&gt;0, P224&lt;10000000000)</formula>
    </cfRule>
    <cfRule type="cellIs" dxfId="1932" priority="1266" operator="equal">
      <formula>"yes"</formula>
    </cfRule>
    <cfRule type="cellIs" dxfId="1931" priority="1267" operator="equal">
      <formula>"no"</formula>
    </cfRule>
    <cfRule type="cellIs" dxfId="1930" priority="1268" operator="equal">
      <formula>"remove"</formula>
    </cfRule>
  </conditionalFormatting>
  <conditionalFormatting sqref="P224:Y224">
    <cfRule type="expression" dxfId="1929" priority="1259">
      <formula>AND(P224=0, P224&lt;&gt;"")</formula>
    </cfRule>
    <cfRule type="expression" dxfId="1928" priority="1260">
      <formula>AND(P224&gt;0, P224&lt;10000000000)</formula>
    </cfRule>
    <cfRule type="cellIs" dxfId="1927" priority="1261" operator="equal">
      <formula>"yes"</formula>
    </cfRule>
    <cfRule type="cellIs" dxfId="1926" priority="1262" operator="equal">
      <formula>"no"</formula>
    </cfRule>
    <cfRule type="cellIs" dxfId="1925" priority="1263" operator="equal">
      <formula>"remove"</formula>
    </cfRule>
  </conditionalFormatting>
  <conditionalFormatting sqref="P224:Y224">
    <cfRule type="expression" dxfId="1924" priority="1254">
      <formula>AND(P224=0, P224&lt;&gt;"")</formula>
    </cfRule>
    <cfRule type="expression" dxfId="1923" priority="1255">
      <formula>AND(P224&gt;0, P224&lt;10000000000)</formula>
    </cfRule>
    <cfRule type="cellIs" dxfId="1922" priority="1256" operator="equal">
      <formula>"yes"</formula>
    </cfRule>
    <cfRule type="cellIs" dxfId="1921" priority="1257" operator="equal">
      <formula>"no"</formula>
    </cfRule>
    <cfRule type="cellIs" dxfId="1920" priority="1258" operator="equal">
      <formula>"remove"</formula>
    </cfRule>
  </conditionalFormatting>
  <conditionalFormatting sqref="P224:Y224">
    <cfRule type="expression" dxfId="1919" priority="1249">
      <formula>AND(P224=0, P224&lt;&gt;"")</formula>
    </cfRule>
    <cfRule type="expression" dxfId="1918" priority="1250">
      <formula>AND(P224&gt;0, P224&lt;10000000000)</formula>
    </cfRule>
    <cfRule type="cellIs" dxfId="1917" priority="1251" operator="equal">
      <formula>"yes"</formula>
    </cfRule>
    <cfRule type="cellIs" dxfId="1916" priority="1252" operator="equal">
      <formula>"no"</formula>
    </cfRule>
    <cfRule type="cellIs" dxfId="1915" priority="1253" operator="equal">
      <formula>"remove"</formula>
    </cfRule>
  </conditionalFormatting>
  <conditionalFormatting sqref="P224:Y224">
    <cfRule type="expression" dxfId="1914" priority="1244">
      <formula>AND(P224=0, P224&lt;&gt;"")</formula>
    </cfRule>
    <cfRule type="expression" dxfId="1913" priority="1245">
      <formula>AND(P224&gt;0, P224&lt;10000000000)</formula>
    </cfRule>
    <cfRule type="cellIs" dxfId="1912" priority="1246" operator="equal">
      <formula>"yes"</formula>
    </cfRule>
    <cfRule type="cellIs" dxfId="1911" priority="1247" operator="equal">
      <formula>"no"</formula>
    </cfRule>
    <cfRule type="cellIs" dxfId="1910" priority="1248" operator="equal">
      <formula>"remove"</formula>
    </cfRule>
  </conditionalFormatting>
  <conditionalFormatting sqref="P224:Y224">
    <cfRule type="expression" dxfId="1909" priority="1239">
      <formula>AND(P224=0, P224&lt;&gt;"")</formula>
    </cfRule>
    <cfRule type="expression" dxfId="1908" priority="1240">
      <formula>AND(P224&gt;0, P224&lt;10000000000)</formula>
    </cfRule>
    <cfRule type="cellIs" dxfId="1907" priority="1241" operator="equal">
      <formula>"yes"</formula>
    </cfRule>
    <cfRule type="cellIs" dxfId="1906" priority="1242" operator="equal">
      <formula>"no"</formula>
    </cfRule>
    <cfRule type="cellIs" dxfId="1905" priority="1243" operator="equal">
      <formula>"remove"</formula>
    </cfRule>
  </conditionalFormatting>
  <conditionalFormatting sqref="P223:Y223">
    <cfRule type="expression" dxfId="1904" priority="1233">
      <formula>$J223="SoftStrap"</formula>
    </cfRule>
    <cfRule type="expression" dxfId="1903" priority="1234">
      <formula>$J223="GP2_CATEGORY"</formula>
    </cfRule>
    <cfRule type="expression" dxfId="1902" priority="1235">
      <formula>$J223="GP3_CATEGORY"</formula>
    </cfRule>
    <cfRule type="expression" dxfId="1901" priority="1236">
      <formula>$J223="GP3_IFP_CATEGORY"</formula>
    </cfRule>
    <cfRule type="expression" dxfId="1900" priority="1237">
      <formula>$J223="GP1_CATEGORY"</formula>
    </cfRule>
    <cfRule type="expression" dxfId="1899" priority="1238">
      <formula>$J223="GP1_IFP_CATEGORY"</formula>
    </cfRule>
  </conditionalFormatting>
  <conditionalFormatting sqref="P223:Y223">
    <cfRule type="expression" dxfId="1898" priority="1228">
      <formula>AND(P223=0, P223&lt;&gt;"")</formula>
    </cfRule>
    <cfRule type="expression" dxfId="1897" priority="1229">
      <formula>AND(P223&gt;0, P223&lt;10000000000)</formula>
    </cfRule>
    <cfRule type="cellIs" dxfId="1896" priority="1230" operator="equal">
      <formula>"yes"</formula>
    </cfRule>
    <cfRule type="cellIs" dxfId="1895" priority="1231" operator="equal">
      <formula>"no"</formula>
    </cfRule>
    <cfRule type="cellIs" dxfId="1894" priority="1232" operator="equal">
      <formula>"remove"</formula>
    </cfRule>
  </conditionalFormatting>
  <conditionalFormatting sqref="P223:Y223">
    <cfRule type="expression" dxfId="1893" priority="1223">
      <formula>AND(P223=0, P223&lt;&gt;"")</formula>
    </cfRule>
    <cfRule type="expression" dxfId="1892" priority="1224">
      <formula>AND(P223&gt;0, P223&lt;10000000000)</formula>
    </cfRule>
    <cfRule type="cellIs" dxfId="1891" priority="1225" operator="equal">
      <formula>"yes"</formula>
    </cfRule>
    <cfRule type="cellIs" dxfId="1890" priority="1226" operator="equal">
      <formula>"no"</formula>
    </cfRule>
    <cfRule type="cellIs" dxfId="1889" priority="1227" operator="equal">
      <formula>"remove"</formula>
    </cfRule>
  </conditionalFormatting>
  <conditionalFormatting sqref="P223:Y223">
    <cfRule type="expression" dxfId="1888" priority="1218">
      <formula>AND(P223=0, P223&lt;&gt;"")</formula>
    </cfRule>
    <cfRule type="expression" dxfId="1887" priority="1219">
      <formula>AND(P223&gt;0, P223&lt;10000000000)</formula>
    </cfRule>
    <cfRule type="cellIs" dxfId="1886" priority="1220" operator="equal">
      <formula>"yes"</formula>
    </cfRule>
    <cfRule type="cellIs" dxfId="1885" priority="1221" operator="equal">
      <formula>"no"</formula>
    </cfRule>
    <cfRule type="cellIs" dxfId="1884" priority="1222" operator="equal">
      <formula>"remove"</formula>
    </cfRule>
  </conditionalFormatting>
  <conditionalFormatting sqref="P223:Y223">
    <cfRule type="expression" dxfId="1883" priority="1213">
      <formula>AND(P223=0, P223&lt;&gt;"")</formula>
    </cfRule>
    <cfRule type="expression" dxfId="1882" priority="1214">
      <formula>AND(P223&gt;0, P223&lt;10000000000)</formula>
    </cfRule>
    <cfRule type="cellIs" dxfId="1881" priority="1215" operator="equal">
      <formula>"yes"</formula>
    </cfRule>
    <cfRule type="cellIs" dxfId="1880" priority="1216" operator="equal">
      <formula>"no"</formula>
    </cfRule>
    <cfRule type="cellIs" dxfId="1879" priority="1217" operator="equal">
      <formula>"remove"</formula>
    </cfRule>
  </conditionalFormatting>
  <conditionalFormatting sqref="P223:Y223">
    <cfRule type="expression" dxfId="1878" priority="1208">
      <formula>AND(P223=0, P223&lt;&gt;"")</formula>
    </cfRule>
    <cfRule type="expression" dxfId="1877" priority="1209">
      <formula>AND(P223&gt;0, P223&lt;10000000000)</formula>
    </cfRule>
    <cfRule type="cellIs" dxfId="1876" priority="1210" operator="equal">
      <formula>"yes"</formula>
    </cfRule>
    <cfRule type="cellIs" dxfId="1875" priority="1211" operator="equal">
      <formula>"no"</formula>
    </cfRule>
    <cfRule type="cellIs" dxfId="1874" priority="1212" operator="equal">
      <formula>"remove"</formula>
    </cfRule>
  </conditionalFormatting>
  <conditionalFormatting sqref="P223:Y223">
    <cfRule type="expression" dxfId="1873" priority="1203">
      <formula>AND(P223=0, P223&lt;&gt;"")</formula>
    </cfRule>
    <cfRule type="expression" dxfId="1872" priority="1204">
      <formula>AND(P223&gt;0, P223&lt;10000000000)</formula>
    </cfRule>
    <cfRule type="cellIs" dxfId="1871" priority="1205" operator="equal">
      <formula>"yes"</formula>
    </cfRule>
    <cfRule type="cellIs" dxfId="1870" priority="1206" operator="equal">
      <formula>"no"</formula>
    </cfRule>
    <cfRule type="cellIs" dxfId="1869" priority="1207" operator="equal">
      <formula>"remove"</formula>
    </cfRule>
  </conditionalFormatting>
  <conditionalFormatting sqref="P222:Y222">
    <cfRule type="expression" dxfId="1868" priority="1197">
      <formula>$J222="SoftStrap"</formula>
    </cfRule>
    <cfRule type="expression" dxfId="1867" priority="1198">
      <formula>$J222="GP2_CATEGORY"</formula>
    </cfRule>
    <cfRule type="expression" dxfId="1866" priority="1199">
      <formula>$J222="GP3_CATEGORY"</formula>
    </cfRule>
    <cfRule type="expression" dxfId="1865" priority="1200">
      <formula>$J222="GP3_IFP_CATEGORY"</formula>
    </cfRule>
    <cfRule type="expression" dxfId="1864" priority="1201">
      <formula>$J222="GP1_CATEGORY"</formula>
    </cfRule>
    <cfRule type="expression" dxfId="1863" priority="1202">
      <formula>$J222="GP1_IFP_CATEGORY"</formula>
    </cfRule>
  </conditionalFormatting>
  <conditionalFormatting sqref="P222:Y222">
    <cfRule type="expression" dxfId="1862" priority="1192">
      <formula>AND(P222=0, P222&lt;&gt;"")</formula>
    </cfRule>
    <cfRule type="expression" dxfId="1861" priority="1193">
      <formula>AND(P222&gt;0, P222&lt;10000000000)</formula>
    </cfRule>
    <cfRule type="cellIs" dxfId="1860" priority="1194" operator="equal">
      <formula>"yes"</formula>
    </cfRule>
    <cfRule type="cellIs" dxfId="1859" priority="1195" operator="equal">
      <formula>"no"</formula>
    </cfRule>
    <cfRule type="cellIs" dxfId="1858" priority="1196" operator="equal">
      <formula>"remove"</formula>
    </cfRule>
  </conditionalFormatting>
  <conditionalFormatting sqref="P222:Y222">
    <cfRule type="expression" dxfId="1857" priority="1187">
      <formula>AND(P222=0, P222&lt;&gt;"")</formula>
    </cfRule>
    <cfRule type="expression" dxfId="1856" priority="1188">
      <formula>AND(P222&gt;0, P222&lt;10000000000)</formula>
    </cfRule>
    <cfRule type="cellIs" dxfId="1855" priority="1189" operator="equal">
      <formula>"yes"</formula>
    </cfRule>
    <cfRule type="cellIs" dxfId="1854" priority="1190" operator="equal">
      <formula>"no"</formula>
    </cfRule>
    <cfRule type="cellIs" dxfId="1853" priority="1191" operator="equal">
      <formula>"remove"</formula>
    </cfRule>
  </conditionalFormatting>
  <conditionalFormatting sqref="P222:Y222">
    <cfRule type="expression" dxfId="1852" priority="1182">
      <formula>AND(P222=0, P222&lt;&gt;"")</formula>
    </cfRule>
    <cfRule type="expression" dxfId="1851" priority="1183">
      <formula>AND(P222&gt;0, P222&lt;10000000000)</formula>
    </cfRule>
    <cfRule type="cellIs" dxfId="1850" priority="1184" operator="equal">
      <formula>"yes"</formula>
    </cfRule>
    <cfRule type="cellIs" dxfId="1849" priority="1185" operator="equal">
      <formula>"no"</formula>
    </cfRule>
    <cfRule type="cellIs" dxfId="1848" priority="1186" operator="equal">
      <formula>"remove"</formula>
    </cfRule>
  </conditionalFormatting>
  <conditionalFormatting sqref="P222:Y222">
    <cfRule type="expression" dxfId="1847" priority="1177">
      <formula>AND(P222=0, P222&lt;&gt;"")</formula>
    </cfRule>
    <cfRule type="expression" dxfId="1846" priority="1178">
      <formula>AND(P222&gt;0, P222&lt;10000000000)</formula>
    </cfRule>
    <cfRule type="cellIs" dxfId="1845" priority="1179" operator="equal">
      <formula>"yes"</formula>
    </cfRule>
    <cfRule type="cellIs" dxfId="1844" priority="1180" operator="equal">
      <formula>"no"</formula>
    </cfRule>
    <cfRule type="cellIs" dxfId="1843" priority="1181" operator="equal">
      <formula>"remove"</formula>
    </cfRule>
  </conditionalFormatting>
  <conditionalFormatting sqref="P222:Y222">
    <cfRule type="expression" dxfId="1842" priority="1172">
      <formula>AND(P222=0, P222&lt;&gt;"")</formula>
    </cfRule>
    <cfRule type="expression" dxfId="1841" priority="1173">
      <formula>AND(P222&gt;0, P222&lt;10000000000)</formula>
    </cfRule>
    <cfRule type="cellIs" dxfId="1840" priority="1174" operator="equal">
      <formula>"yes"</formula>
    </cfRule>
    <cfRule type="cellIs" dxfId="1839" priority="1175" operator="equal">
      <formula>"no"</formula>
    </cfRule>
    <cfRule type="cellIs" dxfId="1838" priority="1176" operator="equal">
      <formula>"remove"</formula>
    </cfRule>
  </conditionalFormatting>
  <conditionalFormatting sqref="P222:Y222">
    <cfRule type="expression" dxfId="1837" priority="1167">
      <formula>AND(P222=0, P222&lt;&gt;"")</formula>
    </cfRule>
    <cfRule type="expression" dxfId="1836" priority="1168">
      <formula>AND(P222&gt;0, P222&lt;10000000000)</formula>
    </cfRule>
    <cfRule type="cellIs" dxfId="1835" priority="1169" operator="equal">
      <formula>"yes"</formula>
    </cfRule>
    <cfRule type="cellIs" dxfId="1834" priority="1170" operator="equal">
      <formula>"no"</formula>
    </cfRule>
    <cfRule type="cellIs" dxfId="1833" priority="1171" operator="equal">
      <formula>"remove"</formula>
    </cfRule>
  </conditionalFormatting>
  <conditionalFormatting sqref="P221:Y221">
    <cfRule type="expression" dxfId="1832" priority="1161">
      <formula>$J221="SoftStrap"</formula>
    </cfRule>
    <cfRule type="expression" dxfId="1831" priority="1162">
      <formula>$J221="GP2_CATEGORY"</formula>
    </cfRule>
    <cfRule type="expression" dxfId="1830" priority="1163">
      <formula>$J221="GP3_CATEGORY"</formula>
    </cfRule>
    <cfRule type="expression" dxfId="1829" priority="1164">
      <formula>$J221="GP3_IFP_CATEGORY"</formula>
    </cfRule>
    <cfRule type="expression" dxfId="1828" priority="1165">
      <formula>$J221="GP1_CATEGORY"</formula>
    </cfRule>
    <cfRule type="expression" dxfId="1827" priority="1166">
      <formula>$J221="GP1_IFP_CATEGORY"</formula>
    </cfRule>
  </conditionalFormatting>
  <conditionalFormatting sqref="P221:Y221">
    <cfRule type="expression" dxfId="1826" priority="1156">
      <formula>AND(P221=0, P221&lt;&gt;"")</formula>
    </cfRule>
    <cfRule type="expression" dxfId="1825" priority="1157">
      <formula>AND(P221&gt;0, P221&lt;10000000000)</formula>
    </cfRule>
    <cfRule type="cellIs" dxfId="1824" priority="1158" operator="equal">
      <formula>"yes"</formula>
    </cfRule>
    <cfRule type="cellIs" dxfId="1823" priority="1159" operator="equal">
      <formula>"no"</formula>
    </cfRule>
    <cfRule type="cellIs" dxfId="1822" priority="1160" operator="equal">
      <formula>"remove"</formula>
    </cfRule>
  </conditionalFormatting>
  <conditionalFormatting sqref="P221:Y221">
    <cfRule type="expression" dxfId="1821" priority="1151">
      <formula>AND(P221=0, P221&lt;&gt;"")</formula>
    </cfRule>
    <cfRule type="expression" dxfId="1820" priority="1152">
      <formula>AND(P221&gt;0, P221&lt;10000000000)</formula>
    </cfRule>
    <cfRule type="cellIs" dxfId="1819" priority="1153" operator="equal">
      <formula>"yes"</formula>
    </cfRule>
    <cfRule type="cellIs" dxfId="1818" priority="1154" operator="equal">
      <formula>"no"</formula>
    </cfRule>
    <cfRule type="cellIs" dxfId="1817" priority="1155" operator="equal">
      <formula>"remove"</formula>
    </cfRule>
  </conditionalFormatting>
  <conditionalFormatting sqref="P221:Y221">
    <cfRule type="expression" dxfId="1816" priority="1146">
      <formula>AND(P221=0, P221&lt;&gt;"")</formula>
    </cfRule>
    <cfRule type="expression" dxfId="1815" priority="1147">
      <formula>AND(P221&gt;0, P221&lt;10000000000)</formula>
    </cfRule>
    <cfRule type="cellIs" dxfId="1814" priority="1148" operator="equal">
      <formula>"yes"</formula>
    </cfRule>
    <cfRule type="cellIs" dxfId="1813" priority="1149" operator="equal">
      <formula>"no"</formula>
    </cfRule>
    <cfRule type="cellIs" dxfId="1812" priority="1150" operator="equal">
      <formula>"remove"</formula>
    </cfRule>
  </conditionalFormatting>
  <conditionalFormatting sqref="P221:Y221">
    <cfRule type="expression" dxfId="1811" priority="1141">
      <formula>AND(P221=0, P221&lt;&gt;"")</formula>
    </cfRule>
    <cfRule type="expression" dxfId="1810" priority="1142">
      <formula>AND(P221&gt;0, P221&lt;10000000000)</formula>
    </cfRule>
    <cfRule type="cellIs" dxfId="1809" priority="1143" operator="equal">
      <formula>"yes"</formula>
    </cfRule>
    <cfRule type="cellIs" dxfId="1808" priority="1144" operator="equal">
      <formula>"no"</formula>
    </cfRule>
    <cfRule type="cellIs" dxfId="1807" priority="1145" operator="equal">
      <formula>"remove"</formula>
    </cfRule>
  </conditionalFormatting>
  <conditionalFormatting sqref="P221:Y221">
    <cfRule type="expression" dxfId="1806" priority="1136">
      <formula>AND(P221=0, P221&lt;&gt;"")</formula>
    </cfRule>
    <cfRule type="expression" dxfId="1805" priority="1137">
      <formula>AND(P221&gt;0, P221&lt;10000000000)</formula>
    </cfRule>
    <cfRule type="cellIs" dxfId="1804" priority="1138" operator="equal">
      <formula>"yes"</formula>
    </cfRule>
    <cfRule type="cellIs" dxfId="1803" priority="1139" operator="equal">
      <formula>"no"</formula>
    </cfRule>
    <cfRule type="cellIs" dxfId="1802" priority="1140" operator="equal">
      <formula>"remove"</formula>
    </cfRule>
  </conditionalFormatting>
  <conditionalFormatting sqref="P221:Y221">
    <cfRule type="expression" dxfId="1801" priority="1131">
      <formula>AND(P221=0, P221&lt;&gt;"")</formula>
    </cfRule>
    <cfRule type="expression" dxfId="1800" priority="1132">
      <formula>AND(P221&gt;0, P221&lt;10000000000)</formula>
    </cfRule>
    <cfRule type="cellIs" dxfId="1799" priority="1133" operator="equal">
      <formula>"yes"</formula>
    </cfRule>
    <cfRule type="cellIs" dxfId="1798" priority="1134" operator="equal">
      <formula>"no"</formula>
    </cfRule>
    <cfRule type="cellIs" dxfId="1797" priority="1135" operator="equal">
      <formula>"remove"</formula>
    </cfRule>
  </conditionalFormatting>
  <conditionalFormatting sqref="P220:Y220">
    <cfRule type="expression" dxfId="1796" priority="1125">
      <formula>$J220="SoftStrap"</formula>
    </cfRule>
    <cfRule type="expression" dxfId="1795" priority="1126">
      <formula>$J220="GP2_CATEGORY"</formula>
    </cfRule>
    <cfRule type="expression" dxfId="1794" priority="1127">
      <formula>$J220="GP3_CATEGORY"</formula>
    </cfRule>
    <cfRule type="expression" dxfId="1793" priority="1128">
      <formula>$J220="GP3_IFP_CATEGORY"</formula>
    </cfRule>
    <cfRule type="expression" dxfId="1792" priority="1129">
      <formula>$J220="GP1_CATEGORY"</formula>
    </cfRule>
    <cfRule type="expression" dxfId="1791" priority="1130">
      <formula>$J220="GP1_IFP_CATEGORY"</formula>
    </cfRule>
  </conditionalFormatting>
  <conditionalFormatting sqref="P220:Y220">
    <cfRule type="expression" dxfId="1790" priority="1120">
      <formula>AND(P220=0, P220&lt;&gt;"")</formula>
    </cfRule>
    <cfRule type="expression" dxfId="1789" priority="1121">
      <formula>AND(P220&gt;0, P220&lt;10000000000)</formula>
    </cfRule>
    <cfRule type="cellIs" dxfId="1788" priority="1122" operator="equal">
      <formula>"yes"</formula>
    </cfRule>
    <cfRule type="cellIs" dxfId="1787" priority="1123" operator="equal">
      <formula>"no"</formula>
    </cfRule>
    <cfRule type="cellIs" dxfId="1786" priority="1124" operator="equal">
      <formula>"remove"</formula>
    </cfRule>
  </conditionalFormatting>
  <conditionalFormatting sqref="P220:Y220">
    <cfRule type="expression" dxfId="1785" priority="1115">
      <formula>AND(P220=0, P220&lt;&gt;"")</formula>
    </cfRule>
    <cfRule type="expression" dxfId="1784" priority="1116">
      <formula>AND(P220&gt;0, P220&lt;10000000000)</formula>
    </cfRule>
    <cfRule type="cellIs" dxfId="1783" priority="1117" operator="equal">
      <formula>"yes"</formula>
    </cfRule>
    <cfRule type="cellIs" dxfId="1782" priority="1118" operator="equal">
      <formula>"no"</formula>
    </cfRule>
    <cfRule type="cellIs" dxfId="1781" priority="1119" operator="equal">
      <formula>"remove"</formula>
    </cfRule>
  </conditionalFormatting>
  <conditionalFormatting sqref="P220:Y220">
    <cfRule type="expression" dxfId="1780" priority="1110">
      <formula>AND(P220=0, P220&lt;&gt;"")</formula>
    </cfRule>
    <cfRule type="expression" dxfId="1779" priority="1111">
      <formula>AND(P220&gt;0, P220&lt;10000000000)</formula>
    </cfRule>
    <cfRule type="cellIs" dxfId="1778" priority="1112" operator="equal">
      <formula>"yes"</formula>
    </cfRule>
    <cfRule type="cellIs" dxfId="1777" priority="1113" operator="equal">
      <formula>"no"</formula>
    </cfRule>
    <cfRule type="cellIs" dxfId="1776" priority="1114" operator="equal">
      <formula>"remove"</formula>
    </cfRule>
  </conditionalFormatting>
  <conditionalFormatting sqref="P220:Y220">
    <cfRule type="expression" dxfId="1775" priority="1105">
      <formula>AND(P220=0, P220&lt;&gt;"")</formula>
    </cfRule>
    <cfRule type="expression" dxfId="1774" priority="1106">
      <formula>AND(P220&gt;0, P220&lt;10000000000)</formula>
    </cfRule>
    <cfRule type="cellIs" dxfId="1773" priority="1107" operator="equal">
      <formula>"yes"</formula>
    </cfRule>
    <cfRule type="cellIs" dxfId="1772" priority="1108" operator="equal">
      <formula>"no"</formula>
    </cfRule>
    <cfRule type="cellIs" dxfId="1771" priority="1109" operator="equal">
      <formula>"remove"</formula>
    </cfRule>
  </conditionalFormatting>
  <conditionalFormatting sqref="P220:Y220">
    <cfRule type="expression" dxfId="1770" priority="1100">
      <formula>AND(P220=0, P220&lt;&gt;"")</formula>
    </cfRule>
    <cfRule type="expression" dxfId="1769" priority="1101">
      <formula>AND(P220&gt;0, P220&lt;10000000000)</formula>
    </cfRule>
    <cfRule type="cellIs" dxfId="1768" priority="1102" operator="equal">
      <formula>"yes"</formula>
    </cfRule>
    <cfRule type="cellIs" dxfId="1767" priority="1103" operator="equal">
      <formula>"no"</formula>
    </cfRule>
    <cfRule type="cellIs" dxfId="1766" priority="1104" operator="equal">
      <formula>"remove"</formula>
    </cfRule>
  </conditionalFormatting>
  <conditionalFormatting sqref="P220:Y220">
    <cfRule type="expression" dxfId="1765" priority="1095">
      <formula>AND(P220=0, P220&lt;&gt;"")</formula>
    </cfRule>
    <cfRule type="expression" dxfId="1764" priority="1096">
      <formula>AND(P220&gt;0, P220&lt;10000000000)</formula>
    </cfRule>
    <cfRule type="cellIs" dxfId="1763" priority="1097" operator="equal">
      <formula>"yes"</formula>
    </cfRule>
    <cfRule type="cellIs" dxfId="1762" priority="1098" operator="equal">
      <formula>"no"</formula>
    </cfRule>
    <cfRule type="cellIs" dxfId="1761" priority="1099" operator="equal">
      <formula>"remove"</formula>
    </cfRule>
  </conditionalFormatting>
  <conditionalFormatting sqref="D148">
    <cfRule type="expression" dxfId="1760" priority="669">
      <formula>$J148="SoftStrap"</formula>
    </cfRule>
    <cfRule type="expression" dxfId="1759" priority="670">
      <formula>$J148="GP2_CATEGORY"</formula>
    </cfRule>
    <cfRule type="expression" dxfId="1758" priority="671">
      <formula>$J148="GP3_CATEGORY"</formula>
    </cfRule>
    <cfRule type="expression" dxfId="1757" priority="672">
      <formula>$J148="GP3_IFP_CATEGORY"</formula>
    </cfRule>
    <cfRule type="expression" dxfId="1756" priority="673">
      <formula>$J148="GP1_CATEGORY"</formula>
    </cfRule>
    <cfRule type="expression" dxfId="1755" priority="674">
      <formula>$J148="GP1_IFP_CATEGORY"</formula>
    </cfRule>
  </conditionalFormatting>
  <conditionalFormatting sqref="D149">
    <cfRule type="expression" dxfId="1754" priority="675">
      <formula>$J147="SoftStrap"</formula>
    </cfRule>
    <cfRule type="expression" dxfId="1753" priority="676">
      <formula>$J147="GP2_CATEGORY"</formula>
    </cfRule>
    <cfRule type="expression" dxfId="1752" priority="677">
      <formula>$J147="GP3_CATEGORY"</formula>
    </cfRule>
    <cfRule type="expression" dxfId="1751" priority="678">
      <formula>$J147="GP3_IFP_CATEGORY"</formula>
    </cfRule>
    <cfRule type="expression" dxfId="1750" priority="679">
      <formula>$J147="GP1_CATEGORY"</formula>
    </cfRule>
    <cfRule type="expression" dxfId="1749" priority="680">
      <formula>$J147="GP1_IFP_CATEGORY"</formula>
    </cfRule>
  </conditionalFormatting>
  <conditionalFormatting sqref="D150">
    <cfRule type="expression" dxfId="1748" priority="681">
      <formula>$J146="SoftStrap"</formula>
    </cfRule>
    <cfRule type="expression" dxfId="1747" priority="682">
      <formula>$J146="GP2_CATEGORY"</formula>
    </cfRule>
    <cfRule type="expression" dxfId="1746" priority="683">
      <formula>$J146="GP3_CATEGORY"</formula>
    </cfRule>
    <cfRule type="expression" dxfId="1745" priority="684">
      <formula>$J146="GP3_IFP_CATEGORY"</formula>
    </cfRule>
    <cfRule type="expression" dxfId="1744" priority="685">
      <formula>$J146="GP1_CATEGORY"</formula>
    </cfRule>
    <cfRule type="expression" dxfId="1743" priority="686">
      <formula>$J146="GP1_IFP_CATEGORY"</formula>
    </cfRule>
  </conditionalFormatting>
  <conditionalFormatting sqref="D151">
    <cfRule type="expression" dxfId="1742" priority="687">
      <formula>$J145="SoftStrap"</formula>
    </cfRule>
    <cfRule type="expression" dxfId="1741" priority="688">
      <formula>$J145="GP2_CATEGORY"</formula>
    </cfRule>
    <cfRule type="expression" dxfId="1740" priority="689">
      <formula>$J145="GP3_CATEGORY"</formula>
    </cfRule>
    <cfRule type="expression" dxfId="1739" priority="690">
      <formula>$J145="GP3_IFP_CATEGORY"</formula>
    </cfRule>
    <cfRule type="expression" dxfId="1738" priority="691">
      <formula>$J145="GP1_CATEGORY"</formula>
    </cfRule>
    <cfRule type="expression" dxfId="1737" priority="692">
      <formula>$J145="GP1_IFP_CATEGORY"</formula>
    </cfRule>
  </conditionalFormatting>
  <conditionalFormatting sqref="N148">
    <cfRule type="expression" dxfId="1736" priority="642">
      <formula>$J148="SoftStrap"</formula>
    </cfRule>
    <cfRule type="expression" dxfId="1735" priority="643">
      <formula>$J148="GP2_CATEGORY"</formula>
    </cfRule>
    <cfRule type="expression" dxfId="1734" priority="644">
      <formula>$J148="GP3_CATEGORY"</formula>
    </cfRule>
    <cfRule type="expression" dxfId="1733" priority="645">
      <formula>$J148="GP3_IFP_CATEGORY"</formula>
    </cfRule>
    <cfRule type="expression" dxfId="1732" priority="646">
      <formula>$J148="GP1_CATEGORY"</formula>
    </cfRule>
    <cfRule type="expression" dxfId="1731" priority="647">
      <formula>$J148="GP1_IFP_CATEGORY"</formula>
    </cfRule>
  </conditionalFormatting>
  <conditionalFormatting sqref="N149">
    <cfRule type="expression" dxfId="1730" priority="648">
      <formula>$J147="SoftStrap"</formula>
    </cfRule>
    <cfRule type="expression" dxfId="1729" priority="649">
      <formula>$J147="GP2_CATEGORY"</formula>
    </cfRule>
    <cfRule type="expression" dxfId="1728" priority="650">
      <formula>$J147="GP3_CATEGORY"</formula>
    </cfRule>
    <cfRule type="expression" dxfId="1727" priority="651">
      <formula>$J147="GP3_IFP_CATEGORY"</formula>
    </cfRule>
    <cfRule type="expression" dxfId="1726" priority="652">
      <formula>$J147="GP1_CATEGORY"</formula>
    </cfRule>
    <cfRule type="expression" dxfId="1725" priority="653">
      <formula>$J147="GP1_IFP_CATEGORY"</formula>
    </cfRule>
  </conditionalFormatting>
  <conditionalFormatting sqref="N149">
    <cfRule type="expression" dxfId="1724" priority="654">
      <formula>COUNTIF($N$5:$N147,$N147)&gt;1</formula>
    </cfRule>
  </conditionalFormatting>
  <conditionalFormatting sqref="N150">
    <cfRule type="expression" dxfId="1723" priority="655">
      <formula>$J146="SoftStrap"</formula>
    </cfRule>
    <cfRule type="expression" dxfId="1722" priority="656">
      <formula>$J146="GP2_CATEGORY"</formula>
    </cfRule>
    <cfRule type="expression" dxfId="1721" priority="657">
      <formula>$J146="GP3_CATEGORY"</formula>
    </cfRule>
    <cfRule type="expression" dxfId="1720" priority="658">
      <formula>$J146="GP3_IFP_CATEGORY"</formula>
    </cfRule>
    <cfRule type="expression" dxfId="1719" priority="659">
      <formula>$J146="GP1_CATEGORY"</formula>
    </cfRule>
    <cfRule type="expression" dxfId="1718" priority="660">
      <formula>$J146="GP1_IFP_CATEGORY"</formula>
    </cfRule>
  </conditionalFormatting>
  <conditionalFormatting sqref="N150">
    <cfRule type="expression" dxfId="1717" priority="661">
      <formula>COUNTIF($N$5:$N146,$N146)&gt;1</formula>
    </cfRule>
  </conditionalFormatting>
  <conditionalFormatting sqref="N151">
    <cfRule type="expression" dxfId="1716" priority="662">
      <formula>$J145="SoftStrap"</formula>
    </cfRule>
    <cfRule type="expression" dxfId="1715" priority="663">
      <formula>$J145="GP2_CATEGORY"</formula>
    </cfRule>
    <cfRule type="expression" dxfId="1714" priority="664">
      <formula>$J145="GP3_CATEGORY"</formula>
    </cfRule>
    <cfRule type="expression" dxfId="1713" priority="665">
      <formula>$J145="GP3_IFP_CATEGORY"</formula>
    </cfRule>
    <cfRule type="expression" dxfId="1712" priority="666">
      <formula>$J145="GP1_CATEGORY"</formula>
    </cfRule>
    <cfRule type="expression" dxfId="1711" priority="667">
      <formula>$J145="GP1_IFP_CATEGORY"</formula>
    </cfRule>
  </conditionalFormatting>
  <conditionalFormatting sqref="N151">
    <cfRule type="expression" dxfId="1710" priority="668">
      <formula>COUNTIF($N$5:$N145,$N145)&gt;1</formula>
    </cfRule>
  </conditionalFormatting>
  <conditionalFormatting sqref="D337:D340">
    <cfRule type="expression" dxfId="1709" priority="3777">
      <formula>$J148="SoftStrap"</formula>
    </cfRule>
    <cfRule type="expression" dxfId="1708" priority="3778">
      <formula>$J148="GP2_CATEGORY"</formula>
    </cfRule>
    <cfRule type="expression" dxfId="1707" priority="3779">
      <formula>$J148="GP3_CATEGORY"</formula>
    </cfRule>
    <cfRule type="expression" dxfId="1706" priority="3780">
      <formula>$J148="GP3_IFP_CATEGORY"</formula>
    </cfRule>
    <cfRule type="expression" dxfId="1705" priority="3781">
      <formula>$J148="GP1_CATEGORY"</formula>
    </cfRule>
    <cfRule type="expression" dxfId="1704" priority="3782">
      <formula>$J148="GP1_IFP_CATEGORY"</formula>
    </cfRule>
  </conditionalFormatting>
  <conditionalFormatting sqref="O149">
    <cfRule type="expression" dxfId="1703" priority="3791">
      <formula>$J150="SoftStrap"</formula>
    </cfRule>
    <cfRule type="expression" dxfId="1702" priority="3792">
      <formula>$J150="GP2_CATEGORY"</formula>
    </cfRule>
    <cfRule type="expression" dxfId="1701" priority="3793">
      <formula>$J150="GP3_CATEGORY"</formula>
    </cfRule>
    <cfRule type="expression" dxfId="1700" priority="3794">
      <formula>$J150="GP3_IFP_CATEGORY"</formula>
    </cfRule>
    <cfRule type="expression" dxfId="1699" priority="3795">
      <formula>$J150="GP1_CATEGORY"</formula>
    </cfRule>
    <cfRule type="expression" dxfId="1698" priority="3796">
      <formula>$J150="GP1_IFP_CATEGORY"</formula>
    </cfRule>
  </conditionalFormatting>
  <conditionalFormatting sqref="O148">
    <cfRule type="expression" dxfId="1697" priority="3803">
      <formula>$J330="SoftStrap"</formula>
    </cfRule>
    <cfRule type="expression" dxfId="1696" priority="3804">
      <formula>$J330="GP2_CATEGORY"</formula>
    </cfRule>
    <cfRule type="expression" dxfId="1695" priority="3805">
      <formula>$J330="GP3_CATEGORY"</formula>
    </cfRule>
    <cfRule type="expression" dxfId="1694" priority="3806">
      <formula>$J330="GP3_IFP_CATEGORY"</formula>
    </cfRule>
    <cfRule type="expression" dxfId="1693" priority="3807">
      <formula>$J330="GP1_CATEGORY"</formula>
    </cfRule>
    <cfRule type="expression" dxfId="1692" priority="3808">
      <formula>$J330="GP1_IFP_CATEGORY"</formula>
    </cfRule>
  </conditionalFormatting>
  <conditionalFormatting sqref="O148">
    <cfRule type="expression" dxfId="1691" priority="3826">
      <formula>$J151="SoftStrap"</formula>
    </cfRule>
    <cfRule type="expression" dxfId="1690" priority="3827">
      <formula>$J151="GP2_CATEGORY"</formula>
    </cfRule>
    <cfRule type="expression" dxfId="1689" priority="3828">
      <formula>$J151="GP3_CATEGORY"</formula>
    </cfRule>
    <cfRule type="expression" dxfId="1688" priority="3829">
      <formula>$J151="GP3_IFP_CATEGORY"</formula>
    </cfRule>
    <cfRule type="expression" dxfId="1687" priority="3830">
      <formula>$J151="GP1_CATEGORY"</formula>
    </cfRule>
    <cfRule type="expression" dxfId="1686" priority="3831">
      <formula>$J151="GP1_IFP_CATEGORY"</formula>
    </cfRule>
  </conditionalFormatting>
  <conditionalFormatting sqref="O150">
    <cfRule type="expression" dxfId="1685" priority="3838">
      <formula>$J328="SoftStrap"</formula>
    </cfRule>
    <cfRule type="expression" dxfId="1684" priority="3839">
      <formula>$J328="GP2_CATEGORY"</formula>
    </cfRule>
    <cfRule type="expression" dxfId="1683" priority="3840">
      <formula>$J328="GP3_CATEGORY"</formula>
    </cfRule>
    <cfRule type="expression" dxfId="1682" priority="3841">
      <formula>$J328="GP3_IFP_CATEGORY"</formula>
    </cfRule>
    <cfRule type="expression" dxfId="1681" priority="3842">
      <formula>$J328="GP1_CATEGORY"</formula>
    </cfRule>
    <cfRule type="expression" dxfId="1680" priority="3843">
      <formula>$J328="GP1_IFP_CATEGORY"</formula>
    </cfRule>
  </conditionalFormatting>
  <conditionalFormatting sqref="O150">
    <cfRule type="expression" dxfId="1679" priority="3861">
      <formula>$J149="SoftStrap"</formula>
    </cfRule>
    <cfRule type="expression" dxfId="1678" priority="3862">
      <formula>$J149="GP2_CATEGORY"</formula>
    </cfRule>
    <cfRule type="expression" dxfId="1677" priority="3863">
      <formula>$J149="GP3_CATEGORY"</formula>
    </cfRule>
    <cfRule type="expression" dxfId="1676" priority="3864">
      <formula>$J149="GP3_IFP_CATEGORY"</formula>
    </cfRule>
    <cfRule type="expression" dxfId="1675" priority="3865">
      <formula>$J149="GP1_CATEGORY"</formula>
    </cfRule>
    <cfRule type="expression" dxfId="1674" priority="3866">
      <formula>$J149="GP1_IFP_CATEGORY"</formula>
    </cfRule>
  </conditionalFormatting>
  <conditionalFormatting sqref="O151">
    <cfRule type="expression" dxfId="1673" priority="3873">
      <formula>$J327="SoftStrap"</formula>
    </cfRule>
    <cfRule type="expression" dxfId="1672" priority="3874">
      <formula>$J327="GP2_CATEGORY"</formula>
    </cfRule>
    <cfRule type="expression" dxfId="1671" priority="3875">
      <formula>$J327="GP3_CATEGORY"</formula>
    </cfRule>
    <cfRule type="expression" dxfId="1670" priority="3876">
      <formula>$J327="GP3_IFP_CATEGORY"</formula>
    </cfRule>
    <cfRule type="expression" dxfId="1669" priority="3877">
      <formula>$J327="GP1_CATEGORY"</formula>
    </cfRule>
    <cfRule type="expression" dxfId="1668" priority="3878">
      <formula>$J327="GP1_IFP_CATEGORY"</formula>
    </cfRule>
  </conditionalFormatting>
  <conditionalFormatting sqref="O151">
    <cfRule type="expression" dxfId="1667" priority="3890">
      <formula>$J148="SoftStrap"</formula>
    </cfRule>
    <cfRule type="expression" dxfId="1666" priority="3891">
      <formula>$J148="GP2_CATEGORY"</formula>
    </cfRule>
    <cfRule type="expression" dxfId="1665" priority="3892">
      <formula>$J148="GP3_CATEGORY"</formula>
    </cfRule>
    <cfRule type="expression" dxfId="1664" priority="3893">
      <formula>$J148="GP3_IFP_CATEGORY"</formula>
    </cfRule>
    <cfRule type="expression" dxfId="1663" priority="3894">
      <formula>$J148="GP1_CATEGORY"</formula>
    </cfRule>
    <cfRule type="expression" dxfId="1662" priority="3895">
      <formula>$J148="GP1_IFP_CATEGORY"</formula>
    </cfRule>
  </conditionalFormatting>
  <conditionalFormatting sqref="O149">
    <cfRule type="expression" dxfId="1661" priority="3902">
      <formula>$J329="SoftStrap"</formula>
    </cfRule>
    <cfRule type="expression" dxfId="1660" priority="3903">
      <formula>$J329="GP2_CATEGORY"</formula>
    </cfRule>
    <cfRule type="expression" dxfId="1659" priority="3904">
      <formula>$J329="GP3_CATEGORY"</formula>
    </cfRule>
    <cfRule type="expression" dxfId="1658" priority="3905">
      <formula>$J329="GP3_IFP_CATEGORY"</formula>
    </cfRule>
    <cfRule type="expression" dxfId="1657" priority="3906">
      <formula>$J329="GP1_CATEGORY"</formula>
    </cfRule>
    <cfRule type="expression" dxfId="1656" priority="3907">
      <formula>$J329="GP1_IFP_CATEGORY"</formula>
    </cfRule>
  </conditionalFormatting>
  <conditionalFormatting sqref="AG230:AG244 AG246:AG249 AG253:AG288 AG1:AG70 AG215:AG228 AK215:AK228 AK1:AK70 AK253:AK1048576 AK246:AK249 AK230:AK244 AG290:AG295 AG297 AG299:AG1048576">
    <cfRule type="expression" dxfId="1655" priority="618">
      <formula>AND(AG1=0, AG1&lt;&gt;"")</formula>
    </cfRule>
    <cfRule type="expression" dxfId="1654" priority="619">
      <formula>AND(AG1&gt;0, AG1&lt;10000000000)</formula>
    </cfRule>
    <cfRule type="cellIs" dxfId="1653" priority="620" operator="equal">
      <formula>"yes"</formula>
    </cfRule>
    <cfRule type="cellIs" dxfId="1652" priority="621" operator="equal">
      <formula>"no"</formula>
    </cfRule>
    <cfRule type="cellIs" dxfId="1651" priority="622" operator="equal">
      <formula>"remove"</formula>
    </cfRule>
  </conditionalFormatting>
  <conditionalFormatting sqref="AG230:AG244 AG246:AG249 AG5:AG70 AG252:AG288 AG215:AG228 AK215:AK228 AK252:AK435 AK5:AK70 AK246:AK249 AK230:AK244 AG290:AG295 AG297 AG299:AG435">
    <cfRule type="expression" dxfId="1650" priority="623">
      <formula>$J5="SoftStrap"</formula>
    </cfRule>
    <cfRule type="expression" dxfId="1649" priority="624">
      <formula>$J5="GP2_CATEGORY"</formula>
    </cfRule>
    <cfRule type="expression" dxfId="1648" priority="625">
      <formula>$J5="GP3_CATEGORY"</formula>
    </cfRule>
    <cfRule type="expression" dxfId="1647" priority="626">
      <formula>$J5="GP3_IFP_CATEGORY"</formula>
    </cfRule>
    <cfRule type="expression" dxfId="1646" priority="627">
      <formula>$J5="GP1_CATEGORY"</formula>
    </cfRule>
    <cfRule type="expression" dxfId="1645" priority="628">
      <formula>$J5="GP1_IFP_CATEGORY"</formula>
    </cfRule>
  </conditionalFormatting>
  <conditionalFormatting sqref="AG213:AG214 AK213:AK214">
    <cfRule type="expression" dxfId="1644" priority="607">
      <formula>AND(AG213=0, AG213&lt;&gt;"")</formula>
    </cfRule>
    <cfRule type="expression" dxfId="1643" priority="608">
      <formula>AND(AG213&gt;0, AG213&lt;10000000000)</formula>
    </cfRule>
    <cfRule type="cellIs" dxfId="1642" priority="609" operator="equal">
      <formula>"yes"</formula>
    </cfRule>
    <cfRule type="cellIs" dxfId="1641" priority="610" operator="equal">
      <formula>"no"</formula>
    </cfRule>
    <cfRule type="cellIs" dxfId="1640" priority="611" operator="equal">
      <formula>"remove"</formula>
    </cfRule>
  </conditionalFormatting>
  <conditionalFormatting sqref="AG213:AG214 AK213:AK214">
    <cfRule type="expression" dxfId="1639" priority="612">
      <formula>$J213="SoftStrap"</formula>
    </cfRule>
    <cfRule type="expression" dxfId="1638" priority="613">
      <formula>$J213="GP2_CATEGORY"</formula>
    </cfRule>
    <cfRule type="expression" dxfId="1637" priority="614">
      <formula>$J213="GP3_CATEGORY"</formula>
    </cfRule>
    <cfRule type="expression" dxfId="1636" priority="615">
      <formula>$J213="GP3_IFP_CATEGORY"</formula>
    </cfRule>
    <cfRule type="expression" dxfId="1635" priority="616">
      <formula>$J213="GP1_CATEGORY"</formula>
    </cfRule>
    <cfRule type="expression" dxfId="1634" priority="617">
      <formula>$J213="GP1_IFP_CATEGORY"</formula>
    </cfRule>
  </conditionalFormatting>
  <conditionalFormatting sqref="AG229 AK229">
    <cfRule type="expression" dxfId="1633" priority="596">
      <formula>AND(AG229=0, AG229&lt;&gt;"")</formula>
    </cfRule>
    <cfRule type="expression" dxfId="1632" priority="597">
      <formula>AND(AG229&gt;0, AG229&lt;10000000000)</formula>
    </cfRule>
    <cfRule type="cellIs" dxfId="1631" priority="598" operator="equal">
      <formula>"yes"</formula>
    </cfRule>
    <cfRule type="cellIs" dxfId="1630" priority="599" operator="equal">
      <formula>"no"</formula>
    </cfRule>
    <cfRule type="cellIs" dxfId="1629" priority="600" operator="equal">
      <formula>"remove"</formula>
    </cfRule>
  </conditionalFormatting>
  <conditionalFormatting sqref="AG229 AK229">
    <cfRule type="expression" dxfId="1628" priority="601">
      <formula>$J229="SoftStrap"</formula>
    </cfRule>
    <cfRule type="expression" dxfId="1627" priority="602">
      <formula>$J229="GP2_CATEGORY"</formula>
    </cfRule>
    <cfRule type="expression" dxfId="1626" priority="603">
      <formula>$J229="GP3_CATEGORY"</formula>
    </cfRule>
    <cfRule type="expression" dxfId="1625" priority="604">
      <formula>$J229="GP3_IFP_CATEGORY"</formula>
    </cfRule>
    <cfRule type="expression" dxfId="1624" priority="605">
      <formula>$J229="GP1_CATEGORY"</formula>
    </cfRule>
    <cfRule type="expression" dxfId="1623" priority="606">
      <formula>$J229="GP1_IFP_CATEGORY"</formula>
    </cfRule>
  </conditionalFormatting>
  <conditionalFormatting sqref="AG245 AK245">
    <cfRule type="expression" dxfId="1622" priority="585">
      <formula>AND(AG245=0, AG245&lt;&gt;"")</formula>
    </cfRule>
    <cfRule type="expression" dxfId="1621" priority="586">
      <formula>AND(AG245&gt;0, AG245&lt;10000000000)</formula>
    </cfRule>
    <cfRule type="cellIs" dxfId="1620" priority="587" operator="equal">
      <formula>"yes"</formula>
    </cfRule>
    <cfRule type="cellIs" dxfId="1619" priority="588" operator="equal">
      <formula>"no"</formula>
    </cfRule>
    <cfRule type="cellIs" dxfId="1618" priority="589" operator="equal">
      <formula>"remove"</formula>
    </cfRule>
  </conditionalFormatting>
  <conditionalFormatting sqref="AG245 AK245">
    <cfRule type="expression" dxfId="1617" priority="590">
      <formula>$J245="SoftStrap"</formula>
    </cfRule>
    <cfRule type="expression" dxfId="1616" priority="591">
      <formula>$J245="GP2_CATEGORY"</formula>
    </cfRule>
    <cfRule type="expression" dxfId="1615" priority="592">
      <formula>$J245="GP3_CATEGORY"</formula>
    </cfRule>
    <cfRule type="expression" dxfId="1614" priority="593">
      <formula>$J245="GP3_IFP_CATEGORY"</formula>
    </cfRule>
    <cfRule type="expression" dxfId="1613" priority="594">
      <formula>$J245="GP1_CATEGORY"</formula>
    </cfRule>
    <cfRule type="expression" dxfId="1612" priority="595">
      <formula>$J245="GP1_IFP_CATEGORY"</formula>
    </cfRule>
  </conditionalFormatting>
  <conditionalFormatting sqref="AG252 AK252">
    <cfRule type="expression" dxfId="1611" priority="580">
      <formula>AND(AG252=0, AG252&lt;&gt;"")</formula>
    </cfRule>
    <cfRule type="expression" dxfId="1610" priority="581">
      <formula>AND(AG252&gt;0, AG252&lt;10000000000)</formula>
    </cfRule>
    <cfRule type="cellIs" dxfId="1609" priority="582" operator="equal">
      <formula>"yes"</formula>
    </cfRule>
    <cfRule type="cellIs" dxfId="1608" priority="583" operator="equal">
      <formula>"no"</formula>
    </cfRule>
    <cfRule type="cellIs" dxfId="1607" priority="584" operator="equal">
      <formula>"remove"</formula>
    </cfRule>
  </conditionalFormatting>
  <conditionalFormatting sqref="AG250:AG251 AK250:AK251">
    <cfRule type="expression" dxfId="1606" priority="569">
      <formula>AND(AG250=0, AG250&lt;&gt;"")</formula>
    </cfRule>
    <cfRule type="expression" dxfId="1605" priority="570">
      <formula>AND(AG250&gt;0, AG250&lt;10000000000)</formula>
    </cfRule>
    <cfRule type="cellIs" dxfId="1604" priority="571" operator="equal">
      <formula>"yes"</formula>
    </cfRule>
    <cfRule type="cellIs" dxfId="1603" priority="572" operator="equal">
      <formula>"no"</formula>
    </cfRule>
    <cfRule type="cellIs" dxfId="1602" priority="573" operator="equal">
      <formula>"remove"</formula>
    </cfRule>
  </conditionalFormatting>
  <conditionalFormatting sqref="AG250:AG251 AK250:AK251">
    <cfRule type="expression" dxfId="1601" priority="574">
      <formula>$J250="SoftStrap"</formula>
    </cfRule>
    <cfRule type="expression" dxfId="1600" priority="575">
      <formula>$J250="GP2_CATEGORY"</formula>
    </cfRule>
    <cfRule type="expression" dxfId="1599" priority="576">
      <formula>$J250="GP3_CATEGORY"</formula>
    </cfRule>
    <cfRule type="expression" dxfId="1598" priority="577">
      <formula>$J250="GP3_IFP_CATEGORY"</formula>
    </cfRule>
    <cfRule type="expression" dxfId="1597" priority="578">
      <formula>$J250="GP1_CATEGORY"</formula>
    </cfRule>
    <cfRule type="expression" dxfId="1596" priority="579">
      <formula>$J250="GP1_IFP_CATEGORY"</formula>
    </cfRule>
  </conditionalFormatting>
  <conditionalFormatting sqref="AH230:AH244 AH246:AH249 AH253:AH288 AH1:AH70 AH215:AH228 AH290:AH295 AH297 AH299:AH1048576">
    <cfRule type="expression" dxfId="1595" priority="558">
      <formula>AND(AH1=0, AH1&lt;&gt;"")</formula>
    </cfRule>
    <cfRule type="expression" dxfId="1594" priority="559">
      <formula>AND(AH1&gt;0, AH1&lt;10000000000)</formula>
    </cfRule>
    <cfRule type="cellIs" dxfId="1593" priority="560" operator="equal">
      <formula>"yes"</formula>
    </cfRule>
    <cfRule type="cellIs" dxfId="1592" priority="561" operator="equal">
      <formula>"no"</formula>
    </cfRule>
    <cfRule type="cellIs" dxfId="1591" priority="562" operator="equal">
      <formula>"remove"</formula>
    </cfRule>
  </conditionalFormatting>
  <conditionalFormatting sqref="AH230:AH244 AH246:AH249 AH5:AH70 AH252:AH288 AH215:AH228 AH290:AH295 AH297 AH299:AH435">
    <cfRule type="expression" dxfId="1590" priority="563">
      <formula>$J5="SoftStrap"</formula>
    </cfRule>
    <cfRule type="expression" dxfId="1589" priority="564">
      <formula>$J5="GP2_CATEGORY"</formula>
    </cfRule>
    <cfRule type="expression" dxfId="1588" priority="565">
      <formula>$J5="GP3_CATEGORY"</formula>
    </cfRule>
    <cfRule type="expression" dxfId="1587" priority="566">
      <formula>$J5="GP3_IFP_CATEGORY"</formula>
    </cfRule>
    <cfRule type="expression" dxfId="1586" priority="567">
      <formula>$J5="GP1_CATEGORY"</formula>
    </cfRule>
    <cfRule type="expression" dxfId="1585" priority="568">
      <formula>$J5="GP1_IFP_CATEGORY"</formula>
    </cfRule>
  </conditionalFormatting>
  <conditionalFormatting sqref="AH213:AH214">
    <cfRule type="expression" dxfId="1584" priority="547">
      <formula>AND(AH213=0, AH213&lt;&gt;"")</formula>
    </cfRule>
    <cfRule type="expression" dxfId="1583" priority="548">
      <formula>AND(AH213&gt;0, AH213&lt;10000000000)</formula>
    </cfRule>
    <cfRule type="cellIs" dxfId="1582" priority="549" operator="equal">
      <formula>"yes"</formula>
    </cfRule>
    <cfRule type="cellIs" dxfId="1581" priority="550" operator="equal">
      <formula>"no"</formula>
    </cfRule>
    <cfRule type="cellIs" dxfId="1580" priority="551" operator="equal">
      <formula>"remove"</formula>
    </cfRule>
  </conditionalFormatting>
  <conditionalFormatting sqref="AH213:AH214">
    <cfRule type="expression" dxfId="1579" priority="552">
      <formula>$J213="SoftStrap"</formula>
    </cfRule>
    <cfRule type="expression" dxfId="1578" priority="553">
      <formula>$J213="GP2_CATEGORY"</formula>
    </cfRule>
    <cfRule type="expression" dxfId="1577" priority="554">
      <formula>$J213="GP3_CATEGORY"</formula>
    </cfRule>
    <cfRule type="expression" dxfId="1576" priority="555">
      <formula>$J213="GP3_IFP_CATEGORY"</formula>
    </cfRule>
    <cfRule type="expression" dxfId="1575" priority="556">
      <formula>$J213="GP1_CATEGORY"</formula>
    </cfRule>
    <cfRule type="expression" dxfId="1574" priority="557">
      <formula>$J213="GP1_IFP_CATEGORY"</formula>
    </cfRule>
  </conditionalFormatting>
  <conditionalFormatting sqref="AH229">
    <cfRule type="expression" dxfId="1573" priority="536">
      <formula>AND(AH229=0, AH229&lt;&gt;"")</formula>
    </cfRule>
    <cfRule type="expression" dxfId="1572" priority="537">
      <formula>AND(AH229&gt;0, AH229&lt;10000000000)</formula>
    </cfRule>
    <cfRule type="cellIs" dxfId="1571" priority="538" operator="equal">
      <formula>"yes"</formula>
    </cfRule>
    <cfRule type="cellIs" dxfId="1570" priority="539" operator="equal">
      <formula>"no"</formula>
    </cfRule>
    <cfRule type="cellIs" dxfId="1569" priority="540" operator="equal">
      <formula>"remove"</formula>
    </cfRule>
  </conditionalFormatting>
  <conditionalFormatting sqref="AH229">
    <cfRule type="expression" dxfId="1568" priority="541">
      <formula>$J229="SoftStrap"</formula>
    </cfRule>
    <cfRule type="expression" dxfId="1567" priority="542">
      <formula>$J229="GP2_CATEGORY"</formula>
    </cfRule>
    <cfRule type="expression" dxfId="1566" priority="543">
      <formula>$J229="GP3_CATEGORY"</formula>
    </cfRule>
    <cfRule type="expression" dxfId="1565" priority="544">
      <formula>$J229="GP3_IFP_CATEGORY"</formula>
    </cfRule>
    <cfRule type="expression" dxfId="1564" priority="545">
      <formula>$J229="GP1_CATEGORY"</formula>
    </cfRule>
    <cfRule type="expression" dxfId="1563" priority="546">
      <formula>$J229="GP1_IFP_CATEGORY"</formula>
    </cfRule>
  </conditionalFormatting>
  <conditionalFormatting sqref="AH245">
    <cfRule type="expression" dxfId="1562" priority="525">
      <formula>AND(AH245=0, AH245&lt;&gt;"")</formula>
    </cfRule>
    <cfRule type="expression" dxfId="1561" priority="526">
      <formula>AND(AH245&gt;0, AH245&lt;10000000000)</formula>
    </cfRule>
    <cfRule type="cellIs" dxfId="1560" priority="527" operator="equal">
      <formula>"yes"</formula>
    </cfRule>
    <cfRule type="cellIs" dxfId="1559" priority="528" operator="equal">
      <formula>"no"</formula>
    </cfRule>
    <cfRule type="cellIs" dxfId="1558" priority="529" operator="equal">
      <formula>"remove"</formula>
    </cfRule>
  </conditionalFormatting>
  <conditionalFormatting sqref="AH245">
    <cfRule type="expression" dxfId="1557" priority="530">
      <formula>$J245="SoftStrap"</formula>
    </cfRule>
    <cfRule type="expression" dxfId="1556" priority="531">
      <formula>$J245="GP2_CATEGORY"</formula>
    </cfRule>
    <cfRule type="expression" dxfId="1555" priority="532">
      <formula>$J245="GP3_CATEGORY"</formula>
    </cfRule>
    <cfRule type="expression" dxfId="1554" priority="533">
      <formula>$J245="GP3_IFP_CATEGORY"</formula>
    </cfRule>
    <cfRule type="expression" dxfId="1553" priority="534">
      <formula>$J245="GP1_CATEGORY"</formula>
    </cfRule>
    <cfRule type="expression" dxfId="1552" priority="535">
      <formula>$J245="GP1_IFP_CATEGORY"</formula>
    </cfRule>
  </conditionalFormatting>
  <conditionalFormatting sqref="AH252">
    <cfRule type="expression" dxfId="1551" priority="520">
      <formula>AND(AH252=0, AH252&lt;&gt;"")</formula>
    </cfRule>
    <cfRule type="expression" dxfId="1550" priority="521">
      <formula>AND(AH252&gt;0, AH252&lt;10000000000)</formula>
    </cfRule>
    <cfRule type="cellIs" dxfId="1549" priority="522" operator="equal">
      <formula>"yes"</formula>
    </cfRule>
    <cfRule type="cellIs" dxfId="1548" priority="523" operator="equal">
      <formula>"no"</formula>
    </cfRule>
    <cfRule type="cellIs" dxfId="1547" priority="524" operator="equal">
      <formula>"remove"</formula>
    </cfRule>
  </conditionalFormatting>
  <conditionalFormatting sqref="AH250:AH251">
    <cfRule type="expression" dxfId="1546" priority="509">
      <formula>AND(AH250=0, AH250&lt;&gt;"")</formula>
    </cfRule>
    <cfRule type="expression" dxfId="1545" priority="510">
      <formula>AND(AH250&gt;0, AH250&lt;10000000000)</formula>
    </cfRule>
    <cfRule type="cellIs" dxfId="1544" priority="511" operator="equal">
      <formula>"yes"</formula>
    </cfRule>
    <cfRule type="cellIs" dxfId="1543" priority="512" operator="equal">
      <formula>"no"</formula>
    </cfRule>
    <cfRule type="cellIs" dxfId="1542" priority="513" operator="equal">
      <formula>"remove"</formula>
    </cfRule>
  </conditionalFormatting>
  <conditionalFormatting sqref="AH250:AH251">
    <cfRule type="expression" dxfId="1541" priority="514">
      <formula>$J250="SoftStrap"</formula>
    </cfRule>
    <cfRule type="expression" dxfId="1540" priority="515">
      <formula>$J250="GP2_CATEGORY"</formula>
    </cfRule>
    <cfRule type="expression" dxfId="1539" priority="516">
      <formula>$J250="GP3_CATEGORY"</formula>
    </cfRule>
    <cfRule type="expression" dxfId="1538" priority="517">
      <formula>$J250="GP3_IFP_CATEGORY"</formula>
    </cfRule>
    <cfRule type="expression" dxfId="1537" priority="518">
      <formula>$J250="GP1_CATEGORY"</formula>
    </cfRule>
    <cfRule type="expression" dxfId="1536" priority="519">
      <formula>$J250="GP1_IFP_CATEGORY"</formula>
    </cfRule>
  </conditionalFormatting>
  <conditionalFormatting sqref="AI230:AI244 AI246:AI249 AI253:AI288 AI1:AI70 AI215:AI228 AI290:AI295 AI297 AI299:AI1048576">
    <cfRule type="expression" dxfId="1535" priority="498">
      <formula>AND(AI1=0, AI1&lt;&gt;"")</formula>
    </cfRule>
    <cfRule type="expression" dxfId="1534" priority="499">
      <formula>AND(AI1&gt;0, AI1&lt;10000000000)</formula>
    </cfRule>
    <cfRule type="cellIs" dxfId="1533" priority="500" operator="equal">
      <formula>"yes"</formula>
    </cfRule>
    <cfRule type="cellIs" dxfId="1532" priority="501" operator="equal">
      <formula>"no"</formula>
    </cfRule>
    <cfRule type="cellIs" dxfId="1531" priority="502" operator="equal">
      <formula>"remove"</formula>
    </cfRule>
  </conditionalFormatting>
  <conditionalFormatting sqref="AI230:AI244 AI246:AI249 AI5:AI70 AI252:AI288 AI215:AI228 AI290:AI295 AI297 AI299:AI435">
    <cfRule type="expression" dxfId="1530" priority="503">
      <formula>$J5="SoftStrap"</formula>
    </cfRule>
    <cfRule type="expression" dxfId="1529" priority="504">
      <formula>$J5="GP2_CATEGORY"</formula>
    </cfRule>
    <cfRule type="expression" dxfId="1528" priority="505">
      <formula>$J5="GP3_CATEGORY"</formula>
    </cfRule>
    <cfRule type="expression" dxfId="1527" priority="506">
      <formula>$J5="GP3_IFP_CATEGORY"</formula>
    </cfRule>
    <cfRule type="expression" dxfId="1526" priority="507">
      <formula>$J5="GP1_CATEGORY"</formula>
    </cfRule>
    <cfRule type="expression" dxfId="1525" priority="508">
      <formula>$J5="GP1_IFP_CATEGORY"</formula>
    </cfRule>
  </conditionalFormatting>
  <conditionalFormatting sqref="AI213:AI214">
    <cfRule type="expression" dxfId="1524" priority="487">
      <formula>AND(AI213=0, AI213&lt;&gt;"")</formula>
    </cfRule>
    <cfRule type="expression" dxfId="1523" priority="488">
      <formula>AND(AI213&gt;0, AI213&lt;10000000000)</formula>
    </cfRule>
    <cfRule type="cellIs" dxfId="1522" priority="489" operator="equal">
      <formula>"yes"</formula>
    </cfRule>
    <cfRule type="cellIs" dxfId="1521" priority="490" operator="equal">
      <formula>"no"</formula>
    </cfRule>
    <cfRule type="cellIs" dxfId="1520" priority="491" operator="equal">
      <formula>"remove"</formula>
    </cfRule>
  </conditionalFormatting>
  <conditionalFormatting sqref="AI213:AI214">
    <cfRule type="expression" dxfId="1519" priority="492">
      <formula>$J213="SoftStrap"</formula>
    </cfRule>
    <cfRule type="expression" dxfId="1518" priority="493">
      <formula>$J213="GP2_CATEGORY"</formula>
    </cfRule>
    <cfRule type="expression" dxfId="1517" priority="494">
      <formula>$J213="GP3_CATEGORY"</formula>
    </cfRule>
    <cfRule type="expression" dxfId="1516" priority="495">
      <formula>$J213="GP3_IFP_CATEGORY"</formula>
    </cfRule>
    <cfRule type="expression" dxfId="1515" priority="496">
      <formula>$J213="GP1_CATEGORY"</formula>
    </cfRule>
    <cfRule type="expression" dxfId="1514" priority="497">
      <formula>$J213="GP1_IFP_CATEGORY"</formula>
    </cfRule>
  </conditionalFormatting>
  <conditionalFormatting sqref="AI229">
    <cfRule type="expression" dxfId="1513" priority="476">
      <formula>AND(AI229=0, AI229&lt;&gt;"")</formula>
    </cfRule>
    <cfRule type="expression" dxfId="1512" priority="477">
      <formula>AND(AI229&gt;0, AI229&lt;10000000000)</formula>
    </cfRule>
    <cfRule type="cellIs" dxfId="1511" priority="478" operator="equal">
      <formula>"yes"</formula>
    </cfRule>
    <cfRule type="cellIs" dxfId="1510" priority="479" operator="equal">
      <formula>"no"</formula>
    </cfRule>
    <cfRule type="cellIs" dxfId="1509" priority="480" operator="equal">
      <formula>"remove"</formula>
    </cfRule>
  </conditionalFormatting>
  <conditionalFormatting sqref="AI229">
    <cfRule type="expression" dxfId="1508" priority="481">
      <formula>$J229="SoftStrap"</formula>
    </cfRule>
    <cfRule type="expression" dxfId="1507" priority="482">
      <formula>$J229="GP2_CATEGORY"</formula>
    </cfRule>
    <cfRule type="expression" dxfId="1506" priority="483">
      <formula>$J229="GP3_CATEGORY"</formula>
    </cfRule>
    <cfRule type="expression" dxfId="1505" priority="484">
      <formula>$J229="GP3_IFP_CATEGORY"</formula>
    </cfRule>
    <cfRule type="expression" dxfId="1504" priority="485">
      <formula>$J229="GP1_CATEGORY"</formula>
    </cfRule>
    <cfRule type="expression" dxfId="1503" priority="486">
      <formula>$J229="GP1_IFP_CATEGORY"</formula>
    </cfRule>
  </conditionalFormatting>
  <conditionalFormatting sqref="AI245">
    <cfRule type="expression" dxfId="1502" priority="465">
      <formula>AND(AI245=0, AI245&lt;&gt;"")</formula>
    </cfRule>
    <cfRule type="expression" dxfId="1501" priority="466">
      <formula>AND(AI245&gt;0, AI245&lt;10000000000)</formula>
    </cfRule>
    <cfRule type="cellIs" dxfId="1500" priority="467" operator="equal">
      <formula>"yes"</formula>
    </cfRule>
    <cfRule type="cellIs" dxfId="1499" priority="468" operator="equal">
      <formula>"no"</formula>
    </cfRule>
    <cfRule type="cellIs" dxfId="1498" priority="469" operator="equal">
      <formula>"remove"</formula>
    </cfRule>
  </conditionalFormatting>
  <conditionalFormatting sqref="AI245">
    <cfRule type="expression" dxfId="1497" priority="470">
      <formula>$J245="SoftStrap"</formula>
    </cfRule>
    <cfRule type="expression" dxfId="1496" priority="471">
      <formula>$J245="GP2_CATEGORY"</formula>
    </cfRule>
    <cfRule type="expression" dxfId="1495" priority="472">
      <formula>$J245="GP3_CATEGORY"</formula>
    </cfRule>
    <cfRule type="expression" dxfId="1494" priority="473">
      <formula>$J245="GP3_IFP_CATEGORY"</formula>
    </cfRule>
    <cfRule type="expression" dxfId="1493" priority="474">
      <formula>$J245="GP1_CATEGORY"</formula>
    </cfRule>
    <cfRule type="expression" dxfId="1492" priority="475">
      <formula>$J245="GP1_IFP_CATEGORY"</formula>
    </cfRule>
  </conditionalFormatting>
  <conditionalFormatting sqref="AI252">
    <cfRule type="expression" dxfId="1491" priority="460">
      <formula>AND(AI252=0, AI252&lt;&gt;"")</formula>
    </cfRule>
    <cfRule type="expression" dxfId="1490" priority="461">
      <formula>AND(AI252&gt;0, AI252&lt;10000000000)</formula>
    </cfRule>
    <cfRule type="cellIs" dxfId="1489" priority="462" operator="equal">
      <formula>"yes"</formula>
    </cfRule>
    <cfRule type="cellIs" dxfId="1488" priority="463" operator="equal">
      <formula>"no"</formula>
    </cfRule>
    <cfRule type="cellIs" dxfId="1487" priority="464" operator="equal">
      <formula>"remove"</formula>
    </cfRule>
  </conditionalFormatting>
  <conditionalFormatting sqref="AI250:AI251">
    <cfRule type="expression" dxfId="1486" priority="449">
      <formula>AND(AI250=0, AI250&lt;&gt;"")</formula>
    </cfRule>
    <cfRule type="expression" dxfId="1485" priority="450">
      <formula>AND(AI250&gt;0, AI250&lt;10000000000)</formula>
    </cfRule>
    <cfRule type="cellIs" dxfId="1484" priority="451" operator="equal">
      <formula>"yes"</formula>
    </cfRule>
    <cfRule type="cellIs" dxfId="1483" priority="452" operator="equal">
      <formula>"no"</formula>
    </cfRule>
    <cfRule type="cellIs" dxfId="1482" priority="453" operator="equal">
      <formula>"remove"</formula>
    </cfRule>
  </conditionalFormatting>
  <conditionalFormatting sqref="AI250:AI251">
    <cfRule type="expression" dxfId="1481" priority="454">
      <formula>$J250="SoftStrap"</formula>
    </cfRule>
    <cfRule type="expression" dxfId="1480" priority="455">
      <formula>$J250="GP2_CATEGORY"</formula>
    </cfRule>
    <cfRule type="expression" dxfId="1479" priority="456">
      <formula>$J250="GP3_CATEGORY"</formula>
    </cfRule>
    <cfRule type="expression" dxfId="1478" priority="457">
      <formula>$J250="GP3_IFP_CATEGORY"</formula>
    </cfRule>
    <cfRule type="expression" dxfId="1477" priority="458">
      <formula>$J250="GP1_CATEGORY"</formula>
    </cfRule>
    <cfRule type="expression" dxfId="1476" priority="459">
      <formula>$J250="GP1_IFP_CATEGORY"</formula>
    </cfRule>
  </conditionalFormatting>
  <conditionalFormatting sqref="AJ230:AJ244 AJ246:AJ249 AJ253:AJ288 AJ1:AJ70 AJ215:AJ228 AJ290:AJ295 AJ297 AJ299:AJ1048576">
    <cfRule type="expression" dxfId="1475" priority="438">
      <formula>AND(AJ1=0, AJ1&lt;&gt;"")</formula>
    </cfRule>
    <cfRule type="expression" dxfId="1474" priority="439">
      <formula>AND(AJ1&gt;0, AJ1&lt;10000000000)</formula>
    </cfRule>
    <cfRule type="cellIs" dxfId="1473" priority="440" operator="equal">
      <formula>"yes"</formula>
    </cfRule>
    <cfRule type="cellIs" dxfId="1472" priority="441" operator="equal">
      <formula>"no"</formula>
    </cfRule>
    <cfRule type="cellIs" dxfId="1471" priority="442" operator="equal">
      <formula>"remove"</formula>
    </cfRule>
  </conditionalFormatting>
  <conditionalFormatting sqref="AJ230:AJ244 AJ246:AJ249 AJ5:AJ70 AJ252:AJ288 AJ215:AJ228 AJ290:AJ295 AJ297 AJ299:AJ435">
    <cfRule type="expression" dxfId="1470" priority="443">
      <formula>$J5="SoftStrap"</formula>
    </cfRule>
    <cfRule type="expression" dxfId="1469" priority="444">
      <formula>$J5="GP2_CATEGORY"</formula>
    </cfRule>
    <cfRule type="expression" dxfId="1468" priority="445">
      <formula>$J5="GP3_CATEGORY"</formula>
    </cfRule>
    <cfRule type="expression" dxfId="1467" priority="446">
      <formula>$J5="GP3_IFP_CATEGORY"</formula>
    </cfRule>
    <cfRule type="expression" dxfId="1466" priority="447">
      <formula>$J5="GP1_CATEGORY"</formula>
    </cfRule>
    <cfRule type="expression" dxfId="1465" priority="448">
      <formula>$J5="GP1_IFP_CATEGORY"</formula>
    </cfRule>
  </conditionalFormatting>
  <conditionalFormatting sqref="AJ213:AJ214">
    <cfRule type="expression" dxfId="1464" priority="427">
      <formula>AND(AJ213=0, AJ213&lt;&gt;"")</formula>
    </cfRule>
    <cfRule type="expression" dxfId="1463" priority="428">
      <formula>AND(AJ213&gt;0, AJ213&lt;10000000000)</formula>
    </cfRule>
    <cfRule type="cellIs" dxfId="1462" priority="429" operator="equal">
      <formula>"yes"</formula>
    </cfRule>
    <cfRule type="cellIs" dxfId="1461" priority="430" operator="equal">
      <formula>"no"</formula>
    </cfRule>
    <cfRule type="cellIs" dxfId="1460" priority="431" operator="equal">
      <formula>"remove"</formula>
    </cfRule>
  </conditionalFormatting>
  <conditionalFormatting sqref="AJ213:AJ214">
    <cfRule type="expression" dxfId="1459" priority="432">
      <formula>$J213="SoftStrap"</formula>
    </cfRule>
    <cfRule type="expression" dxfId="1458" priority="433">
      <formula>$J213="GP2_CATEGORY"</formula>
    </cfRule>
    <cfRule type="expression" dxfId="1457" priority="434">
      <formula>$J213="GP3_CATEGORY"</formula>
    </cfRule>
    <cfRule type="expression" dxfId="1456" priority="435">
      <formula>$J213="GP3_IFP_CATEGORY"</formula>
    </cfRule>
    <cfRule type="expression" dxfId="1455" priority="436">
      <formula>$J213="GP1_CATEGORY"</formula>
    </cfRule>
    <cfRule type="expression" dxfId="1454" priority="437">
      <formula>$J213="GP1_IFP_CATEGORY"</formula>
    </cfRule>
  </conditionalFormatting>
  <conditionalFormatting sqref="AJ229">
    <cfRule type="expression" dxfId="1453" priority="416">
      <formula>AND(AJ229=0, AJ229&lt;&gt;"")</formula>
    </cfRule>
    <cfRule type="expression" dxfId="1452" priority="417">
      <formula>AND(AJ229&gt;0, AJ229&lt;10000000000)</formula>
    </cfRule>
    <cfRule type="cellIs" dxfId="1451" priority="418" operator="equal">
      <formula>"yes"</formula>
    </cfRule>
    <cfRule type="cellIs" dxfId="1450" priority="419" operator="equal">
      <formula>"no"</formula>
    </cfRule>
    <cfRule type="cellIs" dxfId="1449" priority="420" operator="equal">
      <formula>"remove"</formula>
    </cfRule>
  </conditionalFormatting>
  <conditionalFormatting sqref="AJ229">
    <cfRule type="expression" dxfId="1448" priority="421">
      <formula>$J229="SoftStrap"</formula>
    </cfRule>
    <cfRule type="expression" dxfId="1447" priority="422">
      <formula>$J229="GP2_CATEGORY"</formula>
    </cfRule>
    <cfRule type="expression" dxfId="1446" priority="423">
      <formula>$J229="GP3_CATEGORY"</formula>
    </cfRule>
    <cfRule type="expression" dxfId="1445" priority="424">
      <formula>$J229="GP3_IFP_CATEGORY"</formula>
    </cfRule>
    <cfRule type="expression" dxfId="1444" priority="425">
      <formula>$J229="GP1_CATEGORY"</formula>
    </cfRule>
    <cfRule type="expression" dxfId="1443" priority="426">
      <formula>$J229="GP1_IFP_CATEGORY"</formula>
    </cfRule>
  </conditionalFormatting>
  <conditionalFormatting sqref="AJ245">
    <cfRule type="expression" dxfId="1442" priority="405">
      <formula>AND(AJ245=0, AJ245&lt;&gt;"")</formula>
    </cfRule>
    <cfRule type="expression" dxfId="1441" priority="406">
      <formula>AND(AJ245&gt;0, AJ245&lt;10000000000)</formula>
    </cfRule>
    <cfRule type="cellIs" dxfId="1440" priority="407" operator="equal">
      <formula>"yes"</formula>
    </cfRule>
    <cfRule type="cellIs" dxfId="1439" priority="408" operator="equal">
      <formula>"no"</formula>
    </cfRule>
    <cfRule type="cellIs" dxfId="1438" priority="409" operator="equal">
      <formula>"remove"</formula>
    </cfRule>
  </conditionalFormatting>
  <conditionalFormatting sqref="AJ245">
    <cfRule type="expression" dxfId="1437" priority="410">
      <formula>$J245="SoftStrap"</formula>
    </cfRule>
    <cfRule type="expression" dxfId="1436" priority="411">
      <formula>$J245="GP2_CATEGORY"</formula>
    </cfRule>
    <cfRule type="expression" dxfId="1435" priority="412">
      <formula>$J245="GP3_CATEGORY"</formula>
    </cfRule>
    <cfRule type="expression" dxfId="1434" priority="413">
      <formula>$J245="GP3_IFP_CATEGORY"</formula>
    </cfRule>
    <cfRule type="expression" dxfId="1433" priority="414">
      <formula>$J245="GP1_CATEGORY"</formula>
    </cfRule>
    <cfRule type="expression" dxfId="1432" priority="415">
      <formula>$J245="GP1_IFP_CATEGORY"</formula>
    </cfRule>
  </conditionalFormatting>
  <conditionalFormatting sqref="AJ252">
    <cfRule type="expression" dxfId="1431" priority="400">
      <formula>AND(AJ252=0, AJ252&lt;&gt;"")</formula>
    </cfRule>
    <cfRule type="expression" dxfId="1430" priority="401">
      <formula>AND(AJ252&gt;0, AJ252&lt;10000000000)</formula>
    </cfRule>
    <cfRule type="cellIs" dxfId="1429" priority="402" operator="equal">
      <formula>"yes"</formula>
    </cfRule>
    <cfRule type="cellIs" dxfId="1428" priority="403" operator="equal">
      <formula>"no"</formula>
    </cfRule>
    <cfRule type="cellIs" dxfId="1427" priority="404" operator="equal">
      <formula>"remove"</formula>
    </cfRule>
  </conditionalFormatting>
  <conditionalFormatting sqref="AJ250:AJ251">
    <cfRule type="expression" dxfId="1426" priority="389">
      <formula>AND(AJ250=0, AJ250&lt;&gt;"")</formula>
    </cfRule>
    <cfRule type="expression" dxfId="1425" priority="390">
      <formula>AND(AJ250&gt;0, AJ250&lt;10000000000)</formula>
    </cfRule>
    <cfRule type="cellIs" dxfId="1424" priority="391" operator="equal">
      <formula>"yes"</formula>
    </cfRule>
    <cfRule type="cellIs" dxfId="1423" priority="392" operator="equal">
      <formula>"no"</formula>
    </cfRule>
    <cfRule type="cellIs" dxfId="1422" priority="393" operator="equal">
      <formula>"remove"</formula>
    </cfRule>
  </conditionalFormatting>
  <conditionalFormatting sqref="AJ250:AJ251">
    <cfRule type="expression" dxfId="1421" priority="394">
      <formula>$J250="SoftStrap"</formula>
    </cfRule>
    <cfRule type="expression" dxfId="1420" priority="395">
      <formula>$J250="GP2_CATEGORY"</formula>
    </cfRule>
    <cfRule type="expression" dxfId="1419" priority="396">
      <formula>$J250="GP3_CATEGORY"</formula>
    </cfRule>
    <cfRule type="expression" dxfId="1418" priority="397">
      <formula>$J250="GP3_IFP_CATEGORY"</formula>
    </cfRule>
    <cfRule type="expression" dxfId="1417" priority="398">
      <formula>$J250="GP1_CATEGORY"</formula>
    </cfRule>
    <cfRule type="expression" dxfId="1416" priority="399">
      <formula>$J250="GP1_IFP_CATEGORY"</formula>
    </cfRule>
  </conditionalFormatting>
  <conditionalFormatting sqref="L71">
    <cfRule type="cellIs" dxfId="1415" priority="381" operator="equal">
      <formula>1</formula>
    </cfRule>
  </conditionalFormatting>
  <conditionalFormatting sqref="P71:AC71 AL71:DH71 AE71:AF71">
    <cfRule type="expression" dxfId="1414" priority="376">
      <formula>AND(P71=0, P71&lt;&gt;"")</formula>
    </cfRule>
    <cfRule type="expression" dxfId="1413" priority="377">
      <formula>AND(P71&gt;0, P71&lt;10000000000)</formula>
    </cfRule>
    <cfRule type="cellIs" dxfId="1412" priority="378" operator="equal">
      <formula>"yes"</formula>
    </cfRule>
    <cfRule type="cellIs" dxfId="1411" priority="379" operator="equal">
      <formula>"no"</formula>
    </cfRule>
    <cfRule type="cellIs" dxfId="1410" priority="380" operator="equal">
      <formula>"remove"</formula>
    </cfRule>
  </conditionalFormatting>
  <conditionalFormatting sqref="N71">
    <cfRule type="expression" dxfId="1409" priority="375">
      <formula>COUNTIF($N$5:$N71,$N71)&gt;1</formula>
    </cfRule>
  </conditionalFormatting>
  <conditionalFormatting sqref="M71">
    <cfRule type="expression" dxfId="1408" priority="374">
      <formula>COUNTIF($M$5:$M71,$M71)&gt;1</formula>
    </cfRule>
  </conditionalFormatting>
  <conditionalFormatting sqref="G71">
    <cfRule type="containsText" dxfId="1407" priority="373" operator="containsText" text="deprecated">
      <formula>NOT(ISERROR(SEARCH("deprecated",G71)))</formula>
    </cfRule>
  </conditionalFormatting>
  <conditionalFormatting sqref="A71:AC71 AL71:DE71 AE71:AF71">
    <cfRule type="expression" dxfId="1406" priority="382">
      <formula>$J71="SoftStrap"</formula>
    </cfRule>
    <cfRule type="expression" dxfId="1405" priority="383">
      <formula>$J71="GP2_CATEGORY"</formula>
    </cfRule>
    <cfRule type="expression" dxfId="1404" priority="384">
      <formula>$J71="GP3_CATEGORY"</formula>
    </cfRule>
    <cfRule type="expression" dxfId="1403" priority="385">
      <formula>$J71="GP3_IFP_CATEGORY"</formula>
    </cfRule>
    <cfRule type="expression" dxfId="1402" priority="386">
      <formula>$J71="GP1_CATEGORY"</formula>
    </cfRule>
    <cfRule type="expression" dxfId="1401" priority="387">
      <formula>$J71="GP1_IFP_CATEGORY"</formula>
    </cfRule>
  </conditionalFormatting>
  <conditionalFormatting sqref="H71">
    <cfRule type="cellIs" dxfId="1400" priority="363" operator="equal">
      <formula>"JtagRd, SBRd, R4Err"</formula>
    </cfRule>
    <cfRule type="cellIs" dxfId="1399" priority="364" operator="equal">
      <formula>"JtagRd, SBRd"</formula>
    </cfRule>
    <cfRule type="cellIs" dxfId="1398" priority="365" operator="equal">
      <formula>"JtagRd, SBRd, JtagWr, SBWr, R4Err"</formula>
    </cfRule>
    <cfRule type="cellIs" dxfId="1397" priority="366" operator="equal">
      <formula>"JtagRd, SBRd, R4Err, LockTag"</formula>
    </cfRule>
    <cfRule type="cellIs" dxfId="1396" priority="369" operator="equal">
      <formula>"JtagRd, SBRd, SEC_CRC-16"</formula>
    </cfRule>
    <cfRule type="cellIs" dxfId="1395" priority="370" operator="equal">
      <formula>"JtagRd, SBRd, JtagWr, R4Err, CRC-16"</formula>
    </cfRule>
    <cfRule type="cellIs" dxfId="1394" priority="371" operator="equal">
      <formula>"JtagRd, SBRd, JtagWr, SBWr, R4Err, CRC-16"</formula>
    </cfRule>
    <cfRule type="cellIs" dxfId="1393" priority="372" operator="equal">
      <formula>"JtagRd, SBRd, CRC-16"</formula>
    </cfRule>
  </conditionalFormatting>
  <conditionalFormatting sqref="H71">
    <cfRule type="containsText" dxfId="1392" priority="367" operator="containsText" text="Zeroizable">
      <formula>NOT(ISERROR(SEARCH("Zeroizable",H71)))</formula>
    </cfRule>
    <cfRule type="containsText" dxfId="1391" priority="368" operator="containsText" text="BOD">
      <formula>NOT(ISERROR(SEARCH("BOD",H71)))</formula>
    </cfRule>
  </conditionalFormatting>
  <conditionalFormatting sqref="K71">
    <cfRule type="colorScale" priority="388">
      <colorScale>
        <cfvo type="min"/>
        <cfvo type="percentile" val="50"/>
        <cfvo type="max"/>
        <color rgb="FFF8696B"/>
        <color rgb="FFFFEB84"/>
        <color rgb="FF63BE7B"/>
      </colorScale>
    </cfRule>
  </conditionalFormatting>
  <conditionalFormatting sqref="AG71 AK71">
    <cfRule type="expression" dxfId="1390" priority="352">
      <formula>AND(AG71=0, AG71&lt;&gt;"")</formula>
    </cfRule>
    <cfRule type="expression" dxfId="1389" priority="353">
      <formula>AND(AG71&gt;0, AG71&lt;10000000000)</formula>
    </cfRule>
    <cfRule type="cellIs" dxfId="1388" priority="354" operator="equal">
      <formula>"yes"</formula>
    </cfRule>
    <cfRule type="cellIs" dxfId="1387" priority="355" operator="equal">
      <formula>"no"</formula>
    </cfRule>
    <cfRule type="cellIs" dxfId="1386" priority="356" operator="equal">
      <formula>"remove"</formula>
    </cfRule>
  </conditionalFormatting>
  <conditionalFormatting sqref="AG71 AK71">
    <cfRule type="expression" dxfId="1385" priority="357">
      <formula>$J71="SoftStrap"</formula>
    </cfRule>
    <cfRule type="expression" dxfId="1384" priority="358">
      <formula>$J71="GP2_CATEGORY"</formula>
    </cfRule>
    <cfRule type="expression" dxfId="1383" priority="359">
      <formula>$J71="GP3_CATEGORY"</formula>
    </cfRule>
    <cfRule type="expression" dxfId="1382" priority="360">
      <formula>$J71="GP3_IFP_CATEGORY"</formula>
    </cfRule>
    <cfRule type="expression" dxfId="1381" priority="361">
      <formula>$J71="GP1_CATEGORY"</formula>
    </cfRule>
    <cfRule type="expression" dxfId="1380" priority="362">
      <formula>$J71="GP1_IFP_CATEGORY"</formula>
    </cfRule>
  </conditionalFormatting>
  <conditionalFormatting sqref="AH71">
    <cfRule type="expression" dxfId="1379" priority="341">
      <formula>AND(AH71=0, AH71&lt;&gt;"")</formula>
    </cfRule>
    <cfRule type="expression" dxfId="1378" priority="342">
      <formula>AND(AH71&gt;0, AH71&lt;10000000000)</formula>
    </cfRule>
    <cfRule type="cellIs" dxfId="1377" priority="343" operator="equal">
      <formula>"yes"</formula>
    </cfRule>
    <cfRule type="cellIs" dxfId="1376" priority="344" operator="equal">
      <formula>"no"</formula>
    </cfRule>
    <cfRule type="cellIs" dxfId="1375" priority="345" operator="equal">
      <formula>"remove"</formula>
    </cfRule>
  </conditionalFormatting>
  <conditionalFormatting sqref="AH71">
    <cfRule type="expression" dxfId="1374" priority="346">
      <formula>$J71="SoftStrap"</formula>
    </cfRule>
    <cfRule type="expression" dxfId="1373" priority="347">
      <formula>$J71="GP2_CATEGORY"</formula>
    </cfRule>
    <cfRule type="expression" dxfId="1372" priority="348">
      <formula>$J71="GP3_CATEGORY"</formula>
    </cfRule>
    <cfRule type="expression" dxfId="1371" priority="349">
      <formula>$J71="GP3_IFP_CATEGORY"</formula>
    </cfRule>
    <cfRule type="expression" dxfId="1370" priority="350">
      <formula>$J71="GP1_CATEGORY"</formula>
    </cfRule>
    <cfRule type="expression" dxfId="1369" priority="351">
      <formula>$J71="GP1_IFP_CATEGORY"</formula>
    </cfRule>
  </conditionalFormatting>
  <conditionalFormatting sqref="AI71">
    <cfRule type="expression" dxfId="1368" priority="330">
      <formula>AND(AI71=0, AI71&lt;&gt;"")</formula>
    </cfRule>
    <cfRule type="expression" dxfId="1367" priority="331">
      <formula>AND(AI71&gt;0, AI71&lt;10000000000)</formula>
    </cfRule>
    <cfRule type="cellIs" dxfId="1366" priority="332" operator="equal">
      <formula>"yes"</formula>
    </cfRule>
    <cfRule type="cellIs" dxfId="1365" priority="333" operator="equal">
      <formula>"no"</formula>
    </cfRule>
    <cfRule type="cellIs" dxfId="1364" priority="334" operator="equal">
      <formula>"remove"</formula>
    </cfRule>
  </conditionalFormatting>
  <conditionalFormatting sqref="AI71">
    <cfRule type="expression" dxfId="1363" priority="335">
      <formula>$J71="SoftStrap"</formula>
    </cfRule>
    <cfRule type="expression" dxfId="1362" priority="336">
      <formula>$J71="GP2_CATEGORY"</formula>
    </cfRule>
    <cfRule type="expression" dxfId="1361" priority="337">
      <formula>$J71="GP3_CATEGORY"</formula>
    </cfRule>
    <cfRule type="expression" dxfId="1360" priority="338">
      <formula>$J71="GP3_IFP_CATEGORY"</formula>
    </cfRule>
    <cfRule type="expression" dxfId="1359" priority="339">
      <formula>$J71="GP1_CATEGORY"</formula>
    </cfRule>
    <cfRule type="expression" dxfId="1358" priority="340">
      <formula>$J71="GP1_IFP_CATEGORY"</formula>
    </cfRule>
  </conditionalFormatting>
  <conditionalFormatting sqref="AJ71">
    <cfRule type="expression" dxfId="1357" priority="319">
      <formula>AND(AJ71=0, AJ71&lt;&gt;"")</formula>
    </cfRule>
    <cfRule type="expression" dxfId="1356" priority="320">
      <formula>AND(AJ71&gt;0, AJ71&lt;10000000000)</formula>
    </cfRule>
    <cfRule type="cellIs" dxfId="1355" priority="321" operator="equal">
      <formula>"yes"</formula>
    </cfRule>
    <cfRule type="cellIs" dxfId="1354" priority="322" operator="equal">
      <formula>"no"</formula>
    </cfRule>
    <cfRule type="cellIs" dxfId="1353" priority="323" operator="equal">
      <formula>"remove"</formula>
    </cfRule>
  </conditionalFormatting>
  <conditionalFormatting sqref="AJ71">
    <cfRule type="expression" dxfId="1352" priority="324">
      <formula>$J71="SoftStrap"</formula>
    </cfRule>
    <cfRule type="expression" dxfId="1351" priority="325">
      <formula>$J71="GP2_CATEGORY"</formula>
    </cfRule>
    <cfRule type="expression" dxfId="1350" priority="326">
      <formula>$J71="GP3_CATEGORY"</formula>
    </cfRule>
    <cfRule type="expression" dxfId="1349" priority="327">
      <formula>$J71="GP3_IFP_CATEGORY"</formula>
    </cfRule>
    <cfRule type="expression" dxfId="1348" priority="328">
      <formula>$J71="GP1_CATEGORY"</formula>
    </cfRule>
    <cfRule type="expression" dxfId="1347" priority="329">
      <formula>$J71="GP1_IFP_CATEGORY"</formula>
    </cfRule>
  </conditionalFormatting>
  <conditionalFormatting sqref="AD72:AD73">
    <cfRule type="expression" dxfId="1346" priority="308">
      <formula>AND(AD72=0, AD72&lt;&gt;"")</formula>
    </cfRule>
    <cfRule type="expression" dxfId="1345" priority="309">
      <formula>AND(AD72&gt;0, AD72&lt;10000000000)</formula>
    </cfRule>
    <cfRule type="cellIs" dxfId="1344" priority="310" operator="equal">
      <formula>"yes"</formula>
    </cfRule>
    <cfRule type="cellIs" dxfId="1343" priority="311" operator="equal">
      <formula>"no"</formula>
    </cfRule>
    <cfRule type="cellIs" dxfId="1342" priority="312" operator="equal">
      <formula>"remove"</formula>
    </cfRule>
  </conditionalFormatting>
  <conditionalFormatting sqref="AD72:AD73">
    <cfRule type="expression" dxfId="1341" priority="313">
      <formula>$J72="SoftStrap"</formula>
    </cfRule>
    <cfRule type="expression" dxfId="1340" priority="314">
      <formula>$J72="GP2_CATEGORY"</formula>
    </cfRule>
    <cfRule type="expression" dxfId="1339" priority="315">
      <formula>$J72="GP3_CATEGORY"</formula>
    </cfRule>
    <cfRule type="expression" dxfId="1338" priority="316">
      <formula>$J72="GP3_IFP_CATEGORY"</formula>
    </cfRule>
    <cfRule type="expression" dxfId="1337" priority="317">
      <formula>$J72="GP1_CATEGORY"</formula>
    </cfRule>
    <cfRule type="expression" dxfId="1336" priority="318">
      <formula>$J72="GP1_IFP_CATEGORY"</formula>
    </cfRule>
  </conditionalFormatting>
  <conditionalFormatting sqref="AD71">
    <cfRule type="expression" dxfId="1335" priority="297">
      <formula>AND(AD71=0, AD71&lt;&gt;"")</formula>
    </cfRule>
    <cfRule type="expression" dxfId="1334" priority="298">
      <formula>AND(AD71&gt;0, AD71&lt;10000000000)</formula>
    </cfRule>
    <cfRule type="cellIs" dxfId="1333" priority="299" operator="equal">
      <formula>"yes"</formula>
    </cfRule>
    <cfRule type="cellIs" dxfId="1332" priority="300" operator="equal">
      <formula>"no"</formula>
    </cfRule>
    <cfRule type="cellIs" dxfId="1331" priority="301" operator="equal">
      <formula>"remove"</formula>
    </cfRule>
  </conditionalFormatting>
  <conditionalFormatting sqref="AD71">
    <cfRule type="expression" dxfId="1330" priority="302">
      <formula>$J71="SoftStrap"</formula>
    </cfRule>
    <cfRule type="expression" dxfId="1329" priority="303">
      <formula>$J71="GP2_CATEGORY"</formula>
    </cfRule>
    <cfRule type="expression" dxfId="1328" priority="304">
      <formula>$J71="GP3_CATEGORY"</formula>
    </cfRule>
    <cfRule type="expression" dxfId="1327" priority="305">
      <formula>$J71="GP3_IFP_CATEGORY"</formula>
    </cfRule>
    <cfRule type="expression" dxfId="1326" priority="306">
      <formula>$J71="GP1_CATEGORY"</formula>
    </cfRule>
    <cfRule type="expression" dxfId="1325" priority="307">
      <formula>$J71="GP1_IFP_CATEGORY"</formula>
    </cfRule>
  </conditionalFormatting>
  <conditionalFormatting sqref="AD215:AD216">
    <cfRule type="expression" dxfId="1324" priority="286">
      <formula>AND(AD215=0, AD215&lt;&gt;"")</formula>
    </cfRule>
    <cfRule type="expression" dxfId="1323" priority="287">
      <formula>AND(AD215&gt;0, AD215&lt;10000000000)</formula>
    </cfRule>
    <cfRule type="cellIs" dxfId="1322" priority="288" operator="equal">
      <formula>"yes"</formula>
    </cfRule>
    <cfRule type="cellIs" dxfId="1321" priority="289" operator="equal">
      <formula>"no"</formula>
    </cfRule>
    <cfRule type="cellIs" dxfId="1320" priority="290" operator="equal">
      <formula>"remove"</formula>
    </cfRule>
  </conditionalFormatting>
  <conditionalFormatting sqref="AD215:AD216">
    <cfRule type="expression" dxfId="1319" priority="291">
      <formula>$J215="SoftStrap"</formula>
    </cfRule>
    <cfRule type="expression" dxfId="1318" priority="292">
      <formula>$J215="GP2_CATEGORY"</formula>
    </cfRule>
    <cfRule type="expression" dxfId="1317" priority="293">
      <formula>$J215="GP3_CATEGORY"</formula>
    </cfRule>
    <cfRule type="expression" dxfId="1316" priority="294">
      <formula>$J215="GP3_IFP_CATEGORY"</formula>
    </cfRule>
    <cfRule type="expression" dxfId="1315" priority="295">
      <formula>$J215="GP1_CATEGORY"</formula>
    </cfRule>
    <cfRule type="expression" dxfId="1314" priority="296">
      <formula>$J215="GP1_IFP_CATEGORY"</formula>
    </cfRule>
  </conditionalFormatting>
  <conditionalFormatting sqref="AD213:AD214">
    <cfRule type="expression" dxfId="1313" priority="275">
      <formula>AND(AD213=0, AD213&lt;&gt;"")</formula>
    </cfRule>
    <cfRule type="expression" dxfId="1312" priority="276">
      <formula>AND(AD213&gt;0, AD213&lt;10000000000)</formula>
    </cfRule>
    <cfRule type="cellIs" dxfId="1311" priority="277" operator="equal">
      <formula>"yes"</formula>
    </cfRule>
    <cfRule type="cellIs" dxfId="1310" priority="278" operator="equal">
      <formula>"no"</formula>
    </cfRule>
    <cfRule type="cellIs" dxfId="1309" priority="279" operator="equal">
      <formula>"remove"</formula>
    </cfRule>
  </conditionalFormatting>
  <conditionalFormatting sqref="AD213:AD214">
    <cfRule type="expression" dxfId="1308" priority="280">
      <formula>$J213="SoftStrap"</formula>
    </cfRule>
    <cfRule type="expression" dxfId="1307" priority="281">
      <formula>$J213="GP2_CATEGORY"</formula>
    </cfRule>
    <cfRule type="expression" dxfId="1306" priority="282">
      <formula>$J213="GP3_CATEGORY"</formula>
    </cfRule>
    <cfRule type="expression" dxfId="1305" priority="283">
      <formula>$J213="GP3_IFP_CATEGORY"</formula>
    </cfRule>
    <cfRule type="expression" dxfId="1304" priority="284">
      <formula>$J213="GP1_CATEGORY"</formula>
    </cfRule>
    <cfRule type="expression" dxfId="1303" priority="285">
      <formula>$J213="GP1_IFP_CATEGORY"</formula>
    </cfRule>
  </conditionalFormatting>
  <conditionalFormatting sqref="AD243:AD245">
    <cfRule type="expression" dxfId="1302" priority="264">
      <formula>AND(AD243=0, AD243&lt;&gt;"")</formula>
    </cfRule>
    <cfRule type="expression" dxfId="1301" priority="265">
      <formula>AND(AD243&gt;0, AD243&lt;10000000000)</formula>
    </cfRule>
    <cfRule type="cellIs" dxfId="1300" priority="266" operator="equal">
      <formula>"yes"</formula>
    </cfRule>
    <cfRule type="cellIs" dxfId="1299" priority="267" operator="equal">
      <formula>"no"</formula>
    </cfRule>
    <cfRule type="cellIs" dxfId="1298" priority="268" operator="equal">
      <formula>"remove"</formula>
    </cfRule>
  </conditionalFormatting>
  <conditionalFormatting sqref="AD243:AD245">
    <cfRule type="expression" dxfId="1297" priority="269">
      <formula>$J243="SoftStrap"</formula>
    </cfRule>
    <cfRule type="expression" dxfId="1296" priority="270">
      <formula>$J243="GP2_CATEGORY"</formula>
    </cfRule>
    <cfRule type="expression" dxfId="1295" priority="271">
      <formula>$J243="GP3_CATEGORY"</formula>
    </cfRule>
    <cfRule type="expression" dxfId="1294" priority="272">
      <formula>$J243="GP3_IFP_CATEGORY"</formula>
    </cfRule>
    <cfRule type="expression" dxfId="1293" priority="273">
      <formula>$J243="GP1_CATEGORY"</formula>
    </cfRule>
    <cfRule type="expression" dxfId="1292" priority="274">
      <formula>$J243="GP1_IFP_CATEGORY"</formula>
    </cfRule>
  </conditionalFormatting>
  <conditionalFormatting sqref="AD254:AD257 AD259:AD281 AD285:AD321">
    <cfRule type="expression" dxfId="1291" priority="253">
      <formula>AND(AD254=0, AD254&lt;&gt;"")</formula>
    </cfRule>
    <cfRule type="expression" dxfId="1290" priority="254">
      <formula>AND(AD254&gt;0, AD254&lt;10000000000)</formula>
    </cfRule>
    <cfRule type="cellIs" dxfId="1289" priority="255" operator="equal">
      <formula>"yes"</formula>
    </cfRule>
    <cfRule type="cellIs" dxfId="1288" priority="256" operator="equal">
      <formula>"no"</formula>
    </cfRule>
    <cfRule type="cellIs" dxfId="1287" priority="257" operator="equal">
      <formula>"remove"</formula>
    </cfRule>
  </conditionalFormatting>
  <conditionalFormatting sqref="AD254:AD257 AD259:AD281 AD285:AD321">
    <cfRule type="expression" dxfId="1286" priority="258">
      <formula>$J254="SoftStrap"</formula>
    </cfRule>
    <cfRule type="expression" dxfId="1285" priority="259">
      <formula>$J254="GP2_CATEGORY"</formula>
    </cfRule>
    <cfRule type="expression" dxfId="1284" priority="260">
      <formula>$J254="GP3_CATEGORY"</formula>
    </cfRule>
    <cfRule type="expression" dxfId="1283" priority="261">
      <formula>$J254="GP3_IFP_CATEGORY"</formula>
    </cfRule>
    <cfRule type="expression" dxfId="1282" priority="262">
      <formula>$J254="GP1_CATEGORY"</formula>
    </cfRule>
    <cfRule type="expression" dxfId="1281" priority="263">
      <formula>$J254="GP1_IFP_CATEGORY"</formula>
    </cfRule>
  </conditionalFormatting>
  <conditionalFormatting sqref="AD258">
    <cfRule type="expression" dxfId="1280" priority="247">
      <formula>$J258="SoftStrap"</formula>
    </cfRule>
    <cfRule type="expression" dxfId="1279" priority="248">
      <formula>$J258="GP2_CATEGORY"</formula>
    </cfRule>
    <cfRule type="expression" dxfId="1278" priority="249">
      <formula>$J258="GP3_CATEGORY"</formula>
    </cfRule>
    <cfRule type="expression" dxfId="1277" priority="250">
      <formula>$J258="GP3_IFP_CATEGORY"</formula>
    </cfRule>
    <cfRule type="expression" dxfId="1276" priority="251">
      <formula>$J258="GP1_CATEGORY"</formula>
    </cfRule>
    <cfRule type="expression" dxfId="1275" priority="252">
      <formula>$J258="GP1_IFP_CATEGORY"</formula>
    </cfRule>
  </conditionalFormatting>
  <conditionalFormatting sqref="AD258">
    <cfRule type="expression" dxfId="1274" priority="242">
      <formula>AND(AD258=0, AD258&lt;&gt;"")</formula>
    </cfRule>
    <cfRule type="expression" dxfId="1273" priority="243">
      <formula>AND(AD258&gt;0, AD258&lt;10000000000)</formula>
    </cfRule>
    <cfRule type="cellIs" dxfId="1272" priority="244" operator="equal">
      <formula>"yes"</formula>
    </cfRule>
    <cfRule type="cellIs" dxfId="1271" priority="245" operator="equal">
      <formula>"no"</formula>
    </cfRule>
    <cfRule type="cellIs" dxfId="1270" priority="246" operator="equal">
      <formula>"remove"</formula>
    </cfRule>
  </conditionalFormatting>
  <conditionalFormatting sqref="AD258">
    <cfRule type="expression" dxfId="1269" priority="237">
      <formula>AND(AD258=0, AD258&lt;&gt;"")</formula>
    </cfRule>
    <cfRule type="expression" dxfId="1268" priority="238">
      <formula>AND(AD258&gt;0, AD258&lt;10000000000)</formula>
    </cfRule>
    <cfRule type="cellIs" dxfId="1267" priority="239" operator="equal">
      <formula>"yes"</formula>
    </cfRule>
    <cfRule type="cellIs" dxfId="1266" priority="240" operator="equal">
      <formula>"no"</formula>
    </cfRule>
    <cfRule type="cellIs" dxfId="1265" priority="241" operator="equal">
      <formula>"remove"</formula>
    </cfRule>
  </conditionalFormatting>
  <conditionalFormatting sqref="AD258">
    <cfRule type="expression" dxfId="1264" priority="232">
      <formula>AND(AD258=0, AD258&lt;&gt;"")</formula>
    </cfRule>
    <cfRule type="expression" dxfId="1263" priority="233">
      <formula>AND(AD258&gt;0, AD258&lt;10000000000)</formula>
    </cfRule>
    <cfRule type="cellIs" dxfId="1262" priority="234" operator="equal">
      <formula>"yes"</formula>
    </cfRule>
    <cfRule type="cellIs" dxfId="1261" priority="235" operator="equal">
      <formula>"no"</formula>
    </cfRule>
    <cfRule type="cellIs" dxfId="1260" priority="236" operator="equal">
      <formula>"remove"</formula>
    </cfRule>
  </conditionalFormatting>
  <conditionalFormatting sqref="AD258">
    <cfRule type="expression" dxfId="1259" priority="227">
      <formula>AND(AD258=0, AD258&lt;&gt;"")</formula>
    </cfRule>
    <cfRule type="expression" dxfId="1258" priority="228">
      <formula>AND(AD258&gt;0, AD258&lt;10000000000)</formula>
    </cfRule>
    <cfRule type="cellIs" dxfId="1257" priority="229" operator="equal">
      <formula>"yes"</formula>
    </cfRule>
    <cfRule type="cellIs" dxfId="1256" priority="230" operator="equal">
      <formula>"no"</formula>
    </cfRule>
    <cfRule type="cellIs" dxfId="1255" priority="231" operator="equal">
      <formula>"remove"</formula>
    </cfRule>
  </conditionalFormatting>
  <conditionalFormatting sqref="AD258">
    <cfRule type="expression" dxfId="1254" priority="222">
      <formula>AND(AD258=0, AD258&lt;&gt;"")</formula>
    </cfRule>
    <cfRule type="expression" dxfId="1253" priority="223">
      <formula>AND(AD258&gt;0, AD258&lt;10000000000)</formula>
    </cfRule>
    <cfRule type="cellIs" dxfId="1252" priority="224" operator="equal">
      <formula>"yes"</formula>
    </cfRule>
    <cfRule type="cellIs" dxfId="1251" priority="225" operator="equal">
      <formula>"no"</formula>
    </cfRule>
    <cfRule type="cellIs" dxfId="1250" priority="226" operator="equal">
      <formula>"remove"</formula>
    </cfRule>
  </conditionalFormatting>
  <conditionalFormatting sqref="AD258">
    <cfRule type="expression" dxfId="1249" priority="217">
      <formula>AND(AD258=0, AD258&lt;&gt;"")</formula>
    </cfRule>
    <cfRule type="expression" dxfId="1248" priority="218">
      <formula>AND(AD258&gt;0, AD258&lt;10000000000)</formula>
    </cfRule>
    <cfRule type="cellIs" dxfId="1247" priority="219" operator="equal">
      <formula>"yes"</formula>
    </cfRule>
    <cfRule type="cellIs" dxfId="1246" priority="220" operator="equal">
      <formula>"no"</formula>
    </cfRule>
    <cfRule type="cellIs" dxfId="1245" priority="221" operator="equal">
      <formula>"remove"</formula>
    </cfRule>
  </conditionalFormatting>
  <conditionalFormatting sqref="AD282">
    <cfRule type="expression" dxfId="1244" priority="211">
      <formula>$J282="SoftStrap"</formula>
    </cfRule>
    <cfRule type="expression" dxfId="1243" priority="212">
      <formula>$J282="GP2_CATEGORY"</formula>
    </cfRule>
    <cfRule type="expression" dxfId="1242" priority="213">
      <formula>$J282="GP3_CATEGORY"</formula>
    </cfRule>
    <cfRule type="expression" dxfId="1241" priority="214">
      <formula>$J282="GP3_IFP_CATEGORY"</formula>
    </cfRule>
    <cfRule type="expression" dxfId="1240" priority="215">
      <formula>$J282="GP1_CATEGORY"</formula>
    </cfRule>
    <cfRule type="expression" dxfId="1239" priority="216">
      <formula>$J282="GP1_IFP_CATEGORY"</formula>
    </cfRule>
  </conditionalFormatting>
  <conditionalFormatting sqref="AD282">
    <cfRule type="expression" dxfId="1238" priority="206">
      <formula>AND(AD282=0, AD282&lt;&gt;"")</formula>
    </cfRule>
    <cfRule type="expression" dxfId="1237" priority="207">
      <formula>AND(AD282&gt;0, AD282&lt;10000000000)</formula>
    </cfRule>
    <cfRule type="cellIs" dxfId="1236" priority="208" operator="equal">
      <formula>"yes"</formula>
    </cfRule>
    <cfRule type="cellIs" dxfId="1235" priority="209" operator="equal">
      <formula>"no"</formula>
    </cfRule>
    <cfRule type="cellIs" dxfId="1234" priority="210" operator="equal">
      <formula>"remove"</formula>
    </cfRule>
  </conditionalFormatting>
  <conditionalFormatting sqref="AD282">
    <cfRule type="expression" dxfId="1233" priority="201">
      <formula>AND(AD282=0, AD282&lt;&gt;"")</formula>
    </cfRule>
    <cfRule type="expression" dxfId="1232" priority="202">
      <formula>AND(AD282&gt;0, AD282&lt;10000000000)</formula>
    </cfRule>
    <cfRule type="cellIs" dxfId="1231" priority="203" operator="equal">
      <formula>"yes"</formula>
    </cfRule>
    <cfRule type="cellIs" dxfId="1230" priority="204" operator="equal">
      <formula>"no"</formula>
    </cfRule>
    <cfRule type="cellIs" dxfId="1229" priority="205" operator="equal">
      <formula>"remove"</formula>
    </cfRule>
  </conditionalFormatting>
  <conditionalFormatting sqref="AD282">
    <cfRule type="expression" dxfId="1228" priority="196">
      <formula>AND(AD282=0, AD282&lt;&gt;"")</formula>
    </cfRule>
    <cfRule type="expression" dxfId="1227" priority="197">
      <formula>AND(AD282&gt;0, AD282&lt;10000000000)</formula>
    </cfRule>
    <cfRule type="cellIs" dxfId="1226" priority="198" operator="equal">
      <formula>"yes"</formula>
    </cfRule>
    <cfRule type="cellIs" dxfId="1225" priority="199" operator="equal">
      <formula>"no"</formula>
    </cfRule>
    <cfRule type="cellIs" dxfId="1224" priority="200" operator="equal">
      <formula>"remove"</formula>
    </cfRule>
  </conditionalFormatting>
  <conditionalFormatting sqref="AD282">
    <cfRule type="expression" dxfId="1223" priority="191">
      <formula>AND(AD282=0, AD282&lt;&gt;"")</formula>
    </cfRule>
    <cfRule type="expression" dxfId="1222" priority="192">
      <formula>AND(AD282&gt;0, AD282&lt;10000000000)</formula>
    </cfRule>
    <cfRule type="cellIs" dxfId="1221" priority="193" operator="equal">
      <formula>"yes"</formula>
    </cfRule>
    <cfRule type="cellIs" dxfId="1220" priority="194" operator="equal">
      <formula>"no"</formula>
    </cfRule>
    <cfRule type="cellIs" dxfId="1219" priority="195" operator="equal">
      <formula>"remove"</formula>
    </cfRule>
  </conditionalFormatting>
  <conditionalFormatting sqref="AD282">
    <cfRule type="expression" dxfId="1218" priority="186">
      <formula>AND(AD282=0, AD282&lt;&gt;"")</formula>
    </cfRule>
    <cfRule type="expression" dxfId="1217" priority="187">
      <formula>AND(AD282&gt;0, AD282&lt;10000000000)</formula>
    </cfRule>
    <cfRule type="cellIs" dxfId="1216" priority="188" operator="equal">
      <formula>"yes"</formula>
    </cfRule>
    <cfRule type="cellIs" dxfId="1215" priority="189" operator="equal">
      <formula>"no"</formula>
    </cfRule>
    <cfRule type="cellIs" dxfId="1214" priority="190" operator="equal">
      <formula>"remove"</formula>
    </cfRule>
  </conditionalFormatting>
  <conditionalFormatting sqref="AD282">
    <cfRule type="expression" dxfId="1213" priority="181">
      <formula>AND(AD282=0, AD282&lt;&gt;"")</formula>
    </cfRule>
    <cfRule type="expression" dxfId="1212" priority="182">
      <formula>AND(AD282&gt;0, AD282&lt;10000000000)</formula>
    </cfRule>
    <cfRule type="cellIs" dxfId="1211" priority="183" operator="equal">
      <formula>"yes"</formula>
    </cfRule>
    <cfRule type="cellIs" dxfId="1210" priority="184" operator="equal">
      <formula>"no"</formula>
    </cfRule>
    <cfRule type="cellIs" dxfId="1209" priority="185" operator="equal">
      <formula>"remove"</formula>
    </cfRule>
  </conditionalFormatting>
  <conditionalFormatting sqref="AD283">
    <cfRule type="expression" dxfId="1208" priority="175">
      <formula>$J283="SoftStrap"</formula>
    </cfRule>
    <cfRule type="expression" dxfId="1207" priority="176">
      <formula>$J283="GP2_CATEGORY"</formula>
    </cfRule>
    <cfRule type="expression" dxfId="1206" priority="177">
      <formula>$J283="GP3_CATEGORY"</formula>
    </cfRule>
    <cfRule type="expression" dxfId="1205" priority="178">
      <formula>$J283="GP3_IFP_CATEGORY"</formula>
    </cfRule>
    <cfRule type="expression" dxfId="1204" priority="179">
      <formula>$J283="GP1_CATEGORY"</formula>
    </cfRule>
    <cfRule type="expression" dxfId="1203" priority="180">
      <formula>$J283="GP1_IFP_CATEGORY"</formula>
    </cfRule>
  </conditionalFormatting>
  <conditionalFormatting sqref="AD283">
    <cfRule type="expression" dxfId="1202" priority="170">
      <formula>AND(AD283=0, AD283&lt;&gt;"")</formula>
    </cfRule>
    <cfRule type="expression" dxfId="1201" priority="171">
      <formula>AND(AD283&gt;0, AD283&lt;10000000000)</formula>
    </cfRule>
    <cfRule type="cellIs" dxfId="1200" priority="172" operator="equal">
      <formula>"yes"</formula>
    </cfRule>
    <cfRule type="cellIs" dxfId="1199" priority="173" operator="equal">
      <formula>"no"</formula>
    </cfRule>
    <cfRule type="cellIs" dxfId="1198" priority="174" operator="equal">
      <formula>"remove"</formula>
    </cfRule>
  </conditionalFormatting>
  <conditionalFormatting sqref="AD283">
    <cfRule type="expression" dxfId="1197" priority="165">
      <formula>AND(AD283=0, AD283&lt;&gt;"")</formula>
    </cfRule>
    <cfRule type="expression" dxfId="1196" priority="166">
      <formula>AND(AD283&gt;0, AD283&lt;10000000000)</formula>
    </cfRule>
    <cfRule type="cellIs" dxfId="1195" priority="167" operator="equal">
      <formula>"yes"</formula>
    </cfRule>
    <cfRule type="cellIs" dxfId="1194" priority="168" operator="equal">
      <formula>"no"</formula>
    </cfRule>
    <cfRule type="cellIs" dxfId="1193" priority="169" operator="equal">
      <formula>"remove"</formula>
    </cfRule>
  </conditionalFormatting>
  <conditionalFormatting sqref="AD283">
    <cfRule type="expression" dxfId="1192" priority="160">
      <formula>AND(AD283=0, AD283&lt;&gt;"")</formula>
    </cfRule>
    <cfRule type="expression" dxfId="1191" priority="161">
      <formula>AND(AD283&gt;0, AD283&lt;10000000000)</formula>
    </cfRule>
    <cfRule type="cellIs" dxfId="1190" priority="162" operator="equal">
      <formula>"yes"</formula>
    </cfRule>
    <cfRule type="cellIs" dxfId="1189" priority="163" operator="equal">
      <formula>"no"</formula>
    </cfRule>
    <cfRule type="cellIs" dxfId="1188" priority="164" operator="equal">
      <formula>"remove"</formula>
    </cfRule>
  </conditionalFormatting>
  <conditionalFormatting sqref="AD283">
    <cfRule type="expression" dxfId="1187" priority="155">
      <formula>AND(AD283=0, AD283&lt;&gt;"")</formula>
    </cfRule>
    <cfRule type="expression" dxfId="1186" priority="156">
      <formula>AND(AD283&gt;0, AD283&lt;10000000000)</formula>
    </cfRule>
    <cfRule type="cellIs" dxfId="1185" priority="157" operator="equal">
      <formula>"yes"</formula>
    </cfRule>
    <cfRule type="cellIs" dxfId="1184" priority="158" operator="equal">
      <formula>"no"</formula>
    </cfRule>
    <cfRule type="cellIs" dxfId="1183" priority="159" operator="equal">
      <formula>"remove"</formula>
    </cfRule>
  </conditionalFormatting>
  <conditionalFormatting sqref="AD283">
    <cfRule type="expression" dxfId="1182" priority="150">
      <formula>AND(AD283=0, AD283&lt;&gt;"")</formula>
    </cfRule>
    <cfRule type="expression" dxfId="1181" priority="151">
      <formula>AND(AD283&gt;0, AD283&lt;10000000000)</formula>
    </cfRule>
    <cfRule type="cellIs" dxfId="1180" priority="152" operator="equal">
      <formula>"yes"</formula>
    </cfRule>
    <cfRule type="cellIs" dxfId="1179" priority="153" operator="equal">
      <formula>"no"</formula>
    </cfRule>
    <cfRule type="cellIs" dxfId="1178" priority="154" operator="equal">
      <formula>"remove"</formula>
    </cfRule>
  </conditionalFormatting>
  <conditionalFormatting sqref="AD283">
    <cfRule type="expression" dxfId="1177" priority="145">
      <formula>AND(AD283=0, AD283&lt;&gt;"")</formula>
    </cfRule>
    <cfRule type="expression" dxfId="1176" priority="146">
      <formula>AND(AD283&gt;0, AD283&lt;10000000000)</formula>
    </cfRule>
    <cfRule type="cellIs" dxfId="1175" priority="147" operator="equal">
      <formula>"yes"</formula>
    </cfRule>
    <cfRule type="cellIs" dxfId="1174" priority="148" operator="equal">
      <formula>"no"</formula>
    </cfRule>
    <cfRule type="cellIs" dxfId="1173" priority="149" operator="equal">
      <formula>"remove"</formula>
    </cfRule>
  </conditionalFormatting>
  <conditionalFormatting sqref="AD284">
    <cfRule type="expression" dxfId="1172" priority="139">
      <formula>$J284="SoftStrap"</formula>
    </cfRule>
    <cfRule type="expression" dxfId="1171" priority="140">
      <formula>$J284="GP2_CATEGORY"</formula>
    </cfRule>
    <cfRule type="expression" dxfId="1170" priority="141">
      <formula>$J284="GP3_CATEGORY"</formula>
    </cfRule>
    <cfRule type="expression" dxfId="1169" priority="142">
      <formula>$J284="GP3_IFP_CATEGORY"</formula>
    </cfRule>
    <cfRule type="expression" dxfId="1168" priority="143">
      <formula>$J284="GP1_CATEGORY"</formula>
    </cfRule>
    <cfRule type="expression" dxfId="1167" priority="144">
      <formula>$J284="GP1_IFP_CATEGORY"</formula>
    </cfRule>
  </conditionalFormatting>
  <conditionalFormatting sqref="AD284">
    <cfRule type="expression" dxfId="1166" priority="134">
      <formula>AND(AD284=0, AD284&lt;&gt;"")</formula>
    </cfRule>
    <cfRule type="expression" dxfId="1165" priority="135">
      <formula>AND(AD284&gt;0, AD284&lt;10000000000)</formula>
    </cfRule>
    <cfRule type="cellIs" dxfId="1164" priority="136" operator="equal">
      <formula>"yes"</formula>
    </cfRule>
    <cfRule type="cellIs" dxfId="1163" priority="137" operator="equal">
      <formula>"no"</formula>
    </cfRule>
    <cfRule type="cellIs" dxfId="1162" priority="138" operator="equal">
      <formula>"remove"</formula>
    </cfRule>
  </conditionalFormatting>
  <conditionalFormatting sqref="AD284">
    <cfRule type="expression" dxfId="1161" priority="129">
      <formula>AND(AD284=0, AD284&lt;&gt;"")</formula>
    </cfRule>
    <cfRule type="expression" dxfId="1160" priority="130">
      <formula>AND(AD284&gt;0, AD284&lt;10000000000)</formula>
    </cfRule>
    <cfRule type="cellIs" dxfId="1159" priority="131" operator="equal">
      <formula>"yes"</formula>
    </cfRule>
    <cfRule type="cellIs" dxfId="1158" priority="132" operator="equal">
      <formula>"no"</formula>
    </cfRule>
    <cfRule type="cellIs" dxfId="1157" priority="133" operator="equal">
      <formula>"remove"</formula>
    </cfRule>
  </conditionalFormatting>
  <conditionalFormatting sqref="AD284">
    <cfRule type="expression" dxfId="1156" priority="124">
      <formula>AND(AD284=0, AD284&lt;&gt;"")</formula>
    </cfRule>
    <cfRule type="expression" dxfId="1155" priority="125">
      <formula>AND(AD284&gt;0, AD284&lt;10000000000)</formula>
    </cfRule>
    <cfRule type="cellIs" dxfId="1154" priority="126" operator="equal">
      <formula>"yes"</formula>
    </cfRule>
    <cfRule type="cellIs" dxfId="1153" priority="127" operator="equal">
      <formula>"no"</formula>
    </cfRule>
    <cfRule type="cellIs" dxfId="1152" priority="128" operator="equal">
      <formula>"remove"</formula>
    </cfRule>
  </conditionalFormatting>
  <conditionalFormatting sqref="AD284">
    <cfRule type="expression" dxfId="1151" priority="119">
      <formula>AND(AD284=0, AD284&lt;&gt;"")</formula>
    </cfRule>
    <cfRule type="expression" dxfId="1150" priority="120">
      <formula>AND(AD284&gt;0, AD284&lt;10000000000)</formula>
    </cfRule>
    <cfRule type="cellIs" dxfId="1149" priority="121" operator="equal">
      <formula>"yes"</formula>
    </cfRule>
    <cfRule type="cellIs" dxfId="1148" priority="122" operator="equal">
      <formula>"no"</formula>
    </cfRule>
    <cfRule type="cellIs" dxfId="1147" priority="123" operator="equal">
      <formula>"remove"</formula>
    </cfRule>
  </conditionalFormatting>
  <conditionalFormatting sqref="AD284">
    <cfRule type="expression" dxfId="1146" priority="114">
      <formula>AND(AD284=0, AD284&lt;&gt;"")</formula>
    </cfRule>
    <cfRule type="expression" dxfId="1145" priority="115">
      <formula>AND(AD284&gt;0, AD284&lt;10000000000)</formula>
    </cfRule>
    <cfRule type="cellIs" dxfId="1144" priority="116" operator="equal">
      <formula>"yes"</formula>
    </cfRule>
    <cfRule type="cellIs" dxfId="1143" priority="117" operator="equal">
      <formula>"no"</formula>
    </cfRule>
    <cfRule type="cellIs" dxfId="1142" priority="118" operator="equal">
      <formula>"remove"</formula>
    </cfRule>
  </conditionalFormatting>
  <conditionalFormatting sqref="AD284">
    <cfRule type="expression" dxfId="1141" priority="109">
      <formula>AND(AD284=0, AD284&lt;&gt;"")</formula>
    </cfRule>
    <cfRule type="expression" dxfId="1140" priority="110">
      <formula>AND(AD284&gt;0, AD284&lt;10000000000)</formula>
    </cfRule>
    <cfRule type="cellIs" dxfId="1139" priority="111" operator="equal">
      <formula>"yes"</formula>
    </cfRule>
    <cfRule type="cellIs" dxfId="1138" priority="112" operator="equal">
      <formula>"no"</formula>
    </cfRule>
    <cfRule type="cellIs" dxfId="1137" priority="113" operator="equal">
      <formula>"remove"</formula>
    </cfRule>
  </conditionalFormatting>
  <conditionalFormatting sqref="AF104:AJ104">
    <cfRule type="expression" dxfId="1136" priority="56">
      <formula>AND(AF104=0, AF104&lt;&gt;"")</formula>
    </cfRule>
    <cfRule type="expression" dxfId="1135" priority="57">
      <formula>AND(AF104&gt;0, AF104&lt;10000000000)</formula>
    </cfRule>
    <cfRule type="cellIs" dxfId="1134" priority="58" operator="equal">
      <formula>"yes"</formula>
    </cfRule>
    <cfRule type="cellIs" dxfId="1133" priority="59" operator="equal">
      <formula>"no"</formula>
    </cfRule>
    <cfRule type="cellIs" dxfId="1132" priority="60" operator="equal">
      <formula>"remove"</formula>
    </cfRule>
  </conditionalFormatting>
  <conditionalFormatting sqref="AF104:AJ104">
    <cfRule type="expression" dxfId="1131" priority="61">
      <formula>$J104="SoftStrap"</formula>
    </cfRule>
    <cfRule type="expression" dxfId="1130" priority="62">
      <formula>$J104="GP2_CATEGORY"</formula>
    </cfRule>
    <cfRule type="expression" dxfId="1129" priority="63">
      <formula>$J104="GP3_CATEGORY"</formula>
    </cfRule>
    <cfRule type="expression" dxfId="1128" priority="64">
      <formula>$J104="GP3_IFP_CATEGORY"</formula>
    </cfRule>
    <cfRule type="expression" dxfId="1127" priority="65">
      <formula>$J104="GP1_CATEGORY"</formula>
    </cfRule>
    <cfRule type="expression" dxfId="1126" priority="66">
      <formula>$J104="GP1_IFP_CATEGORY"</formula>
    </cfRule>
  </conditionalFormatting>
  <conditionalFormatting sqref="AE105">
    <cfRule type="expression" dxfId="1125" priority="45">
      <formula>AND(AE105=0, AE105&lt;&gt;"")</formula>
    </cfRule>
    <cfRule type="expression" dxfId="1124" priority="46">
      <formula>AND(AE105&gt;0, AE105&lt;10000000000)</formula>
    </cfRule>
    <cfRule type="cellIs" dxfId="1123" priority="47" operator="equal">
      <formula>"yes"</formula>
    </cfRule>
    <cfRule type="cellIs" dxfId="1122" priority="48" operator="equal">
      <formula>"no"</formula>
    </cfRule>
    <cfRule type="cellIs" dxfId="1121" priority="49" operator="equal">
      <formula>"remove"</formula>
    </cfRule>
  </conditionalFormatting>
  <conditionalFormatting sqref="AE105">
    <cfRule type="expression" dxfId="1120" priority="50">
      <formula>$J105="SoftStrap"</formula>
    </cfRule>
    <cfRule type="expression" dxfId="1119" priority="51">
      <formula>$J105="GP2_CATEGORY"</formula>
    </cfRule>
    <cfRule type="expression" dxfId="1118" priority="52">
      <formula>$J105="GP3_CATEGORY"</formula>
    </cfRule>
    <cfRule type="expression" dxfId="1117" priority="53">
      <formula>$J105="GP3_IFP_CATEGORY"</formula>
    </cfRule>
    <cfRule type="expression" dxfId="1116" priority="54">
      <formula>$J105="GP1_CATEGORY"</formula>
    </cfRule>
    <cfRule type="expression" dxfId="1115" priority="55">
      <formula>$J105="GP1_IFP_CATEGORY"</formula>
    </cfRule>
  </conditionalFormatting>
  <conditionalFormatting sqref="AF105:AJ105">
    <cfRule type="expression" dxfId="1114" priority="34">
      <formula>AND(AF105=0, AF105&lt;&gt;"")</formula>
    </cfRule>
    <cfRule type="expression" dxfId="1113" priority="35">
      <formula>AND(AF105&gt;0, AF105&lt;10000000000)</formula>
    </cfRule>
    <cfRule type="cellIs" dxfId="1112" priority="36" operator="equal">
      <formula>"yes"</formula>
    </cfRule>
    <cfRule type="cellIs" dxfId="1111" priority="37" operator="equal">
      <formula>"no"</formula>
    </cfRule>
    <cfRule type="cellIs" dxfId="1110" priority="38" operator="equal">
      <formula>"remove"</formula>
    </cfRule>
  </conditionalFormatting>
  <conditionalFormatting sqref="AF105:AJ105">
    <cfRule type="expression" dxfId="1109" priority="39">
      <formula>$J105="SoftStrap"</formula>
    </cfRule>
    <cfRule type="expression" dxfId="1108" priority="40">
      <formula>$J105="GP2_CATEGORY"</formula>
    </cfRule>
    <cfRule type="expression" dxfId="1107" priority="41">
      <formula>$J105="GP3_CATEGORY"</formula>
    </cfRule>
    <cfRule type="expression" dxfId="1106" priority="42">
      <formula>$J105="GP3_IFP_CATEGORY"</formula>
    </cfRule>
    <cfRule type="expression" dxfId="1105" priority="43">
      <formula>$J105="GP1_CATEGORY"</formula>
    </cfRule>
    <cfRule type="expression" dxfId="1104" priority="44">
      <formula>$J105="GP1_IFP_CATEGORY"</formula>
    </cfRule>
  </conditionalFormatting>
  <conditionalFormatting sqref="AF289:AJ289">
    <cfRule type="expression" dxfId="1103" priority="23">
      <formula>AND(AF289=0, AF289&lt;&gt;"")</formula>
    </cfRule>
    <cfRule type="expression" dxfId="1102" priority="24">
      <formula>AND(AF289&gt;0, AF289&lt;10000000000)</formula>
    </cfRule>
    <cfRule type="cellIs" dxfId="1101" priority="25" operator="equal">
      <formula>"yes"</formula>
    </cfRule>
    <cfRule type="cellIs" dxfId="1100" priority="26" operator="equal">
      <formula>"no"</formula>
    </cfRule>
    <cfRule type="cellIs" dxfId="1099" priority="27" operator="equal">
      <formula>"remove"</formula>
    </cfRule>
  </conditionalFormatting>
  <conditionalFormatting sqref="AF289:AJ289">
    <cfRule type="expression" dxfId="1098" priority="28">
      <formula>$J289="SoftStrap"</formula>
    </cfRule>
    <cfRule type="expression" dxfId="1097" priority="29">
      <formula>$J289="GP2_CATEGORY"</formula>
    </cfRule>
    <cfRule type="expression" dxfId="1096" priority="30">
      <formula>$J289="GP3_CATEGORY"</formula>
    </cfRule>
    <cfRule type="expression" dxfId="1095" priority="31">
      <formula>$J289="GP3_IFP_CATEGORY"</formula>
    </cfRule>
    <cfRule type="expression" dxfId="1094" priority="32">
      <formula>$J289="GP1_CATEGORY"</formula>
    </cfRule>
    <cfRule type="expression" dxfId="1093" priority="33">
      <formula>$J289="GP1_IFP_CATEGORY"</formula>
    </cfRule>
  </conditionalFormatting>
  <conditionalFormatting sqref="AF296:AJ296">
    <cfRule type="expression" dxfId="1092" priority="12">
      <formula>AND(AF296=0, AF296&lt;&gt;"")</formula>
    </cfRule>
    <cfRule type="expression" dxfId="1091" priority="13">
      <formula>AND(AF296&gt;0, AF296&lt;10000000000)</formula>
    </cfRule>
    <cfRule type="cellIs" dxfId="1090" priority="14" operator="equal">
      <formula>"yes"</formula>
    </cfRule>
    <cfRule type="cellIs" dxfId="1089" priority="15" operator="equal">
      <formula>"no"</formula>
    </cfRule>
    <cfRule type="cellIs" dxfId="1088" priority="16" operator="equal">
      <formula>"remove"</formula>
    </cfRule>
  </conditionalFormatting>
  <conditionalFormatting sqref="AF296:AJ296">
    <cfRule type="expression" dxfId="1087" priority="17">
      <formula>$J296="SoftStrap"</formula>
    </cfRule>
    <cfRule type="expression" dxfId="1086" priority="18">
      <formula>$J296="GP2_CATEGORY"</formula>
    </cfRule>
    <cfRule type="expression" dxfId="1085" priority="19">
      <formula>$J296="GP3_CATEGORY"</formula>
    </cfRule>
    <cfRule type="expression" dxfId="1084" priority="20">
      <formula>$J296="GP3_IFP_CATEGORY"</formula>
    </cfRule>
    <cfRule type="expression" dxfId="1083" priority="21">
      <formula>$J296="GP1_CATEGORY"</formula>
    </cfRule>
    <cfRule type="expression" dxfId="1082" priority="22">
      <formula>$J296="GP1_IFP_CATEGORY"</formula>
    </cfRule>
  </conditionalFormatting>
  <conditionalFormatting sqref="AF298:AJ298">
    <cfRule type="expression" dxfId="1081" priority="1">
      <formula>AND(AF298=0, AF298&lt;&gt;"")</formula>
    </cfRule>
    <cfRule type="expression" dxfId="1080" priority="2">
      <formula>AND(AF298&gt;0, AF298&lt;10000000000)</formula>
    </cfRule>
    <cfRule type="cellIs" dxfId="1079" priority="3" operator="equal">
      <formula>"yes"</formula>
    </cfRule>
    <cfRule type="cellIs" dxfId="1078" priority="4" operator="equal">
      <formula>"no"</formula>
    </cfRule>
    <cfRule type="cellIs" dxfId="1077" priority="5" operator="equal">
      <formula>"remove"</formula>
    </cfRule>
  </conditionalFormatting>
  <conditionalFormatting sqref="AF298:AJ298">
    <cfRule type="expression" dxfId="1076" priority="6">
      <formula>$J298="SoftStrap"</formula>
    </cfRule>
    <cfRule type="expression" dxfId="1075" priority="7">
      <formula>$J298="GP2_CATEGORY"</formula>
    </cfRule>
    <cfRule type="expression" dxfId="1074" priority="8">
      <formula>$J298="GP3_CATEGORY"</formula>
    </cfRule>
    <cfRule type="expression" dxfId="1073" priority="9">
      <formula>$J298="GP3_IFP_CATEGORY"</formula>
    </cfRule>
    <cfRule type="expression" dxfId="1072" priority="10">
      <formula>$J298="GP1_CATEGORY"</formula>
    </cfRule>
    <cfRule type="expression" dxfId="1071" priority="11">
      <formula>$J298="GP1_IFP_CATEGORY"</formula>
    </cfRule>
  </conditionalFormatting>
  <pageMargins left="0.7" right="0.7" top="0.75" bottom="0.75" header="0.3" footer="0.3"/>
  <pageSetup orientation="portrait" r:id="rId1"/>
  <ignoredErrors>
    <ignoredError sqref="I253:I269 I72:I87 I89:I100 I155:I157 I228:I240 I35:I36 I247:I249 I197:I219 I243:I245 I173:I194 I102:I105 I30:I33 I107:I123 I162:I168 I271:I284" numberStoredAsText="1"/>
  </ignoredErrors>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workbookViewId="0">
      <selection activeCell="A34" sqref="A34"/>
    </sheetView>
  </sheetViews>
  <sheetFormatPr defaultRowHeight="15" x14ac:dyDescent="0.25"/>
  <cols>
    <col min="1" max="1" width="32.7109375" bestFit="1" customWidth="1"/>
    <col min="2" max="2" width="7.7109375" style="15" customWidth="1"/>
    <col min="3" max="4" width="6.28515625" style="15" customWidth="1"/>
    <col min="5" max="5" width="6.140625" customWidth="1"/>
    <col min="6" max="6" width="5.140625" customWidth="1"/>
    <col min="7" max="7" width="6.140625" customWidth="1"/>
    <col min="8" max="15" width="7.42578125" customWidth="1"/>
    <col min="30" max="30" width="124.7109375" customWidth="1"/>
  </cols>
  <sheetData>
    <row r="1" spans="1:30" s="15" customFormat="1" ht="20.45" customHeight="1" x14ac:dyDescent="0.25">
      <c r="A1" s="15" t="s">
        <v>612</v>
      </c>
      <c r="B1" s="15" t="str">
        <f>CONCATENATE(A1,"!A2:AA100")</f>
        <v>Config!A2:AA100</v>
      </c>
      <c r="E1" s="15" t="str">
        <f>CONCATENATE(A1,"!B3:AA4")</f>
        <v>Config!B3:AA4</v>
      </c>
    </row>
    <row r="2" spans="1:30" s="15" customFormat="1" x14ac:dyDescent="0.25">
      <c r="A2" s="18"/>
      <c r="B2" s="18" t="s">
        <v>419</v>
      </c>
      <c r="C2" s="525" t="s">
        <v>634</v>
      </c>
      <c r="D2" s="526"/>
      <c r="E2" s="527" t="s">
        <v>392</v>
      </c>
      <c r="F2" s="528"/>
      <c r="G2" s="529"/>
      <c r="H2" s="18"/>
      <c r="I2" s="18"/>
      <c r="J2" s="18"/>
      <c r="K2" s="18"/>
      <c r="L2" s="18"/>
      <c r="M2" s="18"/>
      <c r="N2" s="18"/>
      <c r="O2" s="18"/>
      <c r="P2" s="18"/>
      <c r="Q2" s="18"/>
      <c r="R2" s="18"/>
      <c r="S2" s="18"/>
      <c r="T2" s="18"/>
      <c r="U2" s="18"/>
      <c r="V2" s="18"/>
      <c r="W2" s="18"/>
      <c r="X2" s="18"/>
      <c r="Y2" s="18"/>
      <c r="Z2" s="18"/>
      <c r="AA2" s="18"/>
      <c r="AB2" s="18"/>
      <c r="AC2" s="18"/>
      <c r="AD2" s="18"/>
    </row>
    <row r="3" spans="1:30" s="15" customFormat="1" ht="60" x14ac:dyDescent="0.25">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25">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25">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25">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25">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25">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25">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25">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25">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25">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25">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25">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25">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25">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25">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25">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25">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25">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25">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25">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25">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25">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25">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25">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25">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25">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25">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25">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25">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25">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25">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25">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25">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25">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25">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25">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25">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25">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25">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25">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25">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25">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25">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25">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25">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25">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25">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25">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25">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25">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25">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25">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25">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25">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 customHeight="1" x14ac:dyDescent="0.25">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 customHeight="1" x14ac:dyDescent="0.25">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 customHeight="1" x14ac:dyDescent="0.25">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 customHeight="1" x14ac:dyDescent="0.25">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 customHeight="1" x14ac:dyDescent="0.25">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 customHeight="1" x14ac:dyDescent="0.25">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 customHeight="1" x14ac:dyDescent="0.25">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 customHeight="1" x14ac:dyDescent="0.25">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 customHeight="1" x14ac:dyDescent="0.25">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 customHeight="1" x14ac:dyDescent="0.25">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 customHeight="1" x14ac:dyDescent="0.25">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 customHeight="1" x14ac:dyDescent="0.25">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 customHeight="1" x14ac:dyDescent="0.25">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 customHeight="1" x14ac:dyDescent="0.25">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 customHeight="1" x14ac:dyDescent="0.25">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 customHeight="1" x14ac:dyDescent="0.25">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 customHeight="1" x14ac:dyDescent="0.25">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1027" priority="10" operator="equal">
      <formula>0</formula>
    </cfRule>
  </conditionalFormatting>
  <conditionalFormatting sqref="A57">
    <cfRule type="cellIs" dxfId="1026" priority="9" operator="equal">
      <formula>0</formula>
    </cfRule>
  </conditionalFormatting>
  <conditionalFormatting sqref="A58">
    <cfRule type="cellIs" dxfId="1025" priority="8" operator="equal">
      <formula>0</formula>
    </cfRule>
  </conditionalFormatting>
  <conditionalFormatting sqref="A60">
    <cfRule type="cellIs" dxfId="1024" priority="7" operator="equal">
      <formula>0</formula>
    </cfRule>
  </conditionalFormatting>
  <conditionalFormatting sqref="A62 A67">
    <cfRule type="cellIs" priority="6" operator="equal">
      <formula>0</formula>
    </cfRule>
  </conditionalFormatting>
  <conditionalFormatting sqref="A63">
    <cfRule type="cellIs" dxfId="1023" priority="5" operator="equal">
      <formula>0</formula>
    </cfRule>
  </conditionalFormatting>
  <conditionalFormatting sqref="A64">
    <cfRule type="cellIs" dxfId="1022" priority="3" operator="equal">
      <formula>0</formula>
    </cfRule>
    <cfRule type="cellIs" dxfId="1021" priority="4" operator="equal">
      <formula>0</formula>
    </cfRule>
  </conditionalFormatting>
  <conditionalFormatting sqref="A59">
    <cfRule type="cellIs" dxfId="1020" priority="2" operator="equal">
      <formula>0</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476F10-B48E-4E97-AC16-865A7D2A2ECD}">
  <sheetPr codeName="Sheet15"/>
  <dimension ref="A1:AL319"/>
  <sheetViews>
    <sheetView topLeftCell="C1" zoomScale="85" zoomScaleNormal="85" workbookViewId="0">
      <pane ySplit="2565" topLeftCell="A150" activePane="bottomLeft"/>
      <selection activeCell="AC3" sqref="AC3"/>
      <selection pane="bottomLeft" activeCell="G156" sqref="G156"/>
    </sheetView>
  </sheetViews>
  <sheetFormatPr defaultColWidth="8.85546875" defaultRowHeight="30.75" customHeight="1" x14ac:dyDescent="0.25"/>
  <cols>
    <col min="1" max="1" width="3.42578125" style="425" bestFit="1" customWidth="1"/>
    <col min="2" max="2" width="18.85546875" style="349" bestFit="1" customWidth="1"/>
    <col min="3" max="3" width="13.85546875" style="349" bestFit="1" customWidth="1"/>
    <col min="4" max="4" width="6.5703125" style="349" customWidth="1"/>
    <col min="5" max="5" width="34.5703125" style="349" customWidth="1"/>
    <col min="6" max="6" width="4.7109375" style="349" customWidth="1"/>
    <col min="7" max="7" width="44" style="349" bestFit="1" customWidth="1"/>
    <col min="8" max="8" width="7.28515625" style="349" customWidth="1"/>
    <col min="9" max="9" width="25" style="349" customWidth="1"/>
    <col min="10" max="10" width="6.28515625" style="349" customWidth="1"/>
    <col min="11" max="11" width="13.140625" style="349" customWidth="1"/>
    <col min="12" max="13" width="6.5703125" style="349" customWidth="1"/>
    <col min="14" max="14" width="6.28515625" style="349" customWidth="1"/>
    <col min="15" max="15" width="8.140625" style="349" customWidth="1"/>
    <col min="16" max="16" width="13.5703125" style="349" customWidth="1"/>
    <col min="17" max="20" width="6.28515625" style="349" customWidth="1"/>
    <col min="21" max="23" width="5" style="349" customWidth="1"/>
    <col min="24" max="24" width="5" style="385" customWidth="1"/>
    <col min="25" max="26" width="5" style="349" customWidth="1"/>
    <col min="27" max="27" width="5" style="349" bestFit="1" customWidth="1"/>
    <col min="28" max="28" width="6.7109375" style="349" customWidth="1"/>
    <col min="29" max="29" width="12.7109375" style="416" customWidth="1"/>
    <col min="30" max="30" width="6.7109375" style="349" customWidth="1"/>
    <col min="31" max="31" width="12.7109375" style="349" customWidth="1"/>
    <col min="32" max="32" width="6.7109375" style="349" customWidth="1"/>
    <col min="33" max="33" width="12.7109375" style="349" customWidth="1"/>
    <col min="34" max="34" width="29.42578125" style="349" customWidth="1"/>
    <col min="35" max="35" width="4.42578125" style="349" bestFit="1" customWidth="1"/>
    <col min="36" max="36" width="33.42578125" style="349" bestFit="1" customWidth="1"/>
    <col min="37" max="37" width="32.85546875" style="349" bestFit="1" customWidth="1"/>
    <col min="38" max="38" width="72.140625" style="349" bestFit="1" customWidth="1"/>
    <col min="39" max="16384" width="8.85546875" style="349"/>
  </cols>
  <sheetData>
    <row r="1" spans="1:38" ht="30.75" customHeight="1" x14ac:dyDescent="0.25">
      <c r="C1" s="400" t="s">
        <v>1168</v>
      </c>
      <c r="D1" s="400"/>
      <c r="K1" s="402" t="s">
        <v>2139</v>
      </c>
      <c r="M1" s="422"/>
      <c r="AC1" s="422"/>
      <c r="AE1" s="398"/>
      <c r="AG1" s="398"/>
    </row>
    <row r="2" spans="1:38" ht="30.75" customHeight="1" x14ac:dyDescent="0.25">
      <c r="C2" s="386" t="s">
        <v>1431</v>
      </c>
      <c r="D2" s="386"/>
      <c r="AC2" s="398" t="str">
        <f>CONCATENATE(LEFT(AC3,3),"'h",BIN2HEX(MID(AC3,6,8),2),BIN2HEX(MID(AC3,14,8),2),BIN2HEX(MID(AC3,22,8),2),BIN2HEX(MID(AC3,30,8),2),BIN2HEX(MID(AC3,38,8),2),BIN2HEX(MID(AC3,46,8),2),BIN2HEX(MID(AC3,54,8),2),BIN2HEX(MID(AC3,62,8),2),BIN2HEX(MID(AC3,70,8),2),BIN2HEX(MID(AC3,78,8),2),BIN2HEX(MID(AC3,86,8),2),BIN2HEX(MID(AC3,94,8),2),BIN2HEX(MID(AC3,102,8),2),BIN2HEX(MID(AC3,110,8),2),BIN2HEX(MID(AC3,118,8),2),BIN2HEX(MID(AC3,126,8),2),BIN2HEX(MID(AC3,134,8),2),BIN2HEX(MID(AC3,142,8),2),BIN2HEX(MID(AC3,150,8),2),BIN2HEX(MID(AC3,158,8),2),BIN2HEX(MID(AC3,166,8),2),BIN2HEX(MID(AC3,174,8),2),BIN2HEX(MID(AC3,182,8),2),BIN2HEX(MID(AC3,190,8),2),BIN2HEX(MID(AC3,198,8),2),BIN2HEX(MID(AC3,206,8),2),BIN2HEX(MID(AC3,214,8),2),BIN2HEX(MID(AC3,222,8),2),BIN2HEX(MID(AC3,230,8),2),BIN2HEX(MID(AC3,238,8),2),BIN2HEX(MID(AC3,246,8),2),BIN2HEX(MID(AC3,254,8),2),BIN2HEX(MID(AC3,262,8),2),BIN2HEX(MID(AC3,270,8),2),BIN2HEX(MID(AC3,278,8),2),BIN2HEX(MID(AC3,286,8),2),BIN2HEX(MID(AC3,294,8),2),BIN2HEX(MID(AC3,302,8),2),BIN2HEX(MID(AC3,310,8),2),BIN2HEX(MID(AC3,318,8),2),BIN2HEX(MID(AC3,326,8),2),BIN2HEX(MID(AC3,334,8),2),BIN2HEX(MID(AC3,342,8),2),BIN2HEX(MID(AC3,350,8),2),BIN2HEX(MID(AC3,358,8),2),BIN2HEX(MID(AC3,366,8),2),BIN2HEX(MID(AC3,374,8),2),BIN2HEX(MID(AC3,382,8),2))</f>
        <v>384'h00FF69025AAB600500000000FFFFFFFFFFFFFFFF0000000000000000000000000262012900001FFFFF210EB900034403</v>
      </c>
      <c r="AE2" s="398" t="str">
        <f>CONCATENATE(LEFT(AE3,3),"'h",BIN2HEX(MID(AE3,6,8),2),BIN2HEX(MID(AE3,14,8),2),BIN2HEX(MID(AE3,22,8),2),BIN2HEX(MID(AE3,30,8),2),BIN2HEX(MID(AE3,38,8),2),BIN2HEX(MID(AE3,46,8),2),BIN2HEX(MID(AE3,54,8),2),BIN2HEX(MID(AE3,62,8),2),BIN2HEX(MID(AE3,70,8),2),BIN2HEX(MID(AE3,78,8),2),BIN2HEX(MID(AE3,86,8),2),BIN2HEX(MID(AE3,94,8),2),BIN2HEX(MID(AE3,102,8),2),BIN2HEX(MID(AE3,110,8),2),BIN2HEX(MID(AE3,118,8),2),BIN2HEX(MID(AE3,126,8),2),BIN2HEX(MID(AE3,134,8),2),BIN2HEX(MID(AE3,142,8),2),BIN2HEX(MID(AE3,150,8),2),BIN2HEX(MID(AE3,158,8),2),BIN2HEX(MID(AE3,166,8),2),BIN2HEX(MID(AE3,174,8),2),BIN2HEX(MID(AE3,182,8),2),BIN2HEX(MID(AE3,190,8),2),BIN2HEX(MID(AE3,198,8),2),BIN2HEX(MID(AE3,206,8),2),BIN2HEX(MID(AE3,214,8),2),BIN2HEX(MID(AE3,222,8),2),BIN2HEX(MID(AE3,230,8),2),BIN2HEX(MID(AE3,238,8),2),BIN2HEX(MID(AE3,246,8),2),BIN2HEX(MID(AE3,254,8),2),BIN2HEX(MID(AE3,262,8),2),BIN2HEX(MID(AE3,270,8),2),BIN2HEX(MID(AE3,278,8),2),BIN2HEX(MID(AE3,286,8),2),BIN2HEX(MID(AE3,294,8),2),BIN2HEX(MID(AE3,302,8),2),BIN2HEX(MID(AE3,310,8),2),BIN2HEX(MID(AE3,318,8),2),BIN2HEX(MID(AE3,326,8),2),BIN2HEX(MID(AE3,334,8),2),BIN2HEX(MID(AE3,342,8),2),BIN2HEX(MID(AE3,350,8),2),BIN2HEX(MID(AE3,358,8),2),BIN2HEX(MID(AE3,366,8),2),BIN2HEX(MID(AE3,374,8),2),BIN2HEX(MID(AE3,382,8),2))</f>
        <v>384'h00FF6A025AAB600500000000FFFFFFFFFFFFFFFF000000000000000000000000026201290000007FFF210EB900030403</v>
      </c>
      <c r="AG2" s="398" t="str">
        <f>CONCATENATE(LEFT(AG3,3),"'h",BIN2HEX(MID(AG3,6,8),2),BIN2HEX(MID(AG3,14,8),2),BIN2HEX(MID(AG3,22,8),2),BIN2HEX(MID(AG3,30,8),2),BIN2HEX(MID(AG3,38,8),2),BIN2HEX(MID(AG3,46,8),2),BIN2HEX(MID(AG3,54,8),2),BIN2HEX(MID(AG3,62,8),2),BIN2HEX(MID(AG3,70,8),2),BIN2HEX(MID(AG3,78,8),2),BIN2HEX(MID(AG3,86,8),2),BIN2HEX(MID(AG3,94,8),2),BIN2HEX(MID(AG3,102,8),2),BIN2HEX(MID(AG3,110,8),2),BIN2HEX(MID(AG3,118,8),2),BIN2HEX(MID(AG3,126,8),2),BIN2HEX(MID(AG3,134,8),2),BIN2HEX(MID(AG3,142,8),2),BIN2HEX(MID(AG3,150,8),2),BIN2HEX(MID(AG3,158,8),2),BIN2HEX(MID(AG3,166,8),2),BIN2HEX(MID(AG3,174,8),2),BIN2HEX(MID(AG3,182,8),2),BIN2HEX(MID(AG3,190,8),2),BIN2HEX(MID(AG3,198,8),2),BIN2HEX(MID(AG3,206,8),2),BIN2HEX(MID(AG3,214,8),2),BIN2HEX(MID(AG3,222,8),2),BIN2HEX(MID(AG3,230,8),2),BIN2HEX(MID(AG3,238,8),2),BIN2HEX(MID(AG3,246,8),2),BIN2HEX(MID(AG3,254,8),2),BIN2HEX(MID(AG3,262,8),2),BIN2HEX(MID(AG3,270,8),2),BIN2HEX(MID(AG3,278,8),2),BIN2HEX(MID(AG3,286,8),2),BIN2HEX(MID(AG3,294,8),2),BIN2HEX(MID(AG3,302,8),2),BIN2HEX(MID(AG3,310,8),2),BIN2HEX(MID(AG3,318,8),2),BIN2HEX(MID(AG3,326,8),2),BIN2HEX(MID(AG3,334,8),2),BIN2HEX(MID(AG3,342,8),2),BIN2HEX(MID(AG3,350,8),2),BIN2HEX(MID(AG3,358,8),2),BIN2HEX(MID(AG3,366,8),2),BIN2HEX(MID(AG3,374,8),2),BIN2HEX(MID(AG3,382,8),2))</f>
        <v>384'h00FF69025AAB600500000000FFFFFFFFFFFFFFFF000000000000000000000000026201290000001FFF210EB900034403</v>
      </c>
    </row>
    <row r="3" spans="1:38" ht="10.5" customHeight="1" x14ac:dyDescent="0.25">
      <c r="AC3" s="422" t="str" cm="1">
        <f t="array" ref="AC3">CONCATENATE(LEN(_xlfn.TEXTJOIN("",TRUE,AC20:AC216)),"'b", _xlfn.TEXTJOIN("",TRUE,INDEX(AC20:AC216,N(IF({1},ROWS(AC20:AC216)-ROW(AC20:AC216)+MIN(ROW(AC20:AC216)))))))</f>
        <v>384'b000000001111111101101001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11111111111111111111100100001000011101011100100000000000000110100010000000011</v>
      </c>
      <c r="AE3" s="422" t="str" cm="1">
        <f t="array" ref="AE3">CONCATENATE(LEN(_xlfn.TEXTJOIN("",TRUE,AE20:AE216)),"'b", _xlfn.TEXTJOIN("",TRUE,INDEX(AE20:AE216,N(IF({1},ROWS(AE20:AE216)-ROW(AE20:AE216)+MIN(ROW(AE20:AE216)))))))</f>
        <v>384'b000000001111111101101010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00000011111111111111100100001000011101011100100000000000000110000010000000011</v>
      </c>
      <c r="AG3" s="422" t="str" cm="1">
        <f t="array" ref="AG3">CONCATENATE(LEN(_xlfn.TEXTJOIN("",TRUE,AG20:AG216)),"'b", _xlfn.TEXTJOIN("",TRUE,INDEX(AG20:AG216,N(IF({1},ROWS(AG20:AG216)-ROW(AG20:AG216)+MIN(ROW(AG20:AG216)))))))</f>
        <v>384'b000000001111111101101001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00000000111111111111100100001000011101011100100000000000000110100010000000011</v>
      </c>
    </row>
    <row r="4" spans="1:38" s="401" customFormat="1" ht="65.25" customHeight="1" x14ac:dyDescent="0.25">
      <c r="A4" s="426" t="s">
        <v>1380</v>
      </c>
      <c r="B4" s="384" t="s">
        <v>1729</v>
      </c>
      <c r="C4" s="382" t="s">
        <v>1413</v>
      </c>
      <c r="D4" s="382" t="s">
        <v>2449</v>
      </c>
      <c r="E4" s="382" t="s">
        <v>1651</v>
      </c>
      <c r="F4" s="382" t="s">
        <v>1743</v>
      </c>
      <c r="G4" s="382" t="s">
        <v>371</v>
      </c>
      <c r="H4" s="382" t="s">
        <v>1742</v>
      </c>
      <c r="I4" s="406" t="s">
        <v>2164</v>
      </c>
      <c r="J4" s="382" t="s">
        <v>386</v>
      </c>
      <c r="K4" s="382" t="s">
        <v>1412</v>
      </c>
      <c r="L4" s="382" t="s">
        <v>602</v>
      </c>
      <c r="M4" s="382" t="s">
        <v>661</v>
      </c>
      <c r="N4" s="382" t="s">
        <v>1933</v>
      </c>
      <c r="O4" s="382" t="s">
        <v>2173</v>
      </c>
      <c r="P4" s="382" t="s">
        <v>1411</v>
      </c>
      <c r="Q4" s="382" t="s">
        <v>1410</v>
      </c>
      <c r="R4" s="382" t="s">
        <v>1409</v>
      </c>
      <c r="S4" s="382" t="s">
        <v>1408</v>
      </c>
      <c r="T4" s="382" t="s">
        <v>1170</v>
      </c>
      <c r="U4" s="382" t="s">
        <v>1171</v>
      </c>
      <c r="V4" s="382" t="s">
        <v>1844</v>
      </c>
      <c r="W4" s="382" t="s">
        <v>1845</v>
      </c>
      <c r="X4" s="382" t="s">
        <v>1172</v>
      </c>
      <c r="Y4" s="382" t="s">
        <v>1520</v>
      </c>
      <c r="Z4" s="382" t="s">
        <v>1521</v>
      </c>
      <c r="AA4" s="382" t="s">
        <v>1541</v>
      </c>
      <c r="AB4" s="382" t="s">
        <v>2359</v>
      </c>
      <c r="AC4" s="417" t="s">
        <v>1551</v>
      </c>
      <c r="AD4" s="382" t="s">
        <v>2362</v>
      </c>
      <c r="AE4" s="382" t="s">
        <v>1552</v>
      </c>
      <c r="AF4" s="382" t="s">
        <v>2363</v>
      </c>
      <c r="AG4" s="382" t="s">
        <v>2054</v>
      </c>
      <c r="AH4" s="382" t="s">
        <v>1407</v>
      </c>
      <c r="AI4" s="382" t="s">
        <v>1759</v>
      </c>
      <c r="AJ4" s="382" t="s">
        <v>1406</v>
      </c>
      <c r="AK4" s="382" t="s">
        <v>1405</v>
      </c>
      <c r="AL4" s="382" t="s">
        <v>1404</v>
      </c>
    </row>
    <row r="5" spans="1:38" ht="30.75" customHeight="1" x14ac:dyDescent="0.25">
      <c r="A5" s="427">
        <v>1</v>
      </c>
      <c r="B5" s="377" t="s">
        <v>48</v>
      </c>
      <c r="C5" s="377" t="s">
        <v>1403</v>
      </c>
      <c r="D5" s="377"/>
      <c r="E5" s="377" t="s">
        <v>547</v>
      </c>
      <c r="F5" s="377" t="s">
        <v>66</v>
      </c>
      <c r="G5" s="377" t="s">
        <v>1401</v>
      </c>
      <c r="H5" s="377" t="s">
        <v>1752</v>
      </c>
      <c r="I5" s="407" t="s">
        <v>2165</v>
      </c>
      <c r="J5" s="381">
        <v>0</v>
      </c>
      <c r="K5" s="377" t="s">
        <v>2057</v>
      </c>
      <c r="L5" s="377">
        <v>1</v>
      </c>
      <c r="M5" s="377">
        <v>1</v>
      </c>
      <c r="N5" s="377" t="s">
        <v>1934</v>
      </c>
      <c r="O5" s="377" t="s">
        <v>2174</v>
      </c>
      <c r="P5" s="377" t="s">
        <v>1402</v>
      </c>
      <c r="Q5" s="377" t="s">
        <v>547</v>
      </c>
      <c r="R5" s="377" t="s">
        <v>547</v>
      </c>
      <c r="S5" s="377" t="s">
        <v>547</v>
      </c>
      <c r="T5" s="377" t="s">
        <v>1254</v>
      </c>
      <c r="U5" s="377" t="s">
        <v>1254</v>
      </c>
      <c r="V5" s="377" t="s">
        <v>1254</v>
      </c>
      <c r="W5" s="377" t="s">
        <v>1254</v>
      </c>
      <c r="X5" s="377" t="s">
        <v>1254</v>
      </c>
      <c r="Y5" s="377" t="s">
        <v>1254</v>
      </c>
      <c r="Z5" s="377" t="s">
        <v>1254</v>
      </c>
      <c r="AA5" s="377" t="s">
        <v>1254</v>
      </c>
      <c r="AB5" s="377" t="s">
        <v>1254</v>
      </c>
      <c r="AC5" s="418"/>
      <c r="AD5" s="377" t="s">
        <v>1254</v>
      </c>
      <c r="AE5" s="418"/>
      <c r="AF5" s="377" t="s">
        <v>1254</v>
      </c>
      <c r="AG5" s="418"/>
      <c r="AH5" s="377" t="s">
        <v>1399</v>
      </c>
      <c r="AI5" s="377" t="s">
        <v>1760</v>
      </c>
      <c r="AJ5" s="377"/>
      <c r="AK5" s="377"/>
      <c r="AL5" s="377"/>
    </row>
    <row r="6" spans="1:38" ht="30.75" customHeight="1" x14ac:dyDescent="0.25">
      <c r="A6" s="427">
        <v>2</v>
      </c>
      <c r="B6" s="377"/>
      <c r="C6" s="377"/>
      <c r="D6" s="377"/>
      <c r="E6" s="377" t="s">
        <v>548</v>
      </c>
      <c r="F6" s="377" t="s">
        <v>66</v>
      </c>
      <c r="G6" s="377" t="s">
        <v>1401</v>
      </c>
      <c r="H6" s="377" t="s">
        <v>1752</v>
      </c>
      <c r="I6" s="407" t="s">
        <v>2165</v>
      </c>
      <c r="J6" s="381">
        <v>0</v>
      </c>
      <c r="K6" s="377" t="s">
        <v>2057</v>
      </c>
      <c r="L6" s="377">
        <v>1</v>
      </c>
      <c r="M6" s="377">
        <v>1</v>
      </c>
      <c r="N6" s="377" t="s">
        <v>2021</v>
      </c>
      <c r="O6" s="377" t="s">
        <v>2175</v>
      </c>
      <c r="P6" s="377" t="s">
        <v>535</v>
      </c>
      <c r="Q6" s="377" t="s">
        <v>548</v>
      </c>
      <c r="R6" s="377" t="s">
        <v>548</v>
      </c>
      <c r="S6" s="377" t="s">
        <v>548</v>
      </c>
      <c r="T6" s="377" t="s">
        <v>1254</v>
      </c>
      <c r="U6" s="377" t="s">
        <v>1254</v>
      </c>
      <c r="V6" s="377" t="s">
        <v>1254</v>
      </c>
      <c r="W6" s="377" t="s">
        <v>1254</v>
      </c>
      <c r="X6" s="377" t="s">
        <v>1254</v>
      </c>
      <c r="Y6" s="377" t="s">
        <v>1254</v>
      </c>
      <c r="Z6" s="377" t="s">
        <v>1254</v>
      </c>
      <c r="AA6" s="377" t="s">
        <v>1254</v>
      </c>
      <c r="AB6" s="377" t="s">
        <v>1254</v>
      </c>
      <c r="AC6" s="418"/>
      <c r="AD6" s="377" t="s">
        <v>1254</v>
      </c>
      <c r="AE6" s="418"/>
      <c r="AF6" s="377" t="s">
        <v>1254</v>
      </c>
      <c r="AG6" s="418"/>
      <c r="AH6" s="377" t="s">
        <v>1399</v>
      </c>
      <c r="AI6" s="377" t="s">
        <v>1760</v>
      </c>
      <c r="AJ6" s="377"/>
      <c r="AK6" s="377"/>
      <c r="AL6" s="377"/>
    </row>
    <row r="7" spans="1:38" ht="30.75" customHeight="1" x14ac:dyDescent="0.25">
      <c r="A7" s="427">
        <v>3</v>
      </c>
      <c r="B7" s="377"/>
      <c r="C7" s="377"/>
      <c r="D7" s="377"/>
      <c r="E7" s="377" t="s">
        <v>2166</v>
      </c>
      <c r="F7" s="377" t="s">
        <v>66</v>
      </c>
      <c r="G7" s="377" t="s">
        <v>1401</v>
      </c>
      <c r="H7" s="377" t="s">
        <v>1752</v>
      </c>
      <c r="I7" s="407" t="s">
        <v>2165</v>
      </c>
      <c r="J7" s="381">
        <v>0</v>
      </c>
      <c r="K7" s="377" t="s">
        <v>2057</v>
      </c>
      <c r="L7" s="377">
        <v>1</v>
      </c>
      <c r="M7" s="377">
        <v>30</v>
      </c>
      <c r="N7" s="377" t="s">
        <v>2021</v>
      </c>
      <c r="O7" s="377" t="s">
        <v>2176</v>
      </c>
      <c r="P7" s="377"/>
      <c r="Q7" s="377" t="s">
        <v>1400</v>
      </c>
      <c r="R7" s="377" t="s">
        <v>1400</v>
      </c>
      <c r="S7" s="377" t="s">
        <v>1400</v>
      </c>
      <c r="T7" s="377" t="s">
        <v>1254</v>
      </c>
      <c r="U7" s="377" t="s">
        <v>1254</v>
      </c>
      <c r="V7" s="377" t="s">
        <v>1254</v>
      </c>
      <c r="W7" s="377" t="s">
        <v>1254</v>
      </c>
      <c r="X7" s="377" t="s">
        <v>1254</v>
      </c>
      <c r="Y7" s="377" t="s">
        <v>1254</v>
      </c>
      <c r="Z7" s="377" t="s">
        <v>1254</v>
      </c>
      <c r="AA7" s="377" t="s">
        <v>1254</v>
      </c>
      <c r="AB7" s="377" t="s">
        <v>1254</v>
      </c>
      <c r="AC7" s="418"/>
      <c r="AD7" s="377" t="s">
        <v>1254</v>
      </c>
      <c r="AE7" s="418"/>
      <c r="AF7" s="377" t="s">
        <v>1254</v>
      </c>
      <c r="AG7" s="418"/>
      <c r="AH7" s="377" t="s">
        <v>1399</v>
      </c>
      <c r="AI7" s="377" t="s">
        <v>1760</v>
      </c>
      <c r="AJ7" s="377"/>
      <c r="AK7" s="377"/>
      <c r="AL7" s="377"/>
    </row>
    <row r="8" spans="1:38" ht="30.75" customHeight="1" x14ac:dyDescent="0.25">
      <c r="A8" s="427">
        <v>4</v>
      </c>
      <c r="B8" s="377"/>
      <c r="C8" s="377"/>
      <c r="D8" s="377"/>
      <c r="E8" s="377" t="s">
        <v>1398</v>
      </c>
      <c r="F8" s="377" t="s">
        <v>66</v>
      </c>
      <c r="G8" s="377" t="s">
        <v>253</v>
      </c>
      <c r="H8" s="377"/>
      <c r="I8" s="407" t="s">
        <v>2165</v>
      </c>
      <c r="J8" s="381">
        <v>0</v>
      </c>
      <c r="K8" s="377" t="s">
        <v>2057</v>
      </c>
      <c r="L8" s="377">
        <v>1</v>
      </c>
      <c r="M8" s="377">
        <v>1</v>
      </c>
      <c r="N8" s="377" t="s">
        <v>2016</v>
      </c>
      <c r="O8" s="377" t="s">
        <v>2177</v>
      </c>
      <c r="P8" s="377" t="s">
        <v>546</v>
      </c>
      <c r="Q8" s="377" t="s">
        <v>549</v>
      </c>
      <c r="R8" s="377" t="s">
        <v>549</v>
      </c>
      <c r="S8" s="377" t="s">
        <v>549</v>
      </c>
      <c r="T8" s="377" t="s">
        <v>1184</v>
      </c>
      <c r="U8" s="377" t="s">
        <v>1184</v>
      </c>
      <c r="V8" s="377" t="s">
        <v>1184</v>
      </c>
      <c r="W8" s="377" t="s">
        <v>1184</v>
      </c>
      <c r="X8" s="377" t="s">
        <v>1184</v>
      </c>
      <c r="Y8" s="377" t="s">
        <v>1380</v>
      </c>
      <c r="Z8" s="377" t="s">
        <v>1380</v>
      </c>
      <c r="AA8" s="377" t="s">
        <v>1380</v>
      </c>
      <c r="AB8" s="377" t="s">
        <v>1207</v>
      </c>
      <c r="AC8" s="418"/>
      <c r="AD8" s="377" t="s">
        <v>1207</v>
      </c>
      <c r="AE8" s="418"/>
      <c r="AF8" s="377" t="s">
        <v>1207</v>
      </c>
      <c r="AG8" s="418"/>
      <c r="AH8" s="377" t="s">
        <v>1397</v>
      </c>
      <c r="AI8" s="377" t="s">
        <v>1760</v>
      </c>
      <c r="AJ8" s="377"/>
      <c r="AK8" s="377"/>
      <c r="AL8" s="377"/>
    </row>
    <row r="9" spans="1:38" ht="30.75" customHeight="1" x14ac:dyDescent="0.25">
      <c r="A9" s="427">
        <v>5</v>
      </c>
      <c r="B9" s="377"/>
      <c r="C9" s="377"/>
      <c r="D9" s="377"/>
      <c r="E9" s="377" t="s">
        <v>2167</v>
      </c>
      <c r="F9" s="377" t="s">
        <v>66</v>
      </c>
      <c r="G9" s="377" t="s">
        <v>253</v>
      </c>
      <c r="H9" s="377"/>
      <c r="I9" s="407" t="s">
        <v>2165</v>
      </c>
      <c r="J9" s="381">
        <v>0</v>
      </c>
      <c r="K9" s="377" t="s">
        <v>2057</v>
      </c>
      <c r="L9" s="377">
        <v>1</v>
      </c>
      <c r="M9" s="377">
        <v>31</v>
      </c>
      <c r="N9" s="377" t="s">
        <v>2016</v>
      </c>
      <c r="O9" s="377" t="s">
        <v>2178</v>
      </c>
      <c r="P9" s="377"/>
      <c r="Q9" s="377" t="s">
        <v>1396</v>
      </c>
      <c r="R9" s="377" t="s">
        <v>1396</v>
      </c>
      <c r="S9" s="377" t="s">
        <v>1396</v>
      </c>
      <c r="T9" s="377" t="s">
        <v>1184</v>
      </c>
      <c r="U9" s="377" t="s">
        <v>1184</v>
      </c>
      <c r="V9" s="377" t="s">
        <v>1184</v>
      </c>
      <c r="W9" s="377" t="s">
        <v>1184</v>
      </c>
      <c r="X9" s="377" t="s">
        <v>1184</v>
      </c>
      <c r="Y9" s="377" t="s">
        <v>1380</v>
      </c>
      <c r="Z9" s="377" t="s">
        <v>1380</v>
      </c>
      <c r="AA9" s="377" t="s">
        <v>1380</v>
      </c>
      <c r="AB9" s="377" t="s">
        <v>1207</v>
      </c>
      <c r="AC9" s="418"/>
      <c r="AD9" s="377" t="s">
        <v>1207</v>
      </c>
      <c r="AE9" s="418"/>
      <c r="AF9" s="377" t="s">
        <v>1207</v>
      </c>
      <c r="AG9" s="418"/>
      <c r="AH9" s="377"/>
      <c r="AI9" s="377" t="s">
        <v>1760</v>
      </c>
      <c r="AJ9" s="377"/>
      <c r="AK9" s="377"/>
      <c r="AL9" s="377"/>
    </row>
    <row r="10" spans="1:38" ht="30.75" customHeight="1" x14ac:dyDescent="0.25">
      <c r="A10" s="427">
        <v>6</v>
      </c>
      <c r="B10" s="377" t="s">
        <v>48</v>
      </c>
      <c r="C10" s="377" t="s">
        <v>1395</v>
      </c>
      <c r="D10" s="377"/>
      <c r="E10" s="377" t="s">
        <v>1394</v>
      </c>
      <c r="F10" s="377" t="s">
        <v>66</v>
      </c>
      <c r="G10" s="377" t="s">
        <v>1386</v>
      </c>
      <c r="H10" s="377" t="s">
        <v>1752</v>
      </c>
      <c r="I10" s="407" t="s">
        <v>2165</v>
      </c>
      <c r="J10" s="381">
        <v>0</v>
      </c>
      <c r="K10" s="377" t="s">
        <v>2057</v>
      </c>
      <c r="L10" s="377">
        <v>1</v>
      </c>
      <c r="M10" s="377">
        <v>1</v>
      </c>
      <c r="N10" s="377" t="s">
        <v>2017</v>
      </c>
      <c r="O10" s="377" t="s">
        <v>2179</v>
      </c>
      <c r="P10" s="377" t="s">
        <v>534</v>
      </c>
      <c r="Q10" s="377" t="s">
        <v>1393</v>
      </c>
      <c r="R10" s="377" t="s">
        <v>1393</v>
      </c>
      <c r="S10" s="377" t="s">
        <v>1393</v>
      </c>
      <c r="T10" s="377" t="s">
        <v>1254</v>
      </c>
      <c r="U10" s="377" t="s">
        <v>1254</v>
      </c>
      <c r="V10" s="377" t="s">
        <v>1254</v>
      </c>
      <c r="W10" s="377" t="s">
        <v>1254</v>
      </c>
      <c r="X10" s="377" t="s">
        <v>1254</v>
      </c>
      <c r="Y10" s="377" t="s">
        <v>1254</v>
      </c>
      <c r="Z10" s="377" t="s">
        <v>1254</v>
      </c>
      <c r="AA10" s="377" t="s">
        <v>1254</v>
      </c>
      <c r="AB10" s="377" t="s">
        <v>1254</v>
      </c>
      <c r="AC10" s="418"/>
      <c r="AD10" s="377" t="s">
        <v>1254</v>
      </c>
      <c r="AE10" s="418"/>
      <c r="AF10" s="377" t="s">
        <v>1254</v>
      </c>
      <c r="AG10" s="418"/>
      <c r="AH10" s="377"/>
      <c r="AI10" s="377" t="s">
        <v>1760</v>
      </c>
      <c r="AJ10" s="377"/>
      <c r="AK10" s="377"/>
      <c r="AL10" s="377"/>
    </row>
    <row r="11" spans="1:38" ht="30.75" customHeight="1" x14ac:dyDescent="0.25">
      <c r="A11" s="427">
        <v>7</v>
      </c>
      <c r="B11" s="377"/>
      <c r="C11" s="377"/>
      <c r="D11" s="377"/>
      <c r="E11" s="377" t="s">
        <v>1392</v>
      </c>
      <c r="F11" s="377" t="s">
        <v>66</v>
      </c>
      <c r="G11" s="377" t="s">
        <v>1386</v>
      </c>
      <c r="H11" s="377" t="s">
        <v>1752</v>
      </c>
      <c r="I11" s="407" t="s">
        <v>2165</v>
      </c>
      <c r="J11" s="381">
        <v>0</v>
      </c>
      <c r="K11" s="377" t="s">
        <v>2057</v>
      </c>
      <c r="L11" s="377">
        <v>1</v>
      </c>
      <c r="M11" s="377">
        <v>1</v>
      </c>
      <c r="N11" s="377" t="s">
        <v>2017</v>
      </c>
      <c r="O11" s="377" t="s">
        <v>2180</v>
      </c>
      <c r="P11" s="377" t="s">
        <v>535</v>
      </c>
      <c r="Q11" s="377" t="s">
        <v>1392</v>
      </c>
      <c r="R11" s="377" t="s">
        <v>1380</v>
      </c>
      <c r="S11" s="377" t="s">
        <v>1380</v>
      </c>
      <c r="T11" s="377" t="s">
        <v>1254</v>
      </c>
      <c r="U11" s="377" t="s">
        <v>1254</v>
      </c>
      <c r="V11" s="377" t="s">
        <v>1254</v>
      </c>
      <c r="W11" s="377" t="s">
        <v>1254</v>
      </c>
      <c r="X11" s="377" t="s">
        <v>1254</v>
      </c>
      <c r="Y11" s="377" t="s">
        <v>1254</v>
      </c>
      <c r="Z11" s="377" t="s">
        <v>1254</v>
      </c>
      <c r="AA11" s="377" t="s">
        <v>1254</v>
      </c>
      <c r="AB11" s="377" t="s">
        <v>1254</v>
      </c>
      <c r="AC11" s="418"/>
      <c r="AD11" s="377" t="s">
        <v>1254</v>
      </c>
      <c r="AE11" s="418"/>
      <c r="AF11" s="377" t="s">
        <v>1254</v>
      </c>
      <c r="AG11" s="418"/>
      <c r="AH11" s="377"/>
      <c r="AI11" s="377" t="s">
        <v>1760</v>
      </c>
      <c r="AJ11" s="377"/>
      <c r="AK11" s="377"/>
      <c r="AL11" s="377"/>
    </row>
    <row r="12" spans="1:38" ht="30.75" customHeight="1" x14ac:dyDescent="0.25">
      <c r="A12" s="427">
        <v>8</v>
      </c>
      <c r="B12" s="377"/>
      <c r="C12" s="377"/>
      <c r="D12" s="377"/>
      <c r="E12" s="377" t="s">
        <v>2168</v>
      </c>
      <c r="F12" s="377" t="s">
        <v>66</v>
      </c>
      <c r="G12" s="377" t="s">
        <v>1386</v>
      </c>
      <c r="H12" s="377" t="s">
        <v>1752</v>
      </c>
      <c r="I12" s="407" t="s">
        <v>2165</v>
      </c>
      <c r="J12" s="381">
        <v>0</v>
      </c>
      <c r="K12" s="377" t="s">
        <v>2057</v>
      </c>
      <c r="L12" s="377">
        <v>1</v>
      </c>
      <c r="M12" s="377">
        <v>30</v>
      </c>
      <c r="N12" s="377" t="s">
        <v>2017</v>
      </c>
      <c r="O12" s="377" t="s">
        <v>2181</v>
      </c>
      <c r="P12" s="377"/>
      <c r="Q12" s="377" t="s">
        <v>1391</v>
      </c>
      <c r="R12" s="377" t="s">
        <v>1380</v>
      </c>
      <c r="S12" s="377" t="s">
        <v>1380</v>
      </c>
      <c r="T12" s="377" t="s">
        <v>1254</v>
      </c>
      <c r="U12" s="377" t="s">
        <v>1254</v>
      </c>
      <c r="V12" s="377" t="s">
        <v>1254</v>
      </c>
      <c r="W12" s="377" t="s">
        <v>1254</v>
      </c>
      <c r="X12" s="377" t="s">
        <v>1254</v>
      </c>
      <c r="Y12" s="377" t="s">
        <v>1254</v>
      </c>
      <c r="Z12" s="377" t="s">
        <v>1254</v>
      </c>
      <c r="AA12" s="377" t="s">
        <v>1254</v>
      </c>
      <c r="AB12" s="377" t="s">
        <v>1254</v>
      </c>
      <c r="AC12" s="418"/>
      <c r="AD12" s="377" t="s">
        <v>1254</v>
      </c>
      <c r="AE12" s="418"/>
      <c r="AF12" s="377" t="s">
        <v>1254</v>
      </c>
      <c r="AG12" s="418"/>
      <c r="AH12" s="377"/>
      <c r="AI12" s="377" t="s">
        <v>1760</v>
      </c>
      <c r="AJ12" s="377"/>
      <c r="AK12" s="377"/>
      <c r="AL12" s="377"/>
    </row>
    <row r="13" spans="1:38" ht="30.75" customHeight="1" x14ac:dyDescent="0.25">
      <c r="A13" s="427">
        <v>9</v>
      </c>
      <c r="B13" s="377"/>
      <c r="C13" s="377"/>
      <c r="D13" s="377"/>
      <c r="E13" s="377" t="s">
        <v>1383</v>
      </c>
      <c r="F13" s="377" t="s">
        <v>66</v>
      </c>
      <c r="G13" s="377" t="s">
        <v>1382</v>
      </c>
      <c r="H13" s="377"/>
      <c r="I13" s="407" t="s">
        <v>2165</v>
      </c>
      <c r="J13" s="381">
        <v>0</v>
      </c>
      <c r="K13" s="377" t="s">
        <v>2057</v>
      </c>
      <c r="L13" s="377">
        <v>1</v>
      </c>
      <c r="M13" s="377">
        <v>1</v>
      </c>
      <c r="N13" s="377" t="s">
        <v>2018</v>
      </c>
      <c r="O13" s="377" t="s">
        <v>2182</v>
      </c>
      <c r="P13" s="377" t="s">
        <v>546</v>
      </c>
      <c r="Q13" s="377" t="s">
        <v>1383</v>
      </c>
      <c r="R13" s="377" t="s">
        <v>1380</v>
      </c>
      <c r="S13" s="377" t="s">
        <v>1380</v>
      </c>
      <c r="T13" s="377" t="s">
        <v>1380</v>
      </c>
      <c r="U13" s="377" t="s">
        <v>1380</v>
      </c>
      <c r="V13" s="377" t="s">
        <v>1380</v>
      </c>
      <c r="W13" s="377" t="s">
        <v>1380</v>
      </c>
      <c r="X13" s="377" t="s">
        <v>1380</v>
      </c>
      <c r="Y13" s="377" t="s">
        <v>1380</v>
      </c>
      <c r="Z13" s="377" t="s">
        <v>1380</v>
      </c>
      <c r="AA13" s="377" t="s">
        <v>1380</v>
      </c>
      <c r="AB13" s="377" t="s">
        <v>1254</v>
      </c>
      <c r="AC13" s="418"/>
      <c r="AD13" s="377" t="s">
        <v>1254</v>
      </c>
      <c r="AE13" s="418"/>
      <c r="AF13" s="377" t="s">
        <v>1254</v>
      </c>
      <c r="AG13" s="418"/>
      <c r="AH13" s="383"/>
      <c r="AI13" s="377" t="s">
        <v>1760</v>
      </c>
      <c r="AJ13" s="377"/>
      <c r="AK13" s="377"/>
      <c r="AL13" s="377"/>
    </row>
    <row r="14" spans="1:38" ht="30.75" customHeight="1" x14ac:dyDescent="0.25">
      <c r="A14" s="427">
        <v>10</v>
      </c>
      <c r="B14" s="377"/>
      <c r="C14" s="377"/>
      <c r="D14" s="377"/>
      <c r="E14" s="377" t="s">
        <v>2169</v>
      </c>
      <c r="F14" s="377" t="s">
        <v>66</v>
      </c>
      <c r="G14" s="377" t="s">
        <v>1382</v>
      </c>
      <c r="H14" s="377"/>
      <c r="I14" s="407" t="s">
        <v>2165</v>
      </c>
      <c r="J14" s="381">
        <v>0</v>
      </c>
      <c r="K14" s="377" t="s">
        <v>2057</v>
      </c>
      <c r="L14" s="377">
        <v>1</v>
      </c>
      <c r="M14" s="377">
        <v>31</v>
      </c>
      <c r="N14" s="377" t="s">
        <v>2018</v>
      </c>
      <c r="O14" s="377" t="s">
        <v>2183</v>
      </c>
      <c r="P14" s="377"/>
      <c r="Q14" s="377" t="s">
        <v>1390</v>
      </c>
      <c r="R14" s="377" t="s">
        <v>1380</v>
      </c>
      <c r="S14" s="377" t="s">
        <v>1380</v>
      </c>
      <c r="T14" s="377" t="s">
        <v>1380</v>
      </c>
      <c r="U14" s="377" t="s">
        <v>1380</v>
      </c>
      <c r="V14" s="377" t="s">
        <v>1380</v>
      </c>
      <c r="W14" s="377" t="s">
        <v>1380</v>
      </c>
      <c r="X14" s="377" t="s">
        <v>1380</v>
      </c>
      <c r="Y14" s="377" t="s">
        <v>1380</v>
      </c>
      <c r="Z14" s="377" t="s">
        <v>1380</v>
      </c>
      <c r="AA14" s="377" t="s">
        <v>1380</v>
      </c>
      <c r="AB14" s="377" t="s">
        <v>1254</v>
      </c>
      <c r="AC14" s="418"/>
      <c r="AD14" s="377" t="s">
        <v>1254</v>
      </c>
      <c r="AE14" s="418"/>
      <c r="AF14" s="377" t="s">
        <v>1254</v>
      </c>
      <c r="AG14" s="418"/>
      <c r="AH14" s="383"/>
      <c r="AI14" s="377" t="s">
        <v>1760</v>
      </c>
      <c r="AJ14" s="377"/>
      <c r="AK14" s="377"/>
      <c r="AL14" s="377"/>
    </row>
    <row r="15" spans="1:38" ht="30.75" customHeight="1" x14ac:dyDescent="0.25">
      <c r="A15" s="427">
        <v>11</v>
      </c>
      <c r="B15" s="377" t="s">
        <v>48</v>
      </c>
      <c r="C15" s="377" t="s">
        <v>1389</v>
      </c>
      <c r="D15" s="377"/>
      <c r="E15" s="377" t="s">
        <v>1388</v>
      </c>
      <c r="F15" s="377" t="s">
        <v>66</v>
      </c>
      <c r="G15" s="377" t="s">
        <v>1386</v>
      </c>
      <c r="H15" s="377" t="s">
        <v>1752</v>
      </c>
      <c r="I15" s="407" t="s">
        <v>2165</v>
      </c>
      <c r="J15" s="381">
        <v>0</v>
      </c>
      <c r="K15" s="377" t="s">
        <v>2057</v>
      </c>
      <c r="L15" s="377">
        <v>1</v>
      </c>
      <c r="M15" s="377">
        <v>1</v>
      </c>
      <c r="N15" s="377" t="s">
        <v>2019</v>
      </c>
      <c r="O15" s="377" t="s">
        <v>2184</v>
      </c>
      <c r="P15" s="377" t="s">
        <v>534</v>
      </c>
      <c r="Q15" s="377" t="s">
        <v>1388</v>
      </c>
      <c r="R15" s="377" t="s">
        <v>1380</v>
      </c>
      <c r="S15" s="377" t="s">
        <v>1380</v>
      </c>
      <c r="T15" s="377" t="s">
        <v>1254</v>
      </c>
      <c r="U15" s="377" t="s">
        <v>1254</v>
      </c>
      <c r="V15" s="377" t="s">
        <v>1254</v>
      </c>
      <c r="W15" s="377" t="s">
        <v>1254</v>
      </c>
      <c r="X15" s="377" t="s">
        <v>1254</v>
      </c>
      <c r="Y15" s="377" t="s">
        <v>1254</v>
      </c>
      <c r="Z15" s="377" t="s">
        <v>1254</v>
      </c>
      <c r="AA15" s="377" t="s">
        <v>1254</v>
      </c>
      <c r="AB15" s="377" t="s">
        <v>1254</v>
      </c>
      <c r="AC15" s="418"/>
      <c r="AD15" s="377" t="s">
        <v>1254</v>
      </c>
      <c r="AE15" s="418"/>
      <c r="AF15" s="377" t="s">
        <v>1254</v>
      </c>
      <c r="AG15" s="418"/>
      <c r="AH15" s="377"/>
      <c r="AI15" s="377" t="s">
        <v>1760</v>
      </c>
      <c r="AJ15" s="377"/>
      <c r="AK15" s="377"/>
      <c r="AL15" s="377"/>
    </row>
    <row r="16" spans="1:38" ht="30.75" customHeight="1" x14ac:dyDescent="0.25">
      <c r="A16" s="427">
        <v>12</v>
      </c>
      <c r="B16" s="377"/>
      <c r="C16" s="377"/>
      <c r="D16" s="377"/>
      <c r="E16" s="377" t="s">
        <v>1387</v>
      </c>
      <c r="F16" s="377" t="s">
        <v>66</v>
      </c>
      <c r="G16" s="377" t="s">
        <v>1386</v>
      </c>
      <c r="H16" s="377" t="s">
        <v>1752</v>
      </c>
      <c r="I16" s="407" t="s">
        <v>2165</v>
      </c>
      <c r="J16" s="381">
        <v>0</v>
      </c>
      <c r="K16" s="377" t="s">
        <v>2057</v>
      </c>
      <c r="L16" s="377">
        <v>1</v>
      </c>
      <c r="M16" s="377">
        <v>1</v>
      </c>
      <c r="N16" s="377" t="s">
        <v>2019</v>
      </c>
      <c r="O16" s="377" t="s">
        <v>2185</v>
      </c>
      <c r="P16" s="377" t="s">
        <v>535</v>
      </c>
      <c r="Q16" s="377" t="s">
        <v>1387</v>
      </c>
      <c r="R16" s="377" t="s">
        <v>1380</v>
      </c>
      <c r="S16" s="377" t="s">
        <v>1380</v>
      </c>
      <c r="T16" s="377" t="s">
        <v>1254</v>
      </c>
      <c r="U16" s="377" t="s">
        <v>1254</v>
      </c>
      <c r="V16" s="377" t="s">
        <v>1254</v>
      </c>
      <c r="W16" s="377" t="s">
        <v>1254</v>
      </c>
      <c r="X16" s="377" t="s">
        <v>1254</v>
      </c>
      <c r="Y16" s="377" t="s">
        <v>1254</v>
      </c>
      <c r="Z16" s="377" t="s">
        <v>1254</v>
      </c>
      <c r="AA16" s="377" t="s">
        <v>1254</v>
      </c>
      <c r="AB16" s="377" t="s">
        <v>1254</v>
      </c>
      <c r="AC16" s="418"/>
      <c r="AD16" s="377" t="s">
        <v>1254</v>
      </c>
      <c r="AE16" s="418"/>
      <c r="AF16" s="377" t="s">
        <v>1254</v>
      </c>
      <c r="AG16" s="418"/>
      <c r="AH16" s="377"/>
      <c r="AI16" s="377" t="s">
        <v>1760</v>
      </c>
      <c r="AJ16" s="377"/>
      <c r="AK16" s="377"/>
      <c r="AL16" s="377"/>
    </row>
    <row r="17" spans="1:38" ht="30.75" customHeight="1" x14ac:dyDescent="0.25">
      <c r="A17" s="427">
        <v>13</v>
      </c>
      <c r="B17" s="377"/>
      <c r="C17" s="377"/>
      <c r="D17" s="377"/>
      <c r="E17" s="377" t="s">
        <v>2170</v>
      </c>
      <c r="F17" s="377" t="s">
        <v>66</v>
      </c>
      <c r="G17" s="377" t="s">
        <v>1386</v>
      </c>
      <c r="H17" s="377" t="s">
        <v>1752</v>
      </c>
      <c r="I17" s="407" t="s">
        <v>2165</v>
      </c>
      <c r="J17" s="381">
        <v>0</v>
      </c>
      <c r="K17" s="377" t="s">
        <v>2057</v>
      </c>
      <c r="L17" s="377">
        <v>1</v>
      </c>
      <c r="M17" s="377">
        <v>30</v>
      </c>
      <c r="N17" s="377" t="s">
        <v>2019</v>
      </c>
      <c r="O17" s="377" t="s">
        <v>2186</v>
      </c>
      <c r="P17" s="377"/>
      <c r="Q17" s="377" t="s">
        <v>1385</v>
      </c>
      <c r="R17" s="377" t="s">
        <v>1380</v>
      </c>
      <c r="S17" s="377" t="s">
        <v>1380</v>
      </c>
      <c r="T17" s="377" t="s">
        <v>1254</v>
      </c>
      <c r="U17" s="377" t="s">
        <v>1254</v>
      </c>
      <c r="V17" s="377" t="s">
        <v>1254</v>
      </c>
      <c r="W17" s="377" t="s">
        <v>1254</v>
      </c>
      <c r="X17" s="377" t="s">
        <v>1254</v>
      </c>
      <c r="Y17" s="377" t="s">
        <v>1254</v>
      </c>
      <c r="Z17" s="377" t="s">
        <v>1254</v>
      </c>
      <c r="AA17" s="377" t="s">
        <v>1254</v>
      </c>
      <c r="AB17" s="377" t="s">
        <v>1254</v>
      </c>
      <c r="AC17" s="418"/>
      <c r="AD17" s="377" t="s">
        <v>1254</v>
      </c>
      <c r="AE17" s="418"/>
      <c r="AF17" s="377" t="s">
        <v>1254</v>
      </c>
      <c r="AG17" s="418"/>
      <c r="AH17" s="377"/>
      <c r="AI17" s="377" t="s">
        <v>1760</v>
      </c>
      <c r="AJ17" s="377"/>
      <c r="AK17" s="377"/>
      <c r="AL17" s="377"/>
    </row>
    <row r="18" spans="1:38" ht="30.75" customHeight="1" x14ac:dyDescent="0.25">
      <c r="A18" s="427">
        <v>14</v>
      </c>
      <c r="B18" s="377"/>
      <c r="C18" s="377"/>
      <c r="D18" s="377"/>
      <c r="E18" s="377" t="s">
        <v>1384</v>
      </c>
      <c r="F18" s="377" t="s">
        <v>66</v>
      </c>
      <c r="G18" s="377" t="s">
        <v>1382</v>
      </c>
      <c r="H18" s="377"/>
      <c r="I18" s="407" t="s">
        <v>2165</v>
      </c>
      <c r="J18" s="381">
        <v>0</v>
      </c>
      <c r="K18" s="377" t="s">
        <v>2057</v>
      </c>
      <c r="L18" s="377">
        <v>1</v>
      </c>
      <c r="M18" s="377">
        <v>1</v>
      </c>
      <c r="N18" s="377" t="s">
        <v>2020</v>
      </c>
      <c r="O18" s="377" t="s">
        <v>2187</v>
      </c>
      <c r="P18" s="377" t="s">
        <v>546</v>
      </c>
      <c r="Q18" s="377" t="s">
        <v>1383</v>
      </c>
      <c r="R18" s="377" t="s">
        <v>1380</v>
      </c>
      <c r="S18" s="377" t="s">
        <v>1380</v>
      </c>
      <c r="T18" s="377" t="s">
        <v>1380</v>
      </c>
      <c r="U18" s="377" t="s">
        <v>1380</v>
      </c>
      <c r="V18" s="377" t="s">
        <v>1380</v>
      </c>
      <c r="W18" s="377" t="s">
        <v>1380</v>
      </c>
      <c r="X18" s="377" t="s">
        <v>1380</v>
      </c>
      <c r="Y18" s="377" t="s">
        <v>1380</v>
      </c>
      <c r="Z18" s="377" t="s">
        <v>1380</v>
      </c>
      <c r="AA18" s="377" t="s">
        <v>1380</v>
      </c>
      <c r="AB18" s="377" t="s">
        <v>1254</v>
      </c>
      <c r="AC18" s="418"/>
      <c r="AD18" s="377" t="s">
        <v>1254</v>
      </c>
      <c r="AE18" s="418"/>
      <c r="AF18" s="377" t="s">
        <v>1254</v>
      </c>
      <c r="AG18" s="418"/>
      <c r="AH18" s="377"/>
      <c r="AI18" s="377" t="s">
        <v>1760</v>
      </c>
      <c r="AJ18" s="377"/>
      <c r="AK18" s="377"/>
      <c r="AL18" s="377"/>
    </row>
    <row r="19" spans="1:38" ht="30.75" customHeight="1" x14ac:dyDescent="0.25">
      <c r="A19" s="427">
        <v>15</v>
      </c>
      <c r="B19" s="377"/>
      <c r="C19" s="377"/>
      <c r="D19" s="377"/>
      <c r="E19" s="377" t="s">
        <v>2171</v>
      </c>
      <c r="F19" s="377" t="s">
        <v>66</v>
      </c>
      <c r="G19" s="377" t="s">
        <v>1382</v>
      </c>
      <c r="H19" s="377"/>
      <c r="I19" s="407" t="s">
        <v>2165</v>
      </c>
      <c r="J19" s="381">
        <v>0</v>
      </c>
      <c r="K19" s="377" t="s">
        <v>2057</v>
      </c>
      <c r="L19" s="377">
        <v>1</v>
      </c>
      <c r="M19" s="377">
        <v>31</v>
      </c>
      <c r="N19" s="377" t="s">
        <v>2020</v>
      </c>
      <c r="O19" s="377" t="s">
        <v>2188</v>
      </c>
      <c r="P19" s="377"/>
      <c r="Q19" s="377" t="s">
        <v>1381</v>
      </c>
      <c r="R19" s="377" t="s">
        <v>1380</v>
      </c>
      <c r="S19" s="377" t="s">
        <v>1380</v>
      </c>
      <c r="T19" s="377" t="s">
        <v>1380</v>
      </c>
      <c r="U19" s="377" t="s">
        <v>1380</v>
      </c>
      <c r="V19" s="377" t="s">
        <v>1380</v>
      </c>
      <c r="W19" s="377" t="s">
        <v>1380</v>
      </c>
      <c r="X19" s="377" t="s">
        <v>1380</v>
      </c>
      <c r="Y19" s="377" t="s">
        <v>1380</v>
      </c>
      <c r="Z19" s="377" t="s">
        <v>1380</v>
      </c>
      <c r="AA19" s="377" t="s">
        <v>1380</v>
      </c>
      <c r="AB19" s="377" t="s">
        <v>1254</v>
      </c>
      <c r="AC19" s="418"/>
      <c r="AD19" s="377" t="s">
        <v>1254</v>
      </c>
      <c r="AE19" s="418"/>
      <c r="AF19" s="377" t="s">
        <v>1254</v>
      </c>
      <c r="AG19" s="418"/>
      <c r="AH19" s="377"/>
      <c r="AI19" s="377" t="s">
        <v>1760</v>
      </c>
      <c r="AJ19" s="377"/>
      <c r="AK19" s="377"/>
      <c r="AL19" s="377"/>
    </row>
    <row r="20" spans="1:38" ht="30.75" customHeight="1" x14ac:dyDescent="0.25">
      <c r="A20" s="427">
        <v>16</v>
      </c>
      <c r="B20" s="377" t="s">
        <v>1694</v>
      </c>
      <c r="C20" s="377" t="s">
        <v>63</v>
      </c>
      <c r="D20" s="377" t="s">
        <v>2450</v>
      </c>
      <c r="E20" s="377" t="s">
        <v>64</v>
      </c>
      <c r="F20" s="379" t="s">
        <v>66</v>
      </c>
      <c r="G20" s="377" t="s">
        <v>613</v>
      </c>
      <c r="H20" s="377"/>
      <c r="I20" s="377" t="s">
        <v>2463</v>
      </c>
      <c r="J20" s="378">
        <v>1</v>
      </c>
      <c r="K20" s="377" t="s">
        <v>2058</v>
      </c>
      <c r="L20" s="377">
        <v>1</v>
      </c>
      <c r="M20" s="377">
        <v>1</v>
      </c>
      <c r="N20" s="377" t="s">
        <v>1935</v>
      </c>
      <c r="O20" s="377" t="s">
        <v>2189</v>
      </c>
      <c r="P20" s="377" t="s">
        <v>425</v>
      </c>
      <c r="Q20" s="377" t="s">
        <v>1378</v>
      </c>
      <c r="R20" s="377" t="s">
        <v>64</v>
      </c>
      <c r="S20" s="377" t="s">
        <v>64</v>
      </c>
      <c r="T20" s="377" t="s">
        <v>1184</v>
      </c>
      <c r="U20" s="377" t="s">
        <v>1184</v>
      </c>
      <c r="V20" s="377" t="s">
        <v>1184</v>
      </c>
      <c r="W20" s="377" t="s">
        <v>1184</v>
      </c>
      <c r="X20" s="377" t="s">
        <v>1184</v>
      </c>
      <c r="Y20" s="377" t="s">
        <v>1184</v>
      </c>
      <c r="Z20" s="379" t="s">
        <v>1184</v>
      </c>
      <c r="AA20" s="379" t="s">
        <v>1184</v>
      </c>
      <c r="AB20" s="379" t="s">
        <v>1207</v>
      </c>
      <c r="AC20" s="419">
        <f>Table1332[[#This Row],[Default]]</f>
        <v>1</v>
      </c>
      <c r="AD20" s="379" t="s">
        <v>1207</v>
      </c>
      <c r="AE20" s="419">
        <f>Table1332[[#This Row],[Default]]</f>
        <v>1</v>
      </c>
      <c r="AF20" s="379" t="s">
        <v>1207</v>
      </c>
      <c r="AG20" s="419">
        <f>Table1332[[#This Row],[Default]]</f>
        <v>1</v>
      </c>
      <c r="AH20" s="377" t="s">
        <v>1376</v>
      </c>
      <c r="AI20" s="377" t="s">
        <v>66</v>
      </c>
      <c r="AJ20" s="377"/>
      <c r="AK20" s="377"/>
      <c r="AL20" s="377"/>
    </row>
    <row r="21" spans="1:38" ht="30.75" customHeight="1" x14ac:dyDescent="0.25">
      <c r="A21" s="427">
        <v>17</v>
      </c>
      <c r="B21" s="377"/>
      <c r="C21" s="377"/>
      <c r="D21" s="377"/>
      <c r="E21" s="377" t="s">
        <v>67</v>
      </c>
      <c r="F21" s="379" t="s">
        <v>69</v>
      </c>
      <c r="G21" s="377" t="s">
        <v>613</v>
      </c>
      <c r="H21" s="377"/>
      <c r="I21" s="377" t="s">
        <v>2463</v>
      </c>
      <c r="J21" s="378">
        <v>1</v>
      </c>
      <c r="K21" s="377" t="s">
        <v>2058</v>
      </c>
      <c r="L21" s="377">
        <v>1</v>
      </c>
      <c r="M21" s="377">
        <v>1</v>
      </c>
      <c r="N21" s="377" t="s">
        <v>1935</v>
      </c>
      <c r="O21" s="377" t="s">
        <v>2190</v>
      </c>
      <c r="P21" s="377" t="s">
        <v>426</v>
      </c>
      <c r="Q21" s="377" t="s">
        <v>1377</v>
      </c>
      <c r="R21" s="377" t="s">
        <v>67</v>
      </c>
      <c r="S21" s="377" t="s">
        <v>67</v>
      </c>
      <c r="T21" s="377" t="s">
        <v>1184</v>
      </c>
      <c r="U21" s="377" t="s">
        <v>1184</v>
      </c>
      <c r="V21" s="377" t="s">
        <v>1184</v>
      </c>
      <c r="W21" s="377" t="s">
        <v>1184</v>
      </c>
      <c r="X21" s="377" t="s">
        <v>1184</v>
      </c>
      <c r="Y21" s="377" t="s">
        <v>1184</v>
      </c>
      <c r="Z21" s="379" t="s">
        <v>1184</v>
      </c>
      <c r="AA21" s="379" t="s">
        <v>1184</v>
      </c>
      <c r="AB21" s="379" t="s">
        <v>1207</v>
      </c>
      <c r="AC21" s="419">
        <f>Table1332[[#This Row],[Default]]</f>
        <v>1</v>
      </c>
      <c r="AD21" s="379" t="s">
        <v>1207</v>
      </c>
      <c r="AE21" s="419">
        <f>Table1332[[#This Row],[Default]]</f>
        <v>1</v>
      </c>
      <c r="AF21" s="379" t="s">
        <v>1207</v>
      </c>
      <c r="AG21" s="419">
        <f>Table1332[[#This Row],[Default]]</f>
        <v>1</v>
      </c>
      <c r="AH21" s="377" t="s">
        <v>1376</v>
      </c>
      <c r="AI21" s="377" t="s">
        <v>1268</v>
      </c>
      <c r="AJ21" s="377"/>
      <c r="AK21" s="377"/>
      <c r="AL21" s="377"/>
    </row>
    <row r="22" spans="1:38" ht="30.75" customHeight="1" x14ac:dyDescent="0.25">
      <c r="A22" s="427">
        <v>18</v>
      </c>
      <c r="B22" s="377"/>
      <c r="C22" s="377"/>
      <c r="D22" s="377"/>
      <c r="E22" s="377" t="s">
        <v>71</v>
      </c>
      <c r="F22" s="379" t="s">
        <v>66</v>
      </c>
      <c r="G22" s="377" t="s">
        <v>1443</v>
      </c>
      <c r="H22" s="377"/>
      <c r="I22" s="377" t="s">
        <v>2463</v>
      </c>
      <c r="J22" s="378">
        <v>0</v>
      </c>
      <c r="K22" s="377" t="s">
        <v>2058</v>
      </c>
      <c r="L22" s="377">
        <v>1</v>
      </c>
      <c r="M22" s="377">
        <v>1</v>
      </c>
      <c r="N22" s="377" t="s">
        <v>1935</v>
      </c>
      <c r="O22" s="377" t="s">
        <v>2191</v>
      </c>
      <c r="P22" s="377" t="s">
        <v>427</v>
      </c>
      <c r="Q22" s="377" t="s">
        <v>71</v>
      </c>
      <c r="R22" s="377" t="s">
        <v>71</v>
      </c>
      <c r="S22" s="377" t="s">
        <v>72</v>
      </c>
      <c r="T22" s="377" t="s">
        <v>1184</v>
      </c>
      <c r="U22" s="377" t="s">
        <v>1185</v>
      </c>
      <c r="V22" s="377" t="s">
        <v>1184</v>
      </c>
      <c r="W22" s="377" t="s">
        <v>1185</v>
      </c>
      <c r="X22" s="377" t="s">
        <v>1184</v>
      </c>
      <c r="Y22" s="377" t="s">
        <v>1184</v>
      </c>
      <c r="Z22" s="379" t="s">
        <v>1184</v>
      </c>
      <c r="AA22" s="379" t="s">
        <v>1184</v>
      </c>
      <c r="AB22" s="379" t="s">
        <v>1380</v>
      </c>
      <c r="AC22" s="419">
        <f>Table1332[[#This Row],[Default]]</f>
        <v>0</v>
      </c>
      <c r="AD22" s="379" t="s">
        <v>1380</v>
      </c>
      <c r="AE22" s="419">
        <f>Table1332[[#This Row],[Default]]</f>
        <v>0</v>
      </c>
      <c r="AF22" s="379" t="s">
        <v>1380</v>
      </c>
      <c r="AG22" s="419">
        <f>Table1332[[#This Row],[Default]]</f>
        <v>0</v>
      </c>
      <c r="AH22" s="377" t="s">
        <v>1371</v>
      </c>
      <c r="AI22" s="377" t="s">
        <v>66</v>
      </c>
      <c r="AJ22" s="377"/>
      <c r="AK22" s="377"/>
      <c r="AL22" s="377" t="s">
        <v>1375</v>
      </c>
    </row>
    <row r="23" spans="1:38" ht="30.75" customHeight="1" x14ac:dyDescent="0.25">
      <c r="A23" s="427">
        <v>19</v>
      </c>
      <c r="B23" s="377"/>
      <c r="C23" s="377"/>
      <c r="D23" s="377"/>
      <c r="E23" s="377" t="s">
        <v>73</v>
      </c>
      <c r="F23" s="379" t="s">
        <v>66</v>
      </c>
      <c r="G23" s="377" t="s">
        <v>613</v>
      </c>
      <c r="H23" s="377"/>
      <c r="I23" s="377" t="s">
        <v>2463</v>
      </c>
      <c r="J23" s="381">
        <v>0</v>
      </c>
      <c r="K23" s="377" t="s">
        <v>2058</v>
      </c>
      <c r="L23" s="377">
        <v>1</v>
      </c>
      <c r="M23" s="377">
        <v>1</v>
      </c>
      <c r="N23" s="377" t="s">
        <v>1935</v>
      </c>
      <c r="O23" s="377" t="s">
        <v>2192</v>
      </c>
      <c r="P23" s="377" t="s">
        <v>428</v>
      </c>
      <c r="Q23" s="377" t="s">
        <v>1374</v>
      </c>
      <c r="R23" s="377" t="s">
        <v>73</v>
      </c>
      <c r="S23" s="377" t="s">
        <v>73</v>
      </c>
      <c r="T23" s="377" t="s">
        <v>1184</v>
      </c>
      <c r="U23" s="377" t="s">
        <v>1184</v>
      </c>
      <c r="V23" s="377" t="s">
        <v>1184</v>
      </c>
      <c r="W23" s="377" t="s">
        <v>1184</v>
      </c>
      <c r="X23" s="377" t="s">
        <v>1184</v>
      </c>
      <c r="Y23" s="377" t="s">
        <v>1184</v>
      </c>
      <c r="Z23" s="379" t="s">
        <v>1184</v>
      </c>
      <c r="AA23" s="379" t="s">
        <v>1184</v>
      </c>
      <c r="AB23" s="379" t="s">
        <v>1207</v>
      </c>
      <c r="AC23" s="419">
        <f>Table1332[[#This Row],[Default]]</f>
        <v>0</v>
      </c>
      <c r="AD23" s="379" t="s">
        <v>1207</v>
      </c>
      <c r="AE23" s="419">
        <f>Table1332[[#This Row],[Default]]</f>
        <v>0</v>
      </c>
      <c r="AF23" s="379" t="s">
        <v>1207</v>
      </c>
      <c r="AG23" s="419">
        <f>Table1332[[#This Row],[Default]]</f>
        <v>0</v>
      </c>
      <c r="AH23" s="377"/>
      <c r="AI23" s="377" t="s">
        <v>66</v>
      </c>
      <c r="AJ23" s="377"/>
      <c r="AK23" s="377"/>
      <c r="AL23" s="377"/>
    </row>
    <row r="24" spans="1:38" ht="30.75" customHeight="1" x14ac:dyDescent="0.25">
      <c r="A24" s="427">
        <v>20</v>
      </c>
      <c r="B24" s="377"/>
      <c r="C24" s="377"/>
      <c r="D24" s="377"/>
      <c r="E24" s="377" t="s">
        <v>76</v>
      </c>
      <c r="F24" s="379" t="s">
        <v>87</v>
      </c>
      <c r="G24" s="377" t="s">
        <v>75</v>
      </c>
      <c r="H24" s="377" t="s">
        <v>1752</v>
      </c>
      <c r="I24" s="377" t="s">
        <v>2463</v>
      </c>
      <c r="J24" s="381">
        <v>0</v>
      </c>
      <c r="K24" s="377" t="s">
        <v>2058</v>
      </c>
      <c r="L24" s="377">
        <v>1</v>
      </c>
      <c r="M24" s="377">
        <v>1</v>
      </c>
      <c r="N24" s="377" t="s">
        <v>1935</v>
      </c>
      <c r="O24" s="377" t="s">
        <v>2193</v>
      </c>
      <c r="P24" s="377" t="s">
        <v>429</v>
      </c>
      <c r="Q24" s="377" t="s">
        <v>76</v>
      </c>
      <c r="R24" s="377" t="s">
        <v>76</v>
      </c>
      <c r="S24" s="377" t="s">
        <v>77</v>
      </c>
      <c r="T24" s="377" t="s">
        <v>1254</v>
      </c>
      <c r="U24" s="377" t="s">
        <v>1254</v>
      </c>
      <c r="V24" s="377" t="s">
        <v>1254</v>
      </c>
      <c r="W24" s="377" t="s">
        <v>1254</v>
      </c>
      <c r="X24" s="377" t="s">
        <v>1254</v>
      </c>
      <c r="Y24" s="377" t="s">
        <v>1254</v>
      </c>
      <c r="Z24" s="379" t="s">
        <v>1254</v>
      </c>
      <c r="AA24" s="379" t="s">
        <v>1254</v>
      </c>
      <c r="AB24" s="379" t="s">
        <v>1254</v>
      </c>
      <c r="AC24" s="419">
        <f>Table1332[[#This Row],[Default]]</f>
        <v>0</v>
      </c>
      <c r="AD24" s="379" t="s">
        <v>1254</v>
      </c>
      <c r="AE24" s="419">
        <f>Table1332[[#This Row],[Default]]</f>
        <v>0</v>
      </c>
      <c r="AF24" s="379" t="s">
        <v>1254</v>
      </c>
      <c r="AG24" s="419">
        <f>Table1332[[#This Row],[Default]]</f>
        <v>0</v>
      </c>
      <c r="AH24" s="377" t="s">
        <v>1373</v>
      </c>
      <c r="AI24" s="377" t="s">
        <v>1761</v>
      </c>
      <c r="AJ24" s="377" t="s">
        <v>1340</v>
      </c>
      <c r="AK24" s="377" t="s">
        <v>1267</v>
      </c>
      <c r="AL24" s="377" t="s">
        <v>1372</v>
      </c>
    </row>
    <row r="25" spans="1:38" ht="30.75" customHeight="1" x14ac:dyDescent="0.25">
      <c r="A25" s="427">
        <v>21</v>
      </c>
      <c r="B25" s="377"/>
      <c r="C25" s="377"/>
      <c r="D25" s="377"/>
      <c r="E25" s="377" t="s">
        <v>79</v>
      </c>
      <c r="F25" s="379" t="s">
        <v>87</v>
      </c>
      <c r="G25" s="377" t="s">
        <v>75</v>
      </c>
      <c r="H25" s="377" t="s">
        <v>1752</v>
      </c>
      <c r="I25" s="377" t="s">
        <v>2463</v>
      </c>
      <c r="J25" s="381">
        <v>0</v>
      </c>
      <c r="K25" s="377" t="s">
        <v>2058</v>
      </c>
      <c r="L25" s="377">
        <v>1</v>
      </c>
      <c r="M25" s="377">
        <v>1</v>
      </c>
      <c r="N25" s="377" t="s">
        <v>1935</v>
      </c>
      <c r="O25" s="377" t="s">
        <v>2194</v>
      </c>
      <c r="P25" s="377" t="s">
        <v>430</v>
      </c>
      <c r="Q25" s="377" t="s">
        <v>79</v>
      </c>
      <c r="R25" s="377" t="s">
        <v>79</v>
      </c>
      <c r="S25" s="377" t="s">
        <v>80</v>
      </c>
      <c r="T25" s="377" t="s">
        <v>1254</v>
      </c>
      <c r="U25" s="377" t="s">
        <v>1254</v>
      </c>
      <c r="V25" s="377" t="s">
        <v>1254</v>
      </c>
      <c r="W25" s="377" t="s">
        <v>1254</v>
      </c>
      <c r="X25" s="377" t="s">
        <v>1254</v>
      </c>
      <c r="Y25" s="377" t="s">
        <v>1254</v>
      </c>
      <c r="Z25" s="377" t="s">
        <v>1254</v>
      </c>
      <c r="AA25" s="379" t="s">
        <v>1254</v>
      </c>
      <c r="AB25" s="379" t="s">
        <v>1254</v>
      </c>
      <c r="AC25" s="419">
        <f>Table1332[[#This Row],[Default]]</f>
        <v>0</v>
      </c>
      <c r="AD25" s="379" t="s">
        <v>1254</v>
      </c>
      <c r="AE25" s="419">
        <f>Table1332[[#This Row],[Default]]</f>
        <v>0</v>
      </c>
      <c r="AF25" s="379" t="s">
        <v>1254</v>
      </c>
      <c r="AG25" s="419">
        <f>Table1332[[#This Row],[Default]]</f>
        <v>0</v>
      </c>
      <c r="AH25" s="377" t="s">
        <v>1373</v>
      </c>
      <c r="AI25" s="377" t="s">
        <v>1761</v>
      </c>
      <c r="AJ25" s="377" t="s">
        <v>1340</v>
      </c>
      <c r="AK25" s="377" t="s">
        <v>1267</v>
      </c>
      <c r="AL25" s="377" t="s">
        <v>1372</v>
      </c>
    </row>
    <row r="26" spans="1:38" ht="30.75" customHeight="1" x14ac:dyDescent="0.25">
      <c r="A26" s="427">
        <v>22</v>
      </c>
      <c r="B26" s="377"/>
      <c r="C26" s="377"/>
      <c r="D26" s="377"/>
      <c r="E26" s="377" t="s">
        <v>81</v>
      </c>
      <c r="F26" s="379" t="s">
        <v>66</v>
      </c>
      <c r="G26" s="377" t="s">
        <v>1444</v>
      </c>
      <c r="H26" s="377"/>
      <c r="I26" s="377" t="s">
        <v>2463</v>
      </c>
      <c r="J26" s="381">
        <v>0</v>
      </c>
      <c r="K26" s="377" t="s">
        <v>2058</v>
      </c>
      <c r="L26" s="377">
        <v>1</v>
      </c>
      <c r="M26" s="377">
        <v>1</v>
      </c>
      <c r="N26" s="377" t="s">
        <v>1935</v>
      </c>
      <c r="O26" s="377" t="s">
        <v>2195</v>
      </c>
      <c r="P26" s="377" t="s">
        <v>431</v>
      </c>
      <c r="Q26" s="377" t="s">
        <v>81</v>
      </c>
      <c r="R26" s="377" t="s">
        <v>81</v>
      </c>
      <c r="S26" s="377" t="s">
        <v>81</v>
      </c>
      <c r="T26" s="377" t="s">
        <v>1207</v>
      </c>
      <c r="U26" s="377" t="s">
        <v>1185</v>
      </c>
      <c r="V26" s="377" t="s">
        <v>1184</v>
      </c>
      <c r="W26" s="377" t="s">
        <v>1185</v>
      </c>
      <c r="X26" s="377" t="s">
        <v>1207</v>
      </c>
      <c r="Y26" s="377" t="s">
        <v>1184</v>
      </c>
      <c r="Z26" s="379" t="s">
        <v>1207</v>
      </c>
      <c r="AA26" s="379" t="s">
        <v>1207</v>
      </c>
      <c r="AB26" s="379" t="s">
        <v>1380</v>
      </c>
      <c r="AC26" s="419">
        <f>Table1332[[#This Row],[Default]]</f>
        <v>0</v>
      </c>
      <c r="AD26" s="379" t="s">
        <v>1380</v>
      </c>
      <c r="AE26" s="419">
        <f>Table1332[[#This Row],[Default]]</f>
        <v>0</v>
      </c>
      <c r="AF26" s="379" t="s">
        <v>1207</v>
      </c>
      <c r="AG26" s="419">
        <f>Table1332[[#This Row],[Default]]</f>
        <v>0</v>
      </c>
      <c r="AH26" s="377" t="s">
        <v>1371</v>
      </c>
      <c r="AI26" s="377" t="s">
        <v>66</v>
      </c>
      <c r="AJ26" s="377"/>
      <c r="AK26" s="377"/>
      <c r="AL26" s="377" t="s">
        <v>1370</v>
      </c>
    </row>
    <row r="27" spans="1:38" ht="30.75" customHeight="1" x14ac:dyDescent="0.25">
      <c r="A27" s="427">
        <v>23</v>
      </c>
      <c r="B27" s="377"/>
      <c r="C27" s="377"/>
      <c r="D27" s="377"/>
      <c r="E27" s="377" t="s">
        <v>83</v>
      </c>
      <c r="F27" s="379" t="s">
        <v>66</v>
      </c>
      <c r="G27" s="377" t="s">
        <v>1448</v>
      </c>
      <c r="H27" s="377" t="s">
        <v>1752</v>
      </c>
      <c r="I27" s="377" t="s">
        <v>2463</v>
      </c>
      <c r="J27" s="381">
        <v>0</v>
      </c>
      <c r="K27" s="377" t="s">
        <v>2058</v>
      </c>
      <c r="L27" s="377">
        <v>1</v>
      </c>
      <c r="M27" s="377">
        <v>1</v>
      </c>
      <c r="N27" s="377" t="s">
        <v>1935</v>
      </c>
      <c r="O27" s="377" t="s">
        <v>2196</v>
      </c>
      <c r="P27" s="377" t="s">
        <v>432</v>
      </c>
      <c r="Q27" s="377" t="s">
        <v>1369</v>
      </c>
      <c r="R27" s="377" t="s">
        <v>83</v>
      </c>
      <c r="S27" s="377" t="s">
        <v>83</v>
      </c>
      <c r="T27" s="377" t="s">
        <v>1254</v>
      </c>
      <c r="U27" s="377" t="s">
        <v>1254</v>
      </c>
      <c r="V27" s="377" t="s">
        <v>1254</v>
      </c>
      <c r="W27" s="377" t="s">
        <v>1254</v>
      </c>
      <c r="X27" s="377" t="s">
        <v>1254</v>
      </c>
      <c r="Y27" s="377" t="s">
        <v>1254</v>
      </c>
      <c r="Z27" s="379" t="s">
        <v>1254</v>
      </c>
      <c r="AA27" s="379" t="s">
        <v>1254</v>
      </c>
      <c r="AB27" s="379" t="s">
        <v>1254</v>
      </c>
      <c r="AC27" s="419">
        <f>Table1332[[#This Row],[Default]]</f>
        <v>0</v>
      </c>
      <c r="AD27" s="379" t="s">
        <v>1254</v>
      </c>
      <c r="AE27" s="419">
        <f>Table1332[[#This Row],[Default]]</f>
        <v>0</v>
      </c>
      <c r="AF27" s="379" t="s">
        <v>1254</v>
      </c>
      <c r="AG27" s="419">
        <f>Table1332[[#This Row],[Default]]</f>
        <v>0</v>
      </c>
      <c r="AH27" s="377" t="s">
        <v>1368</v>
      </c>
      <c r="AI27" s="377" t="s">
        <v>1762</v>
      </c>
      <c r="AJ27" s="377" t="s">
        <v>1367</v>
      </c>
      <c r="AK27" s="377"/>
      <c r="AL27" s="377" t="s">
        <v>1366</v>
      </c>
    </row>
    <row r="28" spans="1:38" ht="30.75" customHeight="1" x14ac:dyDescent="0.25">
      <c r="A28" s="427">
        <v>24</v>
      </c>
      <c r="B28" s="377"/>
      <c r="C28" s="377"/>
      <c r="D28" s="377"/>
      <c r="E28" s="377" t="s">
        <v>85</v>
      </c>
      <c r="F28" s="379" t="s">
        <v>87</v>
      </c>
      <c r="G28" s="377" t="s">
        <v>613</v>
      </c>
      <c r="H28" s="377"/>
      <c r="I28" s="377" t="s">
        <v>2463</v>
      </c>
      <c r="J28" s="381">
        <v>0</v>
      </c>
      <c r="K28" s="377" t="s">
        <v>2058</v>
      </c>
      <c r="L28" s="377">
        <v>1</v>
      </c>
      <c r="M28" s="377">
        <v>1</v>
      </c>
      <c r="N28" s="377" t="s">
        <v>1936</v>
      </c>
      <c r="O28" s="377" t="s">
        <v>2197</v>
      </c>
      <c r="P28" s="377" t="s">
        <v>433</v>
      </c>
      <c r="Q28" s="377" t="s">
        <v>85</v>
      </c>
      <c r="R28" s="377" t="s">
        <v>85</v>
      </c>
      <c r="S28" s="377" t="s">
        <v>85</v>
      </c>
      <c r="T28" s="377" t="s">
        <v>1184</v>
      </c>
      <c r="U28" s="377" t="s">
        <v>1184</v>
      </c>
      <c r="V28" s="377" t="s">
        <v>1184</v>
      </c>
      <c r="W28" s="377" t="s">
        <v>1184</v>
      </c>
      <c r="X28" s="377" t="s">
        <v>1184</v>
      </c>
      <c r="Y28" s="377" t="s">
        <v>1184</v>
      </c>
      <c r="Z28" s="379" t="s">
        <v>1184</v>
      </c>
      <c r="AA28" s="379" t="s">
        <v>1184</v>
      </c>
      <c r="AB28" s="379" t="s">
        <v>1184</v>
      </c>
      <c r="AC28" s="419">
        <f>Table1332[[#This Row],[Default]]</f>
        <v>0</v>
      </c>
      <c r="AD28" s="379" t="s">
        <v>1184</v>
      </c>
      <c r="AE28" s="419">
        <f>Table1332[[#This Row],[Default]]</f>
        <v>0</v>
      </c>
      <c r="AF28" s="379" t="s">
        <v>1184</v>
      </c>
      <c r="AG28" s="419">
        <f>Table1332[[#This Row],[Default]]</f>
        <v>0</v>
      </c>
      <c r="AH28" s="377" t="s">
        <v>1362</v>
      </c>
      <c r="AI28" s="377" t="s">
        <v>1763</v>
      </c>
      <c r="AJ28" s="377"/>
      <c r="AK28" s="377"/>
      <c r="AL28" s="377"/>
    </row>
    <row r="29" spans="1:38" ht="30.75" customHeight="1" x14ac:dyDescent="0.25">
      <c r="A29" s="427">
        <v>25</v>
      </c>
      <c r="B29" s="377"/>
      <c r="C29" s="377"/>
      <c r="D29" s="377"/>
      <c r="E29" s="377" t="s">
        <v>811</v>
      </c>
      <c r="F29" s="379" t="s">
        <v>87</v>
      </c>
      <c r="G29" s="377" t="s">
        <v>809</v>
      </c>
      <c r="H29" s="377"/>
      <c r="I29" s="377" t="s">
        <v>2463</v>
      </c>
      <c r="J29" s="381">
        <v>0</v>
      </c>
      <c r="K29" s="377" t="s">
        <v>2058</v>
      </c>
      <c r="L29" s="377">
        <v>1</v>
      </c>
      <c r="M29" s="377">
        <v>1</v>
      </c>
      <c r="N29" s="377" t="s">
        <v>1936</v>
      </c>
      <c r="O29" s="377" t="s">
        <v>2198</v>
      </c>
      <c r="P29" s="377" t="s">
        <v>812</v>
      </c>
      <c r="Q29" s="377" t="s">
        <v>1365</v>
      </c>
      <c r="R29" s="377" t="s">
        <v>811</v>
      </c>
      <c r="S29" s="377" t="s">
        <v>811</v>
      </c>
      <c r="T29" s="377" t="s">
        <v>1184</v>
      </c>
      <c r="U29" s="377" t="s">
        <v>1184</v>
      </c>
      <c r="V29" s="377" t="s">
        <v>1184</v>
      </c>
      <c r="W29" s="377" t="s">
        <v>1184</v>
      </c>
      <c r="X29" s="377" t="s">
        <v>1184</v>
      </c>
      <c r="Y29" s="377" t="s">
        <v>1184</v>
      </c>
      <c r="Z29" s="379" t="s">
        <v>1207</v>
      </c>
      <c r="AA29" s="379" t="s">
        <v>1184</v>
      </c>
      <c r="AB29" s="379" t="s">
        <v>1184</v>
      </c>
      <c r="AC29" s="419">
        <f>Table1332[[#This Row],[Default]]</f>
        <v>0</v>
      </c>
      <c r="AD29" s="379" t="s">
        <v>1184</v>
      </c>
      <c r="AE29" s="419">
        <f>Table1332[[#This Row],[Default]]</f>
        <v>0</v>
      </c>
      <c r="AF29" s="379" t="s">
        <v>1184</v>
      </c>
      <c r="AG29" s="419">
        <f>Table1332[[#This Row],[Default]]</f>
        <v>0</v>
      </c>
      <c r="AH29" s="377" t="s">
        <v>1362</v>
      </c>
      <c r="AI29" s="377" t="s">
        <v>1268</v>
      </c>
      <c r="AJ29" s="377"/>
      <c r="AK29" s="377" t="s">
        <v>1364</v>
      </c>
      <c r="AL29" s="377"/>
    </row>
    <row r="30" spans="1:38" ht="30.75" customHeight="1" x14ac:dyDescent="0.25">
      <c r="A30" s="427">
        <v>26</v>
      </c>
      <c r="B30" s="377"/>
      <c r="C30" s="377"/>
      <c r="D30" s="377"/>
      <c r="E30" s="377" t="s">
        <v>89</v>
      </c>
      <c r="F30" s="379" t="s">
        <v>87</v>
      </c>
      <c r="G30" s="377" t="s">
        <v>647</v>
      </c>
      <c r="H30" s="377"/>
      <c r="I30" s="377" t="s">
        <v>2463</v>
      </c>
      <c r="J30" s="378">
        <v>1</v>
      </c>
      <c r="K30" s="377" t="s">
        <v>2058</v>
      </c>
      <c r="L30" s="377">
        <v>1</v>
      </c>
      <c r="M30" s="377">
        <v>1</v>
      </c>
      <c r="N30" s="377" t="s">
        <v>1936</v>
      </c>
      <c r="O30" s="377" t="s">
        <v>2199</v>
      </c>
      <c r="P30" s="377" t="s">
        <v>434</v>
      </c>
      <c r="Q30" s="377" t="s">
        <v>1363</v>
      </c>
      <c r="R30" s="377" t="s">
        <v>89</v>
      </c>
      <c r="S30" s="377" t="s">
        <v>90</v>
      </c>
      <c r="T30" s="377" t="s">
        <v>1184</v>
      </c>
      <c r="U30" s="377" t="s">
        <v>1184</v>
      </c>
      <c r="V30" s="377" t="s">
        <v>1184</v>
      </c>
      <c r="W30" s="377" t="s">
        <v>1184</v>
      </c>
      <c r="X30" s="377" t="s">
        <v>1184</v>
      </c>
      <c r="Y30" s="377" t="s">
        <v>1185</v>
      </c>
      <c r="Z30" s="379" t="s">
        <v>1185</v>
      </c>
      <c r="AA30" s="379" t="s">
        <v>1184</v>
      </c>
      <c r="AB30" s="379" t="s">
        <v>1184</v>
      </c>
      <c r="AC30" s="419">
        <f>Table1332[[#This Row],[Default]]</f>
        <v>1</v>
      </c>
      <c r="AD30" s="379" t="s">
        <v>1184</v>
      </c>
      <c r="AE30" s="419">
        <f>Table1332[[#This Row],[Default]]</f>
        <v>1</v>
      </c>
      <c r="AF30" s="379" t="s">
        <v>1184</v>
      </c>
      <c r="AG30" s="419">
        <f>Table1332[[#This Row],[Default]]</f>
        <v>1</v>
      </c>
      <c r="AH30" s="377" t="s">
        <v>1362</v>
      </c>
      <c r="AI30" s="377" t="s">
        <v>1268</v>
      </c>
      <c r="AJ30" s="377" t="s">
        <v>1361</v>
      </c>
      <c r="AK30" s="377" t="s">
        <v>1360</v>
      </c>
      <c r="AL30" s="377" t="s">
        <v>1354</v>
      </c>
    </row>
    <row r="31" spans="1:38" ht="30.75" customHeight="1" x14ac:dyDescent="0.25">
      <c r="A31" s="427">
        <v>27</v>
      </c>
      <c r="B31" s="377"/>
      <c r="C31" s="377"/>
      <c r="D31" s="377"/>
      <c r="E31" s="377" t="s">
        <v>2034</v>
      </c>
      <c r="F31" s="379" t="s">
        <v>87</v>
      </c>
      <c r="G31" s="377" t="s">
        <v>613</v>
      </c>
      <c r="H31" s="377" t="s">
        <v>1757</v>
      </c>
      <c r="I31" s="377" t="s">
        <v>2463</v>
      </c>
      <c r="J31" s="381">
        <v>0</v>
      </c>
      <c r="K31" s="377" t="s">
        <v>2058</v>
      </c>
      <c r="L31" s="377">
        <v>1</v>
      </c>
      <c r="M31" s="377">
        <v>1</v>
      </c>
      <c r="N31" s="377" t="s">
        <v>1936</v>
      </c>
      <c r="O31" s="377" t="s">
        <v>2200</v>
      </c>
      <c r="P31" s="377" t="s">
        <v>2172</v>
      </c>
      <c r="Q31" s="377" t="s">
        <v>1254</v>
      </c>
      <c r="R31" s="377" t="s">
        <v>1254</v>
      </c>
      <c r="S31" s="377" t="s">
        <v>1254</v>
      </c>
      <c r="T31" s="377" t="s">
        <v>1184</v>
      </c>
      <c r="U31" s="377" t="s">
        <v>1184</v>
      </c>
      <c r="V31" s="377" t="s">
        <v>1184</v>
      </c>
      <c r="W31" s="377" t="s">
        <v>1184</v>
      </c>
      <c r="X31" s="377" t="s">
        <v>1184</v>
      </c>
      <c r="Y31" s="377" t="s">
        <v>1184</v>
      </c>
      <c r="Z31" s="377" t="s">
        <v>1184</v>
      </c>
      <c r="AA31" s="377" t="s">
        <v>1184</v>
      </c>
      <c r="AB31" s="377" t="s">
        <v>1184</v>
      </c>
      <c r="AC31" s="418">
        <f>Table1332[[#This Row],[Default]]</f>
        <v>0</v>
      </c>
      <c r="AD31" s="377" t="s">
        <v>1184</v>
      </c>
      <c r="AE31" s="418">
        <f>Table1332[[#This Row],[Default]]</f>
        <v>0</v>
      </c>
      <c r="AF31" s="377" t="s">
        <v>1184</v>
      </c>
      <c r="AG31" s="418">
        <f>Table1332[[#This Row],[Default]]</f>
        <v>0</v>
      </c>
      <c r="AH31" s="377" t="s">
        <v>2036</v>
      </c>
      <c r="AI31" s="377"/>
      <c r="AJ31" s="377"/>
      <c r="AK31" s="377"/>
      <c r="AL31" s="377"/>
    </row>
    <row r="32" spans="1:38" ht="30.75" customHeight="1" x14ac:dyDescent="0.25">
      <c r="A32" s="427">
        <v>28</v>
      </c>
      <c r="B32" s="377"/>
      <c r="C32" s="377"/>
      <c r="D32" s="377"/>
      <c r="E32" s="377" t="s">
        <v>92</v>
      </c>
      <c r="F32" s="379" t="s">
        <v>87</v>
      </c>
      <c r="G32" s="377" t="s">
        <v>91</v>
      </c>
      <c r="H32" s="377" t="s">
        <v>1752</v>
      </c>
      <c r="I32" s="377" t="s">
        <v>2463</v>
      </c>
      <c r="J32" s="381">
        <v>0</v>
      </c>
      <c r="K32" s="377"/>
      <c r="L32" s="377">
        <v>1</v>
      </c>
      <c r="M32" s="377">
        <v>1</v>
      </c>
      <c r="N32" s="377" t="s">
        <v>1936</v>
      </c>
      <c r="O32" s="377" t="s">
        <v>2200</v>
      </c>
      <c r="P32" s="377" t="s">
        <v>435</v>
      </c>
      <c r="Q32" s="377" t="s">
        <v>1359</v>
      </c>
      <c r="R32" s="377" t="s">
        <v>1176</v>
      </c>
      <c r="S32" s="377" t="s">
        <v>93</v>
      </c>
      <c r="T32" s="377" t="s">
        <v>1254</v>
      </c>
      <c r="U32" s="377" t="s">
        <v>1254</v>
      </c>
      <c r="V32" s="377" t="s">
        <v>1254</v>
      </c>
      <c r="W32" s="377" t="s">
        <v>1254</v>
      </c>
      <c r="X32" s="377" t="s">
        <v>1254</v>
      </c>
      <c r="Y32" s="377" t="s">
        <v>1254</v>
      </c>
      <c r="Z32" s="379" t="s">
        <v>1254</v>
      </c>
      <c r="AA32" s="379" t="s">
        <v>1254</v>
      </c>
      <c r="AB32" s="379" t="s">
        <v>1254</v>
      </c>
      <c r="AC32" s="419"/>
      <c r="AD32" s="379" t="s">
        <v>1254</v>
      </c>
      <c r="AE32" s="419"/>
      <c r="AF32" s="379" t="s">
        <v>1254</v>
      </c>
      <c r="AG32" s="419"/>
      <c r="AH32" s="377" t="s">
        <v>1358</v>
      </c>
      <c r="AI32" s="377" t="s">
        <v>1764</v>
      </c>
      <c r="AJ32" s="377"/>
      <c r="AK32" s="377" t="s">
        <v>1357</v>
      </c>
      <c r="AL32" s="377"/>
    </row>
    <row r="33" spans="1:38" ht="30.75" customHeight="1" x14ac:dyDescent="0.25">
      <c r="A33" s="427">
        <v>29</v>
      </c>
      <c r="B33" s="377"/>
      <c r="C33" s="377"/>
      <c r="D33" s="377"/>
      <c r="E33" s="377" t="s">
        <v>94</v>
      </c>
      <c r="F33" s="379" t="s">
        <v>87</v>
      </c>
      <c r="G33" s="377" t="s">
        <v>649</v>
      </c>
      <c r="H33" s="377" t="s">
        <v>1752</v>
      </c>
      <c r="I33" s="377" t="s">
        <v>2463</v>
      </c>
      <c r="J33" s="381">
        <v>0</v>
      </c>
      <c r="K33" s="377" t="s">
        <v>2058</v>
      </c>
      <c r="L33" s="377">
        <v>1</v>
      </c>
      <c r="M33" s="377">
        <v>1</v>
      </c>
      <c r="N33" s="377" t="s">
        <v>1936</v>
      </c>
      <c r="O33" s="377" t="s">
        <v>2201</v>
      </c>
      <c r="P33" s="377" t="s">
        <v>436</v>
      </c>
      <c r="Q33" s="377" t="s">
        <v>94</v>
      </c>
      <c r="R33" s="377" t="s">
        <v>94</v>
      </c>
      <c r="S33" s="377" t="s">
        <v>95</v>
      </c>
      <c r="T33" s="377" t="s">
        <v>1254</v>
      </c>
      <c r="U33" s="377" t="s">
        <v>1254</v>
      </c>
      <c r="V33" s="377" t="s">
        <v>1254</v>
      </c>
      <c r="W33" s="377" t="s">
        <v>1254</v>
      </c>
      <c r="X33" s="377" t="s">
        <v>1254</v>
      </c>
      <c r="Y33" s="377" t="s">
        <v>1254</v>
      </c>
      <c r="Z33" s="379" t="s">
        <v>1254</v>
      </c>
      <c r="AA33" s="379" t="s">
        <v>1254</v>
      </c>
      <c r="AB33" s="379" t="s">
        <v>1254</v>
      </c>
      <c r="AC33" s="419">
        <f>Table1332[[#This Row],[Default]]</f>
        <v>0</v>
      </c>
      <c r="AD33" s="379" t="s">
        <v>1254</v>
      </c>
      <c r="AE33" s="419">
        <f>Table1332[[#This Row],[Default]]</f>
        <v>0</v>
      </c>
      <c r="AF33" s="379" t="s">
        <v>1254</v>
      </c>
      <c r="AG33" s="419">
        <f>Table1332[[#This Row],[Default]]</f>
        <v>0</v>
      </c>
      <c r="AH33" s="377"/>
      <c r="AI33" s="377" t="s">
        <v>1765</v>
      </c>
      <c r="AJ33" s="377" t="s">
        <v>1356</v>
      </c>
      <c r="AK33" s="377" t="s">
        <v>1355</v>
      </c>
      <c r="AL33" s="377" t="s">
        <v>1354</v>
      </c>
    </row>
    <row r="34" spans="1:38" ht="30.75" customHeight="1" x14ac:dyDescent="0.25">
      <c r="A34" s="427">
        <v>30</v>
      </c>
      <c r="B34" s="377"/>
      <c r="C34" s="377"/>
      <c r="D34" s="377"/>
      <c r="E34" s="377" t="s">
        <v>96</v>
      </c>
      <c r="F34" s="379" t="s">
        <v>87</v>
      </c>
      <c r="G34" s="377" t="s">
        <v>172</v>
      </c>
      <c r="H34" s="377" t="s">
        <v>1752</v>
      </c>
      <c r="I34" s="377" t="s">
        <v>2463</v>
      </c>
      <c r="J34" s="381">
        <v>0</v>
      </c>
      <c r="K34" s="377" t="s">
        <v>2058</v>
      </c>
      <c r="L34" s="377">
        <v>1</v>
      </c>
      <c r="M34" s="377">
        <v>1</v>
      </c>
      <c r="N34" s="377" t="s">
        <v>1936</v>
      </c>
      <c r="O34" s="377" t="s">
        <v>2202</v>
      </c>
      <c r="P34" s="377" t="s">
        <v>437</v>
      </c>
      <c r="Q34" s="377" t="s">
        <v>96</v>
      </c>
      <c r="R34" s="377" t="s">
        <v>96</v>
      </c>
      <c r="S34" s="377" t="s">
        <v>97</v>
      </c>
      <c r="T34" s="377" t="s">
        <v>1254</v>
      </c>
      <c r="U34" s="377" t="s">
        <v>1254</v>
      </c>
      <c r="V34" s="377" t="s">
        <v>1254</v>
      </c>
      <c r="W34" s="377" t="s">
        <v>1254</v>
      </c>
      <c r="X34" s="377" t="s">
        <v>1254</v>
      </c>
      <c r="Y34" s="377" t="s">
        <v>1254</v>
      </c>
      <c r="Z34" s="379" t="s">
        <v>1254</v>
      </c>
      <c r="AA34" s="379" t="s">
        <v>1254</v>
      </c>
      <c r="AB34" s="379" t="s">
        <v>1254</v>
      </c>
      <c r="AC34" s="419">
        <f>Table1332[[#This Row],[Default]]</f>
        <v>0</v>
      </c>
      <c r="AD34" s="379" t="s">
        <v>1254</v>
      </c>
      <c r="AE34" s="419">
        <f>Table1332[[#This Row],[Default]]</f>
        <v>0</v>
      </c>
      <c r="AF34" s="379" t="s">
        <v>1254</v>
      </c>
      <c r="AG34" s="419">
        <f>Table1332[[#This Row],[Default]]</f>
        <v>0</v>
      </c>
      <c r="AH34" s="377" t="s">
        <v>1353</v>
      </c>
      <c r="AI34" s="377" t="s">
        <v>1766</v>
      </c>
      <c r="AJ34" s="377" t="s">
        <v>1340</v>
      </c>
      <c r="AK34" s="377" t="s">
        <v>1267</v>
      </c>
      <c r="AL34" s="377" t="s">
        <v>1352</v>
      </c>
    </row>
    <row r="35" spans="1:38" ht="30.75" customHeight="1" x14ac:dyDescent="0.25">
      <c r="A35" s="427">
        <v>31</v>
      </c>
      <c r="B35" s="377"/>
      <c r="C35" s="377"/>
      <c r="D35" s="377"/>
      <c r="E35" s="377" t="s">
        <v>98</v>
      </c>
      <c r="F35" s="379" t="s">
        <v>87</v>
      </c>
      <c r="G35" s="377" t="s">
        <v>613</v>
      </c>
      <c r="H35" s="377"/>
      <c r="I35" s="377" t="s">
        <v>2463</v>
      </c>
      <c r="J35" s="381" t="s">
        <v>2365</v>
      </c>
      <c r="K35" s="377" t="s">
        <v>2058</v>
      </c>
      <c r="L35" s="377">
        <v>1</v>
      </c>
      <c r="M35" s="377">
        <v>1</v>
      </c>
      <c r="N35" s="377" t="s">
        <v>1936</v>
      </c>
      <c r="O35" s="377" t="s">
        <v>2203</v>
      </c>
      <c r="P35" s="377" t="s">
        <v>2379</v>
      </c>
      <c r="Q35" s="377" t="s">
        <v>1351</v>
      </c>
      <c r="R35" s="377" t="s">
        <v>98</v>
      </c>
      <c r="S35" s="377" t="s">
        <v>1350</v>
      </c>
      <c r="T35" s="377" t="s">
        <v>1184</v>
      </c>
      <c r="U35" s="377" t="s">
        <v>1184</v>
      </c>
      <c r="V35" s="377" t="s">
        <v>1184</v>
      </c>
      <c r="W35" s="377" t="s">
        <v>1184</v>
      </c>
      <c r="X35" s="377" t="s">
        <v>1184</v>
      </c>
      <c r="Y35" s="377" t="s">
        <v>1184</v>
      </c>
      <c r="Z35" s="379" t="s">
        <v>1184</v>
      </c>
      <c r="AA35" s="379" t="s">
        <v>1184</v>
      </c>
      <c r="AB35" s="379" t="s">
        <v>1207</v>
      </c>
      <c r="AC35" s="419">
        <f>AND(MOD(INDEX(ConfigNew!$A$5:$CZ$221,MATCH("OCS_FOUNDRY_PUF_ENABLE",ConfigNew!$A$5:$A$221,0),MATCH(AC$4,ConfigNew!$A$5:$CZ$5,0))-1,2),MOD(INDEX(ConfigNew!$A$5:$CZ$221,MATCH("OCS_IID_PUF_ENABLE",ConfigNew!$A$5:$A$221,0),MATCH(AC$4,ConfigNew!$A$5:$CZ$5,0))-1,2)) + N("Note: If both OCS_FOUNDRY_PUF_ENABLE=0 and OCS_IID_PUF_ENABLE=0 then 1, else 0")</f>
        <v>1</v>
      </c>
      <c r="AD35" s="379" t="s">
        <v>1207</v>
      </c>
      <c r="AE35" s="419">
        <f>AND(MOD(INDEX(ConfigNew!$A$5:$CZ$221,MATCH("OCS_FOUNDRY_PUF_ENABLE",ConfigNew!$A$5:$A$221,0),MATCH(AE$4,ConfigNew!$A$5:$CZ$5,0))-1,2),MOD(INDEX(ConfigNew!$A$5:$CZ$221,MATCH("OCS_IID_PUF_ENABLE",ConfigNew!$A$5:$A$221,0),MATCH(AE$4,ConfigNew!$A$5:$CZ$5,0))-1,2)) + N("Note: If both OCS_FOUNDRY_PUF_ENABLE=0 and OCS_IID_PUF_ENABLE=0 then 1, else 0")</f>
        <v>0</v>
      </c>
      <c r="AF35" s="379" t="s">
        <v>1207</v>
      </c>
      <c r="AG35" s="419">
        <f>AND(MOD(INDEX(ConfigNew!$A$5:$CZ$221,MATCH("OCS_FOUNDRY_PUF_ENABLE",ConfigNew!$A$5:$A$221,0),MATCH(AG$4,ConfigNew!$A$5:$CZ$5,0))-1,2),MOD(INDEX(ConfigNew!$A$5:$CZ$221,MATCH("OCS_IID_PUF_ENABLE",ConfigNew!$A$5:$A$221,0),MATCH(AG$4,ConfigNew!$A$5:$CZ$5,0))-1,2)) + N("Note: If both OCS_FOUNDRY_PUF_ENABLE=0 and OCS_IID_PUF_ENABLE=0 then 1, else 0")</f>
        <v>1</v>
      </c>
      <c r="AH35" s="377" t="s">
        <v>1349</v>
      </c>
      <c r="AI35" s="377" t="s">
        <v>1268</v>
      </c>
      <c r="AJ35" s="377"/>
      <c r="AK35" s="377"/>
      <c r="AL35" s="377" t="s">
        <v>1348</v>
      </c>
    </row>
    <row r="36" spans="1:38" ht="30.75" customHeight="1" x14ac:dyDescent="0.25">
      <c r="A36" s="427">
        <v>32</v>
      </c>
      <c r="B36" s="377"/>
      <c r="C36" s="377"/>
      <c r="D36" s="377"/>
      <c r="E36" s="377" t="s">
        <v>101</v>
      </c>
      <c r="F36" s="379" t="s">
        <v>66</v>
      </c>
      <c r="G36" s="377" t="s">
        <v>1488</v>
      </c>
      <c r="H36" s="377"/>
      <c r="I36" s="377" t="s">
        <v>2464</v>
      </c>
      <c r="J36" s="381" t="s">
        <v>1874</v>
      </c>
      <c r="K36" s="377" t="s">
        <v>2058</v>
      </c>
      <c r="L36" s="377">
        <v>1</v>
      </c>
      <c r="M36" s="377">
        <v>1</v>
      </c>
      <c r="N36" s="377" t="s">
        <v>1936</v>
      </c>
      <c r="O36" s="377" t="s">
        <v>2204</v>
      </c>
      <c r="P36" s="377" t="s">
        <v>2079</v>
      </c>
      <c r="Q36" s="377" t="s">
        <v>1347</v>
      </c>
      <c r="R36" s="377" t="s">
        <v>102</v>
      </c>
      <c r="S36" s="377" t="s">
        <v>102</v>
      </c>
      <c r="T36" s="377" t="s">
        <v>1207</v>
      </c>
      <c r="U36" s="377" t="s">
        <v>1185</v>
      </c>
      <c r="V36" s="377" t="s">
        <v>1185</v>
      </c>
      <c r="W36" s="377" t="s">
        <v>1185</v>
      </c>
      <c r="X36" s="377" t="s">
        <v>1185</v>
      </c>
      <c r="Y36" s="377" t="s">
        <v>1185</v>
      </c>
      <c r="Z36" s="379" t="s">
        <v>1185</v>
      </c>
      <c r="AA36" s="379" t="s">
        <v>1185</v>
      </c>
      <c r="AB36" s="379" t="s">
        <v>1380</v>
      </c>
      <c r="AC36" s="419" t="str">
        <f>Table1332[[#This Row],[Default]]</f>
        <v>0</v>
      </c>
      <c r="AD36" s="379" t="s">
        <v>1380</v>
      </c>
      <c r="AE36" s="419" t="str">
        <f>Table1332[[#This Row],[Default]]</f>
        <v>0</v>
      </c>
      <c r="AF36" s="379" t="s">
        <v>1380</v>
      </c>
      <c r="AG36" s="419" t="str">
        <f>Table1332[[#This Row],[Default]]</f>
        <v>0</v>
      </c>
      <c r="AH36" s="377"/>
      <c r="AI36" s="377" t="s">
        <v>66</v>
      </c>
      <c r="AJ36" s="377"/>
      <c r="AK36" s="377"/>
      <c r="AL36" s="377"/>
    </row>
    <row r="37" spans="1:38" ht="30.75" customHeight="1" x14ac:dyDescent="0.25">
      <c r="A37" s="427">
        <v>33</v>
      </c>
      <c r="B37" s="377"/>
      <c r="C37" s="377"/>
      <c r="D37" s="377"/>
      <c r="E37" s="377" t="s">
        <v>103</v>
      </c>
      <c r="F37" s="379" t="s">
        <v>87</v>
      </c>
      <c r="G37" s="377" t="s">
        <v>613</v>
      </c>
      <c r="H37" s="377"/>
      <c r="I37" s="377" t="s">
        <v>2464</v>
      </c>
      <c r="J37" s="381" t="s">
        <v>1873</v>
      </c>
      <c r="K37" s="377" t="s">
        <v>2058</v>
      </c>
      <c r="L37" s="377">
        <v>1</v>
      </c>
      <c r="M37" s="377">
        <v>1</v>
      </c>
      <c r="N37" s="377" t="s">
        <v>1937</v>
      </c>
      <c r="O37" s="377" t="s">
        <v>2205</v>
      </c>
      <c r="P37" s="377" t="s">
        <v>440</v>
      </c>
      <c r="Q37" s="377" t="s">
        <v>1346</v>
      </c>
      <c r="R37" s="377" t="s">
        <v>103</v>
      </c>
      <c r="S37" s="377" t="s">
        <v>103</v>
      </c>
      <c r="T37" s="377" t="s">
        <v>1184</v>
      </c>
      <c r="U37" s="377" t="s">
        <v>1184</v>
      </c>
      <c r="V37" s="377" t="s">
        <v>1184</v>
      </c>
      <c r="W37" s="377" t="s">
        <v>1184</v>
      </c>
      <c r="X37" s="377" t="s">
        <v>1184</v>
      </c>
      <c r="Y37" s="377" t="s">
        <v>1184</v>
      </c>
      <c r="Z37" s="379" t="s">
        <v>1184</v>
      </c>
      <c r="AA37" s="379" t="s">
        <v>1184</v>
      </c>
      <c r="AB37" s="379" t="s">
        <v>1207</v>
      </c>
      <c r="AC37" s="419" t="str">
        <f>Table1332[[#This Row],[Default]]</f>
        <v>1</v>
      </c>
      <c r="AD37" s="379" t="s">
        <v>1207</v>
      </c>
      <c r="AE37" s="419" t="str">
        <f>Table1332[[#This Row],[Default]]</f>
        <v>1</v>
      </c>
      <c r="AF37" s="379" t="s">
        <v>1207</v>
      </c>
      <c r="AG37" s="419" t="str">
        <f>Table1332[[#This Row],[Default]]</f>
        <v>1</v>
      </c>
      <c r="AH37" s="377"/>
      <c r="AI37" s="377" t="s">
        <v>1268</v>
      </c>
      <c r="AJ37" s="377"/>
      <c r="AK37" s="377"/>
      <c r="AL37" s="377"/>
    </row>
    <row r="38" spans="1:38" ht="30.75" customHeight="1" x14ac:dyDescent="0.25">
      <c r="A38" s="427">
        <v>34</v>
      </c>
      <c r="B38" s="377"/>
      <c r="C38" s="377"/>
      <c r="D38" s="377"/>
      <c r="E38" s="377" t="s">
        <v>105</v>
      </c>
      <c r="F38" s="379" t="s">
        <v>87</v>
      </c>
      <c r="G38" s="377" t="s">
        <v>613</v>
      </c>
      <c r="H38" s="377"/>
      <c r="I38" s="377" t="s">
        <v>2464</v>
      </c>
      <c r="J38" s="381" t="s">
        <v>1873</v>
      </c>
      <c r="K38" s="377" t="s">
        <v>2058</v>
      </c>
      <c r="L38" s="377">
        <v>1</v>
      </c>
      <c r="M38" s="377">
        <v>1</v>
      </c>
      <c r="N38" s="377" t="s">
        <v>1937</v>
      </c>
      <c r="O38" s="377" t="s">
        <v>2206</v>
      </c>
      <c r="P38" s="377" t="s">
        <v>441</v>
      </c>
      <c r="Q38" s="377" t="s">
        <v>1345</v>
      </c>
      <c r="R38" s="377" t="s">
        <v>105</v>
      </c>
      <c r="S38" s="377" t="s">
        <v>105</v>
      </c>
      <c r="T38" s="377" t="s">
        <v>1184</v>
      </c>
      <c r="U38" s="377" t="s">
        <v>1184</v>
      </c>
      <c r="V38" s="377" t="s">
        <v>1184</v>
      </c>
      <c r="W38" s="377" t="s">
        <v>1184</v>
      </c>
      <c r="X38" s="377" t="s">
        <v>1184</v>
      </c>
      <c r="Y38" s="377" t="s">
        <v>1184</v>
      </c>
      <c r="Z38" s="379" t="s">
        <v>1184</v>
      </c>
      <c r="AA38" s="379" t="s">
        <v>1184</v>
      </c>
      <c r="AB38" s="379" t="s">
        <v>1207</v>
      </c>
      <c r="AC38" s="419" t="str">
        <f>Table1332[[#This Row],[Default]]</f>
        <v>1</v>
      </c>
      <c r="AD38" s="379" t="s">
        <v>1207</v>
      </c>
      <c r="AE38" s="419" t="str">
        <f>Table1332[[#This Row],[Default]]</f>
        <v>1</v>
      </c>
      <c r="AF38" s="379" t="s">
        <v>1207</v>
      </c>
      <c r="AG38" s="419" t="str">
        <f>Table1332[[#This Row],[Default]]</f>
        <v>1</v>
      </c>
      <c r="AH38" s="377"/>
      <c r="AI38" s="377" t="s">
        <v>1268</v>
      </c>
      <c r="AJ38" s="377"/>
      <c r="AK38" s="377"/>
      <c r="AL38" s="377"/>
    </row>
    <row r="39" spans="1:38" ht="30.75" customHeight="1" x14ac:dyDescent="0.25">
      <c r="A39" s="427">
        <v>35</v>
      </c>
      <c r="B39" s="377"/>
      <c r="C39" s="377"/>
      <c r="D39" s="377"/>
      <c r="E39" s="377" t="s">
        <v>107</v>
      </c>
      <c r="F39" s="379" t="s">
        <v>66</v>
      </c>
      <c r="G39" s="377" t="s">
        <v>1488</v>
      </c>
      <c r="H39" s="377"/>
      <c r="I39" s="377" t="s">
        <v>2464</v>
      </c>
      <c r="J39" s="381" t="s">
        <v>1863</v>
      </c>
      <c r="K39" s="377" t="s">
        <v>2058</v>
      </c>
      <c r="L39" s="377">
        <v>1</v>
      </c>
      <c r="M39" s="377">
        <v>5</v>
      </c>
      <c r="N39" s="377" t="s">
        <v>1937</v>
      </c>
      <c r="O39" s="377" t="s">
        <v>2207</v>
      </c>
      <c r="P39" s="377" t="s">
        <v>442</v>
      </c>
      <c r="Q39" s="377" t="s">
        <v>107</v>
      </c>
      <c r="R39" s="377" t="s">
        <v>1344</v>
      </c>
      <c r="S39" s="377" t="s">
        <v>1176</v>
      </c>
      <c r="T39" s="377" t="s">
        <v>1184</v>
      </c>
      <c r="U39" s="377" t="s">
        <v>1185</v>
      </c>
      <c r="V39" s="377" t="s">
        <v>1185</v>
      </c>
      <c r="W39" s="377" t="s">
        <v>1185</v>
      </c>
      <c r="X39" s="377" t="s">
        <v>1185</v>
      </c>
      <c r="Y39" s="377" t="s">
        <v>1185</v>
      </c>
      <c r="Z39" s="379" t="s">
        <v>1185</v>
      </c>
      <c r="AA39" s="379" t="s">
        <v>1185</v>
      </c>
      <c r="AB39" s="379" t="s">
        <v>1380</v>
      </c>
      <c r="AC39" s="419" t="str">
        <f>Table1332[[#This Row],[Default]]</f>
        <v>00000</v>
      </c>
      <c r="AD39" s="379" t="s">
        <v>1380</v>
      </c>
      <c r="AE39" s="419" t="str">
        <f>Table1332[[#This Row],[Default]]</f>
        <v>00000</v>
      </c>
      <c r="AF39" s="379" t="s">
        <v>1380</v>
      </c>
      <c r="AG39" s="419" t="str">
        <f>Table1332[[#This Row],[Default]]</f>
        <v>00000</v>
      </c>
      <c r="AH39" s="377"/>
      <c r="AI39" s="377" t="s">
        <v>66</v>
      </c>
      <c r="AJ39" s="377"/>
      <c r="AK39" s="377"/>
      <c r="AL39" s="377"/>
    </row>
    <row r="40" spans="1:38" ht="30.75" customHeight="1" x14ac:dyDescent="0.25">
      <c r="A40" s="427">
        <v>36</v>
      </c>
      <c r="B40" s="377"/>
      <c r="C40" s="377"/>
      <c r="D40" s="377"/>
      <c r="E40" s="377" t="s">
        <v>109</v>
      </c>
      <c r="F40" s="379" t="s">
        <v>1747</v>
      </c>
      <c r="G40" s="377" t="s">
        <v>1528</v>
      </c>
      <c r="H40" s="387" t="s">
        <v>1852</v>
      </c>
      <c r="I40" s="383" t="s">
        <v>2464</v>
      </c>
      <c r="J40" s="380">
        <v>0</v>
      </c>
      <c r="K40" s="383" t="s">
        <v>1250</v>
      </c>
      <c r="L40" s="383">
        <v>1</v>
      </c>
      <c r="M40" s="383">
        <v>1</v>
      </c>
      <c r="N40" s="383"/>
      <c r="O40" s="383" t="s">
        <v>1343</v>
      </c>
      <c r="P40" s="383" t="s">
        <v>521</v>
      </c>
      <c r="Q40" s="383" t="s">
        <v>1185</v>
      </c>
      <c r="R40" s="383" t="s">
        <v>1185</v>
      </c>
      <c r="S40" s="383" t="s">
        <v>1185</v>
      </c>
      <c r="T40" s="377" t="s">
        <v>1254</v>
      </c>
      <c r="U40" s="377" t="s">
        <v>1254</v>
      </c>
      <c r="V40" s="377" t="s">
        <v>1254</v>
      </c>
      <c r="W40" s="377" t="s">
        <v>1254</v>
      </c>
      <c r="X40" s="377" t="s">
        <v>1254</v>
      </c>
      <c r="Y40" s="377" t="s">
        <v>1254</v>
      </c>
      <c r="Z40" s="377" t="s">
        <v>1254</v>
      </c>
      <c r="AA40" s="377" t="s">
        <v>1254</v>
      </c>
      <c r="AB40" s="377" t="s">
        <v>1254</v>
      </c>
      <c r="AC40" s="418"/>
      <c r="AD40" s="377" t="s">
        <v>1254</v>
      </c>
      <c r="AE40" s="418"/>
      <c r="AF40" s="377" t="s">
        <v>1254</v>
      </c>
      <c r="AG40" s="418"/>
      <c r="AH40" s="377"/>
      <c r="AI40" s="387" t="s">
        <v>1767</v>
      </c>
      <c r="AJ40" s="377" t="s">
        <v>1229</v>
      </c>
      <c r="AK40" s="377"/>
      <c r="AL40" s="377"/>
    </row>
    <row r="41" spans="1:38" ht="30.75" customHeight="1" x14ac:dyDescent="0.25">
      <c r="A41" s="427">
        <v>37</v>
      </c>
      <c r="B41" s="377"/>
      <c r="C41" s="377"/>
      <c r="D41" s="377"/>
      <c r="E41" s="377" t="s">
        <v>111</v>
      </c>
      <c r="F41" s="379" t="s">
        <v>1747</v>
      </c>
      <c r="G41" s="377" t="s">
        <v>1528</v>
      </c>
      <c r="H41" s="387" t="s">
        <v>1852</v>
      </c>
      <c r="I41" s="383" t="s">
        <v>2464</v>
      </c>
      <c r="J41" s="380">
        <v>0</v>
      </c>
      <c r="K41" s="383" t="s">
        <v>1250</v>
      </c>
      <c r="L41" s="383">
        <v>1</v>
      </c>
      <c r="M41" s="383">
        <v>1</v>
      </c>
      <c r="N41" s="383"/>
      <c r="O41" s="383" t="s">
        <v>1343</v>
      </c>
      <c r="P41" s="383" t="s">
        <v>521</v>
      </c>
      <c r="Q41" s="383" t="s">
        <v>1185</v>
      </c>
      <c r="R41" s="383" t="s">
        <v>1185</v>
      </c>
      <c r="S41" s="383" t="s">
        <v>1185</v>
      </c>
      <c r="T41" s="377" t="s">
        <v>1254</v>
      </c>
      <c r="U41" s="377" t="s">
        <v>1254</v>
      </c>
      <c r="V41" s="377" t="s">
        <v>1254</v>
      </c>
      <c r="W41" s="377" t="s">
        <v>1254</v>
      </c>
      <c r="X41" s="377" t="s">
        <v>1254</v>
      </c>
      <c r="Y41" s="377" t="s">
        <v>1254</v>
      </c>
      <c r="Z41" s="377" t="s">
        <v>1254</v>
      </c>
      <c r="AA41" s="377" t="s">
        <v>1254</v>
      </c>
      <c r="AB41" s="377" t="s">
        <v>1254</v>
      </c>
      <c r="AC41" s="418"/>
      <c r="AD41" s="377" t="s">
        <v>1254</v>
      </c>
      <c r="AE41" s="418"/>
      <c r="AF41" s="377" t="s">
        <v>1254</v>
      </c>
      <c r="AG41" s="418"/>
      <c r="AH41" s="377"/>
      <c r="AI41" s="387" t="s">
        <v>1767</v>
      </c>
      <c r="AJ41" s="377" t="s">
        <v>1229</v>
      </c>
      <c r="AK41" s="377"/>
      <c r="AL41" s="377"/>
    </row>
    <row r="42" spans="1:38" ht="30.75" customHeight="1" x14ac:dyDescent="0.25">
      <c r="A42" s="427">
        <v>38</v>
      </c>
      <c r="B42" s="377"/>
      <c r="C42" s="377"/>
      <c r="D42" s="377"/>
      <c r="E42" s="377" t="s">
        <v>113</v>
      </c>
      <c r="F42" s="379" t="s">
        <v>1747</v>
      </c>
      <c r="G42" s="377" t="s">
        <v>1528</v>
      </c>
      <c r="H42" s="387" t="s">
        <v>1852</v>
      </c>
      <c r="I42" s="383" t="s">
        <v>2464</v>
      </c>
      <c r="J42" s="380">
        <v>0</v>
      </c>
      <c r="K42" s="383" t="s">
        <v>1250</v>
      </c>
      <c r="L42" s="383">
        <v>1</v>
      </c>
      <c r="M42" s="383">
        <v>1</v>
      </c>
      <c r="N42" s="383"/>
      <c r="O42" s="383" t="s">
        <v>1343</v>
      </c>
      <c r="P42" s="383" t="s">
        <v>521</v>
      </c>
      <c r="Q42" s="383" t="s">
        <v>1185</v>
      </c>
      <c r="R42" s="383" t="s">
        <v>1185</v>
      </c>
      <c r="S42" s="383" t="s">
        <v>1185</v>
      </c>
      <c r="T42" s="377" t="s">
        <v>1254</v>
      </c>
      <c r="U42" s="377" t="s">
        <v>1254</v>
      </c>
      <c r="V42" s="377" t="s">
        <v>1254</v>
      </c>
      <c r="W42" s="377" t="s">
        <v>1254</v>
      </c>
      <c r="X42" s="377" t="s">
        <v>1254</v>
      </c>
      <c r="Y42" s="377" t="s">
        <v>1254</v>
      </c>
      <c r="Z42" s="377" t="s">
        <v>1254</v>
      </c>
      <c r="AA42" s="377" t="s">
        <v>1254</v>
      </c>
      <c r="AB42" s="377" t="s">
        <v>1254</v>
      </c>
      <c r="AC42" s="418"/>
      <c r="AD42" s="377" t="s">
        <v>1254</v>
      </c>
      <c r="AE42" s="418"/>
      <c r="AF42" s="377" t="s">
        <v>1254</v>
      </c>
      <c r="AG42" s="418"/>
      <c r="AH42" s="377"/>
      <c r="AI42" s="387" t="s">
        <v>1767</v>
      </c>
      <c r="AJ42" s="377" t="s">
        <v>1229</v>
      </c>
      <c r="AK42" s="377"/>
      <c r="AL42" s="377"/>
    </row>
    <row r="43" spans="1:38" ht="30.75" customHeight="1" x14ac:dyDescent="0.25">
      <c r="A43" s="427">
        <v>39</v>
      </c>
      <c r="B43" s="377"/>
      <c r="C43" s="377"/>
      <c r="D43" s="377"/>
      <c r="E43" s="377" t="s">
        <v>115</v>
      </c>
      <c r="F43" s="379" t="s">
        <v>1747</v>
      </c>
      <c r="G43" s="377" t="s">
        <v>1528</v>
      </c>
      <c r="H43" s="387" t="s">
        <v>1852</v>
      </c>
      <c r="I43" s="383" t="s">
        <v>2464</v>
      </c>
      <c r="J43" s="380">
        <v>0</v>
      </c>
      <c r="K43" s="383" t="s">
        <v>1250</v>
      </c>
      <c r="L43" s="383">
        <v>1</v>
      </c>
      <c r="M43" s="383">
        <v>1</v>
      </c>
      <c r="N43" s="383"/>
      <c r="O43" s="383" t="s">
        <v>1343</v>
      </c>
      <c r="P43" s="383" t="s">
        <v>521</v>
      </c>
      <c r="Q43" s="383" t="s">
        <v>1185</v>
      </c>
      <c r="R43" s="383" t="s">
        <v>1185</v>
      </c>
      <c r="S43" s="383" t="s">
        <v>1185</v>
      </c>
      <c r="T43" s="377" t="s">
        <v>1254</v>
      </c>
      <c r="U43" s="377" t="s">
        <v>1254</v>
      </c>
      <c r="V43" s="377" t="s">
        <v>1254</v>
      </c>
      <c r="W43" s="377" t="s">
        <v>1254</v>
      </c>
      <c r="X43" s="377" t="s">
        <v>1254</v>
      </c>
      <c r="Y43" s="377" t="s">
        <v>1254</v>
      </c>
      <c r="Z43" s="377" t="s">
        <v>1254</v>
      </c>
      <c r="AA43" s="377" t="s">
        <v>1254</v>
      </c>
      <c r="AB43" s="377" t="s">
        <v>1254</v>
      </c>
      <c r="AC43" s="418"/>
      <c r="AD43" s="377" t="s">
        <v>1254</v>
      </c>
      <c r="AE43" s="418"/>
      <c r="AF43" s="377" t="s">
        <v>1254</v>
      </c>
      <c r="AG43" s="418"/>
      <c r="AH43" s="377"/>
      <c r="AI43" s="387" t="s">
        <v>1767</v>
      </c>
      <c r="AJ43" s="377" t="s">
        <v>1229</v>
      </c>
      <c r="AK43" s="377"/>
      <c r="AL43" s="377"/>
    </row>
    <row r="44" spans="1:38" ht="30.75" customHeight="1" x14ac:dyDescent="0.25">
      <c r="A44" s="427">
        <v>40</v>
      </c>
      <c r="B44" s="377"/>
      <c r="C44" s="377"/>
      <c r="D44" s="377"/>
      <c r="E44" s="377" t="s">
        <v>117</v>
      </c>
      <c r="F44" s="379" t="s">
        <v>1747</v>
      </c>
      <c r="G44" s="377" t="s">
        <v>1528</v>
      </c>
      <c r="H44" s="387" t="s">
        <v>1852</v>
      </c>
      <c r="I44" s="383" t="s">
        <v>2464</v>
      </c>
      <c r="J44" s="380">
        <v>0</v>
      </c>
      <c r="K44" s="383" t="s">
        <v>1250</v>
      </c>
      <c r="L44" s="383">
        <v>1</v>
      </c>
      <c r="M44" s="383">
        <v>1</v>
      </c>
      <c r="N44" s="383"/>
      <c r="O44" s="383" t="s">
        <v>1343</v>
      </c>
      <c r="P44" s="383" t="s">
        <v>521</v>
      </c>
      <c r="Q44" s="383" t="s">
        <v>1185</v>
      </c>
      <c r="R44" s="383" t="s">
        <v>1185</v>
      </c>
      <c r="S44" s="383" t="s">
        <v>1185</v>
      </c>
      <c r="T44" s="377" t="s">
        <v>1254</v>
      </c>
      <c r="U44" s="377" t="s">
        <v>1254</v>
      </c>
      <c r="V44" s="377" t="s">
        <v>1254</v>
      </c>
      <c r="W44" s="377" t="s">
        <v>1254</v>
      </c>
      <c r="X44" s="377" t="s">
        <v>1254</v>
      </c>
      <c r="Y44" s="377" t="s">
        <v>1254</v>
      </c>
      <c r="Z44" s="377" t="s">
        <v>1254</v>
      </c>
      <c r="AA44" s="377" t="s">
        <v>1254</v>
      </c>
      <c r="AB44" s="377" t="s">
        <v>1254</v>
      </c>
      <c r="AC44" s="418"/>
      <c r="AD44" s="377" t="s">
        <v>1254</v>
      </c>
      <c r="AE44" s="418"/>
      <c r="AF44" s="377" t="s">
        <v>1254</v>
      </c>
      <c r="AG44" s="418"/>
      <c r="AH44" s="377"/>
      <c r="AI44" s="387" t="s">
        <v>1767</v>
      </c>
      <c r="AJ44" s="377" t="s">
        <v>1229</v>
      </c>
      <c r="AK44" s="377"/>
      <c r="AL44" s="377"/>
    </row>
    <row r="45" spans="1:38" ht="30.75" customHeight="1" x14ac:dyDescent="0.25">
      <c r="A45" s="427">
        <v>41</v>
      </c>
      <c r="B45" s="377"/>
      <c r="C45" s="377"/>
      <c r="D45" s="377"/>
      <c r="E45" s="377" t="s">
        <v>120</v>
      </c>
      <c r="F45" s="379" t="s">
        <v>87</v>
      </c>
      <c r="G45" s="377" t="s">
        <v>119</v>
      </c>
      <c r="H45" s="377" t="s">
        <v>1751</v>
      </c>
      <c r="I45" s="377" t="s">
        <v>2464</v>
      </c>
      <c r="J45" s="381">
        <v>0</v>
      </c>
      <c r="K45" s="377" t="s">
        <v>2058</v>
      </c>
      <c r="L45" s="377">
        <v>1</v>
      </c>
      <c r="M45" s="377">
        <v>1</v>
      </c>
      <c r="N45" s="377" t="s">
        <v>1937</v>
      </c>
      <c r="O45" s="377" t="s">
        <v>2208</v>
      </c>
      <c r="P45" s="377" t="s">
        <v>521</v>
      </c>
      <c r="Q45" s="377" t="s">
        <v>1342</v>
      </c>
      <c r="R45" s="377" t="s">
        <v>121</v>
      </c>
      <c r="S45" s="377" t="s">
        <v>121</v>
      </c>
      <c r="T45" s="377" t="s">
        <v>1254</v>
      </c>
      <c r="U45" s="377" t="s">
        <v>1254</v>
      </c>
      <c r="V45" s="377" t="s">
        <v>1254</v>
      </c>
      <c r="W45" s="377" t="s">
        <v>1254</v>
      </c>
      <c r="X45" s="377" t="s">
        <v>1254</v>
      </c>
      <c r="Y45" s="377" t="s">
        <v>1254</v>
      </c>
      <c r="Z45" s="377" t="s">
        <v>1254</v>
      </c>
      <c r="AA45" s="379" t="s">
        <v>1254</v>
      </c>
      <c r="AB45" s="379" t="s">
        <v>1254</v>
      </c>
      <c r="AC45" s="419">
        <f>Table1332[[#This Row],[Default]]</f>
        <v>0</v>
      </c>
      <c r="AD45" s="379" t="s">
        <v>1254</v>
      </c>
      <c r="AE45" s="419">
        <f>Table1332[[#This Row],[Default]]</f>
        <v>0</v>
      </c>
      <c r="AF45" s="379" t="s">
        <v>1254</v>
      </c>
      <c r="AG45" s="419">
        <f>Table1332[[#This Row],[Default]]</f>
        <v>0</v>
      </c>
      <c r="AH45" s="377"/>
      <c r="AI45" s="377" t="s">
        <v>1768</v>
      </c>
      <c r="AJ45" s="377" t="s">
        <v>1340</v>
      </c>
      <c r="AK45" s="377"/>
      <c r="AL45" s="377"/>
    </row>
    <row r="46" spans="1:38" ht="30.75" customHeight="1" x14ac:dyDescent="0.25">
      <c r="A46" s="427">
        <v>42</v>
      </c>
      <c r="B46" s="377"/>
      <c r="C46" s="377"/>
      <c r="D46" s="377"/>
      <c r="E46" s="377" t="s">
        <v>123</v>
      </c>
      <c r="F46" s="379" t="s">
        <v>87</v>
      </c>
      <c r="G46" s="377" t="s">
        <v>122</v>
      </c>
      <c r="H46" s="377" t="s">
        <v>1751</v>
      </c>
      <c r="I46" s="377" t="s">
        <v>2465</v>
      </c>
      <c r="J46" s="381">
        <v>0</v>
      </c>
      <c r="K46" s="377" t="s">
        <v>2058</v>
      </c>
      <c r="L46" s="377">
        <v>1</v>
      </c>
      <c r="M46" s="377">
        <v>1</v>
      </c>
      <c r="N46" s="377" t="s">
        <v>1938</v>
      </c>
      <c r="O46" s="377" t="s">
        <v>2209</v>
      </c>
      <c r="P46" s="377" t="s">
        <v>521</v>
      </c>
      <c r="Q46" s="377" t="s">
        <v>1341</v>
      </c>
      <c r="R46" s="377" t="s">
        <v>124</v>
      </c>
      <c r="S46" s="377" t="s">
        <v>124</v>
      </c>
      <c r="T46" s="377" t="s">
        <v>1254</v>
      </c>
      <c r="U46" s="377" t="s">
        <v>1254</v>
      </c>
      <c r="V46" s="377" t="s">
        <v>1254</v>
      </c>
      <c r="W46" s="377" t="s">
        <v>1254</v>
      </c>
      <c r="X46" s="377" t="s">
        <v>1254</v>
      </c>
      <c r="Y46" s="377" t="s">
        <v>1254</v>
      </c>
      <c r="Z46" s="377" t="s">
        <v>1254</v>
      </c>
      <c r="AA46" s="379" t="s">
        <v>1254</v>
      </c>
      <c r="AB46" s="379" t="s">
        <v>1254</v>
      </c>
      <c r="AC46" s="419">
        <f>Table1332[[#This Row],[Default]]</f>
        <v>0</v>
      </c>
      <c r="AD46" s="379" t="s">
        <v>1254</v>
      </c>
      <c r="AE46" s="419">
        <f>Table1332[[#This Row],[Default]]</f>
        <v>0</v>
      </c>
      <c r="AF46" s="379" t="s">
        <v>1254</v>
      </c>
      <c r="AG46" s="419">
        <f>Table1332[[#This Row],[Default]]</f>
        <v>0</v>
      </c>
      <c r="AH46" s="377"/>
      <c r="AI46" s="377" t="s">
        <v>1768</v>
      </c>
      <c r="AJ46" s="377" t="s">
        <v>1340</v>
      </c>
      <c r="AK46" s="377"/>
      <c r="AL46" s="377"/>
    </row>
    <row r="47" spans="1:38" ht="30.75" customHeight="1" x14ac:dyDescent="0.25">
      <c r="A47" s="427">
        <v>43</v>
      </c>
      <c r="B47" s="377"/>
      <c r="C47" s="377"/>
      <c r="D47" s="377"/>
      <c r="E47" s="377" t="s">
        <v>126</v>
      </c>
      <c r="F47" s="379" t="s">
        <v>128</v>
      </c>
      <c r="G47" s="377" t="s">
        <v>125</v>
      </c>
      <c r="H47" s="377" t="s">
        <v>1752</v>
      </c>
      <c r="I47" s="377" t="s">
        <v>2465</v>
      </c>
      <c r="J47" s="381">
        <v>0</v>
      </c>
      <c r="K47" s="377" t="s">
        <v>2058</v>
      </c>
      <c r="L47" s="377">
        <v>1</v>
      </c>
      <c r="M47" s="377">
        <v>1</v>
      </c>
      <c r="N47" s="377" t="s">
        <v>1938</v>
      </c>
      <c r="O47" s="377" t="s">
        <v>2210</v>
      </c>
      <c r="P47" s="377" t="s">
        <v>742</v>
      </c>
      <c r="Q47" s="377" t="s">
        <v>126</v>
      </c>
      <c r="R47" s="377" t="s">
        <v>126</v>
      </c>
      <c r="S47" s="377" t="s">
        <v>127</v>
      </c>
      <c r="T47" s="377" t="s">
        <v>1254</v>
      </c>
      <c r="U47" s="377" t="s">
        <v>1254</v>
      </c>
      <c r="V47" s="377" t="s">
        <v>1254</v>
      </c>
      <c r="W47" s="377" t="s">
        <v>1254</v>
      </c>
      <c r="X47" s="377" t="s">
        <v>1254</v>
      </c>
      <c r="Y47" s="377" t="s">
        <v>1254</v>
      </c>
      <c r="Z47" s="379" t="s">
        <v>1254</v>
      </c>
      <c r="AA47" s="379" t="s">
        <v>1254</v>
      </c>
      <c r="AB47" s="379" t="s">
        <v>1254</v>
      </c>
      <c r="AC47" s="419">
        <f>Table1332[[#This Row],[Default]]</f>
        <v>0</v>
      </c>
      <c r="AD47" s="379" t="s">
        <v>1254</v>
      </c>
      <c r="AE47" s="419">
        <f>Table1332[[#This Row],[Default]]</f>
        <v>0</v>
      </c>
      <c r="AF47" s="379" t="s">
        <v>1254</v>
      </c>
      <c r="AG47" s="419">
        <f>Table1332[[#This Row],[Default]]</f>
        <v>0</v>
      </c>
      <c r="AH47" s="377"/>
      <c r="AI47" s="377" t="s">
        <v>1769</v>
      </c>
      <c r="AJ47" s="377" t="s">
        <v>1304</v>
      </c>
      <c r="AK47" s="377"/>
      <c r="AL47" s="377" t="s">
        <v>1339</v>
      </c>
    </row>
    <row r="48" spans="1:38" ht="30.75" customHeight="1" x14ac:dyDescent="0.25">
      <c r="A48" s="427">
        <v>44</v>
      </c>
      <c r="B48" s="377"/>
      <c r="C48" s="377"/>
      <c r="D48" s="377"/>
      <c r="E48" s="377" t="s">
        <v>129</v>
      </c>
      <c r="F48" s="379" t="s">
        <v>66</v>
      </c>
      <c r="G48" s="377" t="s">
        <v>1488</v>
      </c>
      <c r="H48" s="377"/>
      <c r="I48" s="377" t="s">
        <v>2465</v>
      </c>
      <c r="J48" s="381" t="s">
        <v>1866</v>
      </c>
      <c r="K48" s="377" t="s">
        <v>2058</v>
      </c>
      <c r="L48" s="377">
        <v>1</v>
      </c>
      <c r="M48" s="377">
        <v>3</v>
      </c>
      <c r="N48" s="377" t="s">
        <v>1938</v>
      </c>
      <c r="O48" s="377" t="s">
        <v>2211</v>
      </c>
      <c r="P48" s="377" t="s">
        <v>743</v>
      </c>
      <c r="Q48" s="377" t="s">
        <v>129</v>
      </c>
      <c r="R48" s="377" t="s">
        <v>1176</v>
      </c>
      <c r="S48" s="377" t="s">
        <v>1176</v>
      </c>
      <c r="T48" s="377" t="s">
        <v>1184</v>
      </c>
      <c r="U48" s="377" t="s">
        <v>1185</v>
      </c>
      <c r="V48" s="377" t="s">
        <v>1185</v>
      </c>
      <c r="W48" s="377" t="s">
        <v>1185</v>
      </c>
      <c r="X48" s="377" t="s">
        <v>1185</v>
      </c>
      <c r="Y48" s="377" t="s">
        <v>1185</v>
      </c>
      <c r="Z48" s="379" t="s">
        <v>1185</v>
      </c>
      <c r="AA48" s="379" t="s">
        <v>1185</v>
      </c>
      <c r="AB48" s="379" t="s">
        <v>1380</v>
      </c>
      <c r="AC48" s="419" t="str">
        <f>Table1332[[#This Row],[Default]]</f>
        <v>000</v>
      </c>
      <c r="AD48" s="379" t="s">
        <v>1380</v>
      </c>
      <c r="AE48" s="419" t="str">
        <f>Table1332[[#This Row],[Default]]</f>
        <v>000</v>
      </c>
      <c r="AF48" s="379" t="s">
        <v>1380</v>
      </c>
      <c r="AG48" s="419" t="str">
        <f>Table1332[[#This Row],[Default]]</f>
        <v>000</v>
      </c>
      <c r="AH48" s="377"/>
      <c r="AI48" s="377" t="s">
        <v>66</v>
      </c>
      <c r="AJ48" s="377"/>
      <c r="AK48" s="377" t="s">
        <v>1338</v>
      </c>
      <c r="AL48" s="377"/>
    </row>
    <row r="49" spans="1:38" ht="30.75" customHeight="1" x14ac:dyDescent="0.25">
      <c r="A49" s="427">
        <v>45</v>
      </c>
      <c r="B49" s="377"/>
      <c r="C49" s="377"/>
      <c r="D49" s="377"/>
      <c r="E49" s="377" t="s">
        <v>131</v>
      </c>
      <c r="F49" s="379" t="s">
        <v>1801</v>
      </c>
      <c r="G49" s="377" t="s">
        <v>1528</v>
      </c>
      <c r="H49" s="387" t="s">
        <v>1852</v>
      </c>
      <c r="I49" s="383" t="s">
        <v>2465</v>
      </c>
      <c r="J49" s="380">
        <v>0</v>
      </c>
      <c r="K49" s="383" t="s">
        <v>1250</v>
      </c>
      <c r="L49" s="383">
        <v>1</v>
      </c>
      <c r="M49" s="383">
        <v>1</v>
      </c>
      <c r="N49" s="383"/>
      <c r="O49" s="383" t="s">
        <v>1331</v>
      </c>
      <c r="P49" s="383" t="s">
        <v>522</v>
      </c>
      <c r="Q49" s="383" t="s">
        <v>1185</v>
      </c>
      <c r="R49" s="377" t="s">
        <v>1185</v>
      </c>
      <c r="S49" s="377" t="s">
        <v>1185</v>
      </c>
      <c r="T49" s="377" t="s">
        <v>1254</v>
      </c>
      <c r="U49" s="377" t="s">
        <v>1254</v>
      </c>
      <c r="V49" s="377" t="s">
        <v>1254</v>
      </c>
      <c r="W49" s="377" t="s">
        <v>1254</v>
      </c>
      <c r="X49" s="377" t="s">
        <v>1254</v>
      </c>
      <c r="Y49" s="377" t="s">
        <v>1185</v>
      </c>
      <c r="Z49" s="377" t="s">
        <v>1185</v>
      </c>
      <c r="AA49" s="377" t="s">
        <v>1254</v>
      </c>
      <c r="AB49" s="377" t="s">
        <v>1254</v>
      </c>
      <c r="AC49" s="418"/>
      <c r="AD49" s="377" t="s">
        <v>1254</v>
      </c>
      <c r="AE49" s="418"/>
      <c r="AF49" s="377" t="s">
        <v>1254</v>
      </c>
      <c r="AG49" s="418"/>
      <c r="AH49" s="377"/>
      <c r="AI49" s="387" t="s">
        <v>1767</v>
      </c>
      <c r="AJ49" s="377" t="s">
        <v>1304</v>
      </c>
      <c r="AK49" s="377"/>
      <c r="AL49" s="377"/>
    </row>
    <row r="50" spans="1:38" ht="30.75" customHeight="1" x14ac:dyDescent="0.25">
      <c r="A50" s="427">
        <v>46</v>
      </c>
      <c r="B50" s="377"/>
      <c r="C50" s="377"/>
      <c r="D50" s="377"/>
      <c r="E50" s="377" t="s">
        <v>1265</v>
      </c>
      <c r="F50" s="379" t="s">
        <v>1801</v>
      </c>
      <c r="G50" s="377" t="s">
        <v>2115</v>
      </c>
      <c r="H50" s="387" t="s">
        <v>1852</v>
      </c>
      <c r="I50" s="383" t="s">
        <v>2465</v>
      </c>
      <c r="J50" s="380">
        <v>0</v>
      </c>
      <c r="K50" s="383" t="s">
        <v>1250</v>
      </c>
      <c r="L50" s="383">
        <v>1</v>
      </c>
      <c r="M50" s="383">
        <v>1</v>
      </c>
      <c r="N50" s="383"/>
      <c r="O50" s="383" t="s">
        <v>1331</v>
      </c>
      <c r="P50" s="383" t="s">
        <v>1337</v>
      </c>
      <c r="Q50" s="383" t="s">
        <v>1185</v>
      </c>
      <c r="R50" s="377" t="s">
        <v>1185</v>
      </c>
      <c r="S50" s="377" t="s">
        <v>1185</v>
      </c>
      <c r="T50" s="377" t="s">
        <v>1254</v>
      </c>
      <c r="U50" s="377" t="s">
        <v>1254</v>
      </c>
      <c r="V50" s="377" t="s">
        <v>1254</v>
      </c>
      <c r="W50" s="377" t="s">
        <v>1254</v>
      </c>
      <c r="X50" s="377" t="s">
        <v>1254</v>
      </c>
      <c r="Y50" s="377" t="s">
        <v>1185</v>
      </c>
      <c r="Z50" s="377" t="s">
        <v>1185</v>
      </c>
      <c r="AA50" s="377" t="s">
        <v>1254</v>
      </c>
      <c r="AB50" s="377" t="s">
        <v>1254</v>
      </c>
      <c r="AC50" s="418"/>
      <c r="AD50" s="377" t="s">
        <v>1254</v>
      </c>
      <c r="AE50" s="418"/>
      <c r="AF50" s="377" t="s">
        <v>1254</v>
      </c>
      <c r="AG50" s="418"/>
      <c r="AH50" s="377"/>
      <c r="AI50" s="377" t="s">
        <v>1767</v>
      </c>
      <c r="AJ50" s="377"/>
      <c r="AK50" s="377"/>
      <c r="AL50" s="377"/>
    </row>
    <row r="51" spans="1:38" ht="30.75" customHeight="1" x14ac:dyDescent="0.25">
      <c r="A51" s="427">
        <v>47</v>
      </c>
      <c r="B51" s="377"/>
      <c r="C51" s="377"/>
      <c r="D51" s="377"/>
      <c r="E51" s="377" t="s">
        <v>376</v>
      </c>
      <c r="F51" s="379" t="s">
        <v>1801</v>
      </c>
      <c r="G51" s="377" t="s">
        <v>1529</v>
      </c>
      <c r="H51" s="387" t="s">
        <v>1852</v>
      </c>
      <c r="I51" s="383" t="s">
        <v>2465</v>
      </c>
      <c r="J51" s="380">
        <v>0</v>
      </c>
      <c r="K51" s="383" t="s">
        <v>1250</v>
      </c>
      <c r="L51" s="383">
        <v>1</v>
      </c>
      <c r="M51" s="383">
        <v>1</v>
      </c>
      <c r="N51" s="383"/>
      <c r="O51" s="383" t="s">
        <v>1331</v>
      </c>
      <c r="P51" s="383" t="s">
        <v>525</v>
      </c>
      <c r="Q51" s="383" t="s">
        <v>1185</v>
      </c>
      <c r="R51" s="377" t="s">
        <v>1185</v>
      </c>
      <c r="S51" s="377" t="s">
        <v>1185</v>
      </c>
      <c r="T51" s="377" t="s">
        <v>1254</v>
      </c>
      <c r="U51" s="377" t="s">
        <v>1254</v>
      </c>
      <c r="V51" s="377" t="s">
        <v>1254</v>
      </c>
      <c r="W51" s="377" t="s">
        <v>1254</v>
      </c>
      <c r="X51" s="377" t="s">
        <v>1254</v>
      </c>
      <c r="Y51" s="377" t="s">
        <v>1185</v>
      </c>
      <c r="Z51" s="377" t="s">
        <v>1185</v>
      </c>
      <c r="AA51" s="377" t="s">
        <v>1254</v>
      </c>
      <c r="AB51" s="377" t="s">
        <v>1254</v>
      </c>
      <c r="AC51" s="418"/>
      <c r="AD51" s="377" t="s">
        <v>1254</v>
      </c>
      <c r="AE51" s="418"/>
      <c r="AF51" s="377" t="s">
        <v>1254</v>
      </c>
      <c r="AG51" s="418"/>
      <c r="AH51" s="377"/>
      <c r="AI51" s="387" t="s">
        <v>1767</v>
      </c>
      <c r="AJ51" s="377" t="s">
        <v>1304</v>
      </c>
      <c r="AK51" s="377"/>
      <c r="AL51" s="377"/>
    </row>
    <row r="52" spans="1:38" ht="30.75" customHeight="1" x14ac:dyDescent="0.25">
      <c r="A52" s="427">
        <v>48</v>
      </c>
      <c r="B52" s="377"/>
      <c r="C52" s="377"/>
      <c r="D52" s="377"/>
      <c r="E52" s="377" t="s">
        <v>134</v>
      </c>
      <c r="F52" s="379" t="s">
        <v>87</v>
      </c>
      <c r="G52" s="377" t="s">
        <v>133</v>
      </c>
      <c r="H52" s="377" t="s">
        <v>1751</v>
      </c>
      <c r="I52" s="377" t="s">
        <v>2465</v>
      </c>
      <c r="J52" s="381" t="s">
        <v>1874</v>
      </c>
      <c r="K52" s="377" t="s">
        <v>2058</v>
      </c>
      <c r="L52" s="377">
        <v>1</v>
      </c>
      <c r="M52" s="377">
        <v>1</v>
      </c>
      <c r="N52" s="377" t="s">
        <v>1938</v>
      </c>
      <c r="O52" s="377" t="s">
        <v>2212</v>
      </c>
      <c r="P52" s="377" t="s">
        <v>526</v>
      </c>
      <c r="Q52" s="377" t="s">
        <v>1336</v>
      </c>
      <c r="R52" s="377" t="s">
        <v>135</v>
      </c>
      <c r="S52" s="377" t="s">
        <v>135</v>
      </c>
      <c r="T52" s="377" t="s">
        <v>1254</v>
      </c>
      <c r="U52" s="377" t="s">
        <v>1254</v>
      </c>
      <c r="V52" s="377" t="s">
        <v>1254</v>
      </c>
      <c r="W52" s="377" t="s">
        <v>1254</v>
      </c>
      <c r="X52" s="377" t="s">
        <v>1254</v>
      </c>
      <c r="Y52" s="377" t="s">
        <v>1254</v>
      </c>
      <c r="Z52" s="377" t="s">
        <v>1254</v>
      </c>
      <c r="AA52" s="379" t="s">
        <v>1254</v>
      </c>
      <c r="AB52" s="379" t="s">
        <v>1254</v>
      </c>
      <c r="AC52" s="419" t="str">
        <f>Table1332[[#This Row],[Default]]</f>
        <v>0</v>
      </c>
      <c r="AD52" s="379" t="s">
        <v>1254</v>
      </c>
      <c r="AE52" s="419" t="str">
        <f>Table1332[[#This Row],[Default]]</f>
        <v>0</v>
      </c>
      <c r="AF52" s="379" t="s">
        <v>1254</v>
      </c>
      <c r="AG52" s="419" t="str">
        <f>Table1332[[#This Row],[Default]]</f>
        <v>0</v>
      </c>
      <c r="AH52" s="377" t="s">
        <v>1335</v>
      </c>
      <c r="AI52" s="377" t="s">
        <v>1768</v>
      </c>
      <c r="AJ52" s="377" t="s">
        <v>1304</v>
      </c>
      <c r="AK52" s="377" t="s">
        <v>1329</v>
      </c>
      <c r="AL52" s="377"/>
    </row>
    <row r="53" spans="1:38" ht="30.75" customHeight="1" x14ac:dyDescent="0.25">
      <c r="A53" s="427">
        <v>49</v>
      </c>
      <c r="B53" s="377"/>
      <c r="C53" s="377"/>
      <c r="D53" s="377"/>
      <c r="E53" s="377" t="s">
        <v>136</v>
      </c>
      <c r="F53" s="379" t="s">
        <v>128</v>
      </c>
      <c r="G53" s="377" t="s">
        <v>125</v>
      </c>
      <c r="H53" s="377" t="s">
        <v>1852</v>
      </c>
      <c r="I53" s="377" t="s">
        <v>2465</v>
      </c>
      <c r="J53" s="381" t="s">
        <v>1874</v>
      </c>
      <c r="K53" s="377" t="s">
        <v>2058</v>
      </c>
      <c r="L53" s="377">
        <v>1</v>
      </c>
      <c r="M53" s="377">
        <v>1</v>
      </c>
      <c r="N53" s="377" t="s">
        <v>1938</v>
      </c>
      <c r="O53" s="377" t="s">
        <v>2213</v>
      </c>
      <c r="P53" s="377" t="s">
        <v>522</v>
      </c>
      <c r="Q53" s="377" t="s">
        <v>1334</v>
      </c>
      <c r="R53" s="377" t="s">
        <v>137</v>
      </c>
      <c r="S53" s="377" t="s">
        <v>137</v>
      </c>
      <c r="T53" s="377" t="s">
        <v>1254</v>
      </c>
      <c r="U53" s="377" t="s">
        <v>1254</v>
      </c>
      <c r="V53" s="377" t="s">
        <v>1254</v>
      </c>
      <c r="W53" s="377" t="s">
        <v>1254</v>
      </c>
      <c r="X53" s="377" t="s">
        <v>1254</v>
      </c>
      <c r="Y53" s="377" t="s">
        <v>1254</v>
      </c>
      <c r="Z53" s="379" t="s">
        <v>1254</v>
      </c>
      <c r="AA53" s="379" t="s">
        <v>1254</v>
      </c>
      <c r="AB53" s="379" t="s">
        <v>1254</v>
      </c>
      <c r="AC53" s="419" t="str">
        <f>Table1332[[#This Row],[Default]]</f>
        <v>0</v>
      </c>
      <c r="AD53" s="379" t="s">
        <v>1254</v>
      </c>
      <c r="AE53" s="419" t="str">
        <f>Table1332[[#This Row],[Default]]</f>
        <v>0</v>
      </c>
      <c r="AF53" s="379" t="s">
        <v>1254</v>
      </c>
      <c r="AG53" s="419" t="str">
        <f>Table1332[[#This Row],[Default]]</f>
        <v>0</v>
      </c>
      <c r="AH53" s="377" t="s">
        <v>1333</v>
      </c>
      <c r="AI53" s="377" t="s">
        <v>1770</v>
      </c>
      <c r="AJ53" s="377" t="s">
        <v>1304</v>
      </c>
      <c r="AK53" s="377" t="s">
        <v>1332</v>
      </c>
      <c r="AL53" s="377"/>
    </row>
    <row r="54" spans="1:38" ht="30.75" customHeight="1" x14ac:dyDescent="0.25">
      <c r="A54" s="427">
        <v>50</v>
      </c>
      <c r="B54" s="377"/>
      <c r="C54" s="377"/>
      <c r="D54" s="377"/>
      <c r="E54" s="377" t="s">
        <v>138</v>
      </c>
      <c r="F54" s="379" t="s">
        <v>140</v>
      </c>
      <c r="G54" s="377" t="s">
        <v>613</v>
      </c>
      <c r="H54" s="377"/>
      <c r="I54" s="377" t="s">
        <v>2465</v>
      </c>
      <c r="J54" s="381" t="s">
        <v>1874</v>
      </c>
      <c r="K54" s="377" t="s">
        <v>2058</v>
      </c>
      <c r="L54" s="377">
        <v>1</v>
      </c>
      <c r="M54" s="377">
        <v>1</v>
      </c>
      <c r="N54" s="377" t="s">
        <v>1938</v>
      </c>
      <c r="O54" s="377" t="s">
        <v>2214</v>
      </c>
      <c r="P54" s="377" t="s">
        <v>744</v>
      </c>
      <c r="Q54" s="377" t="s">
        <v>138</v>
      </c>
      <c r="R54" s="377" t="s">
        <v>138</v>
      </c>
      <c r="S54" s="377" t="s">
        <v>138</v>
      </c>
      <c r="T54" s="377" t="s">
        <v>1184</v>
      </c>
      <c r="U54" s="377" t="s">
        <v>1184</v>
      </c>
      <c r="V54" s="377" t="s">
        <v>1184</v>
      </c>
      <c r="W54" s="377" t="s">
        <v>1184</v>
      </c>
      <c r="X54" s="377" t="s">
        <v>1184</v>
      </c>
      <c r="Y54" s="377" t="s">
        <v>1184</v>
      </c>
      <c r="Z54" s="379" t="s">
        <v>1184</v>
      </c>
      <c r="AA54" s="379" t="s">
        <v>1184</v>
      </c>
      <c r="AB54" s="379" t="s">
        <v>1184</v>
      </c>
      <c r="AC54" s="419" t="str">
        <f>Table1332[[#This Row],[Default]]</f>
        <v>0</v>
      </c>
      <c r="AD54" s="379" t="s">
        <v>1184</v>
      </c>
      <c r="AE54" s="419" t="str">
        <f>Table1332[[#This Row],[Default]]</f>
        <v>0</v>
      </c>
      <c r="AF54" s="379" t="s">
        <v>1184</v>
      </c>
      <c r="AG54" s="419" t="str">
        <f>Table1332[[#This Row],[Default]]</f>
        <v>0</v>
      </c>
      <c r="AH54" s="377"/>
      <c r="AI54" s="377" t="s">
        <v>1268</v>
      </c>
      <c r="AJ54" s="377"/>
      <c r="AK54" s="377"/>
      <c r="AL54" s="377"/>
    </row>
    <row r="55" spans="1:38" ht="30.75" customHeight="1" x14ac:dyDescent="0.25">
      <c r="A55" s="427">
        <v>51</v>
      </c>
      <c r="B55" s="377" t="s">
        <v>1697</v>
      </c>
      <c r="C55" s="377" t="s">
        <v>141</v>
      </c>
      <c r="D55" s="377" t="s">
        <v>2450</v>
      </c>
      <c r="E55" s="377" t="s">
        <v>142</v>
      </c>
      <c r="F55" s="379" t="s">
        <v>87</v>
      </c>
      <c r="G55" s="377" t="s">
        <v>640</v>
      </c>
      <c r="H55" s="377"/>
      <c r="I55" s="377" t="s">
        <v>2464</v>
      </c>
      <c r="J55" s="381" t="s">
        <v>1873</v>
      </c>
      <c r="K55" s="377" t="s">
        <v>2058</v>
      </c>
      <c r="L55" s="377">
        <v>1</v>
      </c>
      <c r="M55" s="377">
        <v>1</v>
      </c>
      <c r="N55" s="377" t="s">
        <v>1939</v>
      </c>
      <c r="O55" s="377" t="s">
        <v>2215</v>
      </c>
      <c r="P55" s="377" t="s">
        <v>522</v>
      </c>
      <c r="Q55" s="377" t="s">
        <v>142</v>
      </c>
      <c r="R55" s="377" t="s">
        <v>143</v>
      </c>
      <c r="S55" s="377" t="s">
        <v>143</v>
      </c>
      <c r="T55" s="377" t="s">
        <v>1184</v>
      </c>
      <c r="U55" s="377" t="s">
        <v>1184</v>
      </c>
      <c r="V55" s="377" t="s">
        <v>1184</v>
      </c>
      <c r="W55" s="377" t="s">
        <v>1184</v>
      </c>
      <c r="X55" s="377" t="s">
        <v>1184</v>
      </c>
      <c r="Y55" s="377" t="s">
        <v>1185</v>
      </c>
      <c r="Z55" s="379" t="s">
        <v>1185</v>
      </c>
      <c r="AA55" s="379" t="s">
        <v>1184</v>
      </c>
      <c r="AB55" s="379" t="s">
        <v>1184</v>
      </c>
      <c r="AC55" s="419" t="str">
        <f>Table1332[[#This Row],[Default]]</f>
        <v>1</v>
      </c>
      <c r="AD55" s="379" t="s">
        <v>1184</v>
      </c>
      <c r="AE55" s="419" t="str">
        <f>Table1332[[#This Row],[Default]]</f>
        <v>1</v>
      </c>
      <c r="AF55" s="379" t="s">
        <v>1184</v>
      </c>
      <c r="AG55" s="419" t="str">
        <f>Table1332[[#This Row],[Default]]</f>
        <v>1</v>
      </c>
      <c r="AH55" s="377" t="s">
        <v>1330</v>
      </c>
      <c r="AI55" s="377" t="s">
        <v>1268</v>
      </c>
      <c r="AJ55" s="377" t="s">
        <v>1290</v>
      </c>
      <c r="AK55" s="377" t="s">
        <v>1329</v>
      </c>
      <c r="AL55" s="377"/>
    </row>
    <row r="56" spans="1:38" ht="30.75" customHeight="1" x14ac:dyDescent="0.25">
      <c r="A56" s="427">
        <v>52</v>
      </c>
      <c r="B56" s="377"/>
      <c r="C56" s="377"/>
      <c r="D56" s="377"/>
      <c r="E56" s="377" t="s">
        <v>145</v>
      </c>
      <c r="F56" s="379" t="s">
        <v>87</v>
      </c>
      <c r="G56" s="377" t="s">
        <v>144</v>
      </c>
      <c r="H56" s="377"/>
      <c r="I56" s="377" t="s">
        <v>2464</v>
      </c>
      <c r="J56" s="381" t="s">
        <v>1874</v>
      </c>
      <c r="K56" s="377" t="s">
        <v>2058</v>
      </c>
      <c r="L56" s="377">
        <v>1</v>
      </c>
      <c r="M56" s="377">
        <v>1</v>
      </c>
      <c r="N56" s="377" t="s">
        <v>1939</v>
      </c>
      <c r="O56" s="377" t="s">
        <v>2216</v>
      </c>
      <c r="P56" s="377" t="s">
        <v>443</v>
      </c>
      <c r="Q56" s="377" t="s">
        <v>145</v>
      </c>
      <c r="R56" s="377" t="s">
        <v>145</v>
      </c>
      <c r="S56" s="377" t="s">
        <v>146</v>
      </c>
      <c r="T56" s="377" t="s">
        <v>1184</v>
      </c>
      <c r="U56" s="377" t="s">
        <v>1184</v>
      </c>
      <c r="V56" s="377" t="s">
        <v>1184</v>
      </c>
      <c r="W56" s="377" t="s">
        <v>1184</v>
      </c>
      <c r="X56" s="377" t="s">
        <v>1184</v>
      </c>
      <c r="Y56" s="377" t="s">
        <v>1185</v>
      </c>
      <c r="Z56" s="379" t="s">
        <v>1185</v>
      </c>
      <c r="AA56" s="379" t="s">
        <v>1184</v>
      </c>
      <c r="AB56" s="379" t="s">
        <v>1184</v>
      </c>
      <c r="AC56" s="419" t="str">
        <f>Table1332[[#This Row],[Default]]</f>
        <v>0</v>
      </c>
      <c r="AD56" s="379" t="s">
        <v>1184</v>
      </c>
      <c r="AE56" s="419" t="str">
        <f>Table1332[[#This Row],[Default]]</f>
        <v>0</v>
      </c>
      <c r="AF56" s="379" t="s">
        <v>1184</v>
      </c>
      <c r="AG56" s="419" t="str">
        <f>Table1332[[#This Row],[Default]]</f>
        <v>0</v>
      </c>
      <c r="AH56" s="377" t="s">
        <v>1328</v>
      </c>
      <c r="AI56" s="377" t="s">
        <v>1268</v>
      </c>
      <c r="AJ56" s="377" t="s">
        <v>1327</v>
      </c>
      <c r="AK56" s="377" t="s">
        <v>1267</v>
      </c>
      <c r="AL56" s="377"/>
    </row>
    <row r="57" spans="1:38" ht="30.75" customHeight="1" x14ac:dyDescent="0.25">
      <c r="A57" s="427">
        <v>53</v>
      </c>
      <c r="B57" s="377"/>
      <c r="C57" s="377"/>
      <c r="D57" s="377"/>
      <c r="E57" s="377" t="s">
        <v>148</v>
      </c>
      <c r="F57" s="379" t="s">
        <v>87</v>
      </c>
      <c r="G57" s="377" t="s">
        <v>147</v>
      </c>
      <c r="H57" s="377"/>
      <c r="I57" s="377" t="s">
        <v>2464</v>
      </c>
      <c r="J57" s="381" t="s">
        <v>1874</v>
      </c>
      <c r="K57" s="377" t="s">
        <v>2058</v>
      </c>
      <c r="L57" s="377">
        <v>1</v>
      </c>
      <c r="M57" s="377">
        <v>1</v>
      </c>
      <c r="N57" s="377" t="s">
        <v>1939</v>
      </c>
      <c r="O57" s="377" t="s">
        <v>2217</v>
      </c>
      <c r="P57" s="377" t="s">
        <v>444</v>
      </c>
      <c r="Q57" s="377" t="s">
        <v>148</v>
      </c>
      <c r="R57" s="377" t="s">
        <v>148</v>
      </c>
      <c r="S57" s="377" t="s">
        <v>149</v>
      </c>
      <c r="T57" s="377" t="s">
        <v>1184</v>
      </c>
      <c r="U57" s="377" t="s">
        <v>1184</v>
      </c>
      <c r="V57" s="377" t="s">
        <v>1184</v>
      </c>
      <c r="W57" s="377" t="s">
        <v>1184</v>
      </c>
      <c r="X57" s="377" t="s">
        <v>1184</v>
      </c>
      <c r="Y57" s="377" t="s">
        <v>1185</v>
      </c>
      <c r="Z57" s="379" t="s">
        <v>1185</v>
      </c>
      <c r="AA57" s="379" t="s">
        <v>1184</v>
      </c>
      <c r="AB57" s="379" t="s">
        <v>1184</v>
      </c>
      <c r="AC57" s="419" t="str">
        <f>Table1332[[#This Row],[Default]]</f>
        <v>0</v>
      </c>
      <c r="AD57" s="379" t="s">
        <v>1184</v>
      </c>
      <c r="AE57" s="419" t="str">
        <f>Table1332[[#This Row],[Default]]</f>
        <v>0</v>
      </c>
      <c r="AF57" s="379" t="s">
        <v>1184</v>
      </c>
      <c r="AG57" s="419" t="str">
        <f>Table1332[[#This Row],[Default]]</f>
        <v>0</v>
      </c>
      <c r="AH57" s="377"/>
      <c r="AI57" s="377" t="s">
        <v>1771</v>
      </c>
      <c r="AJ57" s="377"/>
      <c r="AK57" s="377"/>
      <c r="AL57" s="377"/>
    </row>
    <row r="58" spans="1:38" ht="30.75" customHeight="1" x14ac:dyDescent="0.25">
      <c r="A58" s="427">
        <v>54</v>
      </c>
      <c r="B58" s="377"/>
      <c r="C58" s="377"/>
      <c r="D58" s="377"/>
      <c r="E58" s="377" t="s">
        <v>2067</v>
      </c>
      <c r="F58" s="379" t="s">
        <v>128</v>
      </c>
      <c r="G58" s="379" t="s">
        <v>613</v>
      </c>
      <c r="H58" s="377" t="s">
        <v>2088</v>
      </c>
      <c r="I58" s="377" t="s">
        <v>2464</v>
      </c>
      <c r="J58" s="378" t="s">
        <v>1873</v>
      </c>
      <c r="K58" s="377" t="s">
        <v>2058</v>
      </c>
      <c r="L58" s="377">
        <v>1</v>
      </c>
      <c r="M58" s="377">
        <v>1</v>
      </c>
      <c r="N58" s="377" t="s">
        <v>1939</v>
      </c>
      <c r="O58" s="377" t="s">
        <v>2218</v>
      </c>
      <c r="P58" s="377" t="s">
        <v>2084</v>
      </c>
      <c r="Q58" s="379" t="s">
        <v>1185</v>
      </c>
      <c r="R58" s="379" t="s">
        <v>1185</v>
      </c>
      <c r="S58" s="379" t="s">
        <v>1185</v>
      </c>
      <c r="T58" s="379" t="s">
        <v>1185</v>
      </c>
      <c r="U58" s="379" t="s">
        <v>1185</v>
      </c>
      <c r="V58" s="379" t="s">
        <v>1185</v>
      </c>
      <c r="W58" s="379" t="s">
        <v>1185</v>
      </c>
      <c r="X58" s="379" t="s">
        <v>1185</v>
      </c>
      <c r="Y58" s="377" t="s">
        <v>1185</v>
      </c>
      <c r="Z58" s="379" t="s">
        <v>1185</v>
      </c>
      <c r="AA58" s="379" t="s">
        <v>1185</v>
      </c>
      <c r="AB58" s="379" t="s">
        <v>1207</v>
      </c>
      <c r="AC58" s="419" t="str">
        <f>Table1332[[#This Row],[Default]]</f>
        <v>1</v>
      </c>
      <c r="AD58" s="379" t="s">
        <v>1207</v>
      </c>
      <c r="AE58" s="419" t="str">
        <f>Table1332[[#This Row],[Default]]</f>
        <v>1</v>
      </c>
      <c r="AF58" s="379" t="s">
        <v>1207</v>
      </c>
      <c r="AG58" s="419" t="str">
        <f>Table1332[[#This Row],[Default]]</f>
        <v>1</v>
      </c>
      <c r="AH58" s="377" t="s">
        <v>2096</v>
      </c>
      <c r="AI58" s="377"/>
      <c r="AJ58" s="377"/>
      <c r="AK58" s="377"/>
      <c r="AL58" s="377"/>
    </row>
    <row r="59" spans="1:38" ht="30.75" customHeight="1" x14ac:dyDescent="0.25">
      <c r="A59" s="427">
        <v>55</v>
      </c>
      <c r="B59" s="377"/>
      <c r="C59" s="377"/>
      <c r="D59" s="377"/>
      <c r="E59" s="377" t="s">
        <v>2068</v>
      </c>
      <c r="F59" s="379" t="s">
        <v>128</v>
      </c>
      <c r="G59" s="379" t="s">
        <v>613</v>
      </c>
      <c r="H59" s="377" t="s">
        <v>2088</v>
      </c>
      <c r="I59" s="377" t="s">
        <v>2464</v>
      </c>
      <c r="J59" s="378" t="s">
        <v>1873</v>
      </c>
      <c r="K59" s="377" t="s">
        <v>2058</v>
      </c>
      <c r="L59" s="377">
        <v>1</v>
      </c>
      <c r="M59" s="377">
        <v>1</v>
      </c>
      <c r="N59" s="377" t="s">
        <v>1939</v>
      </c>
      <c r="O59" s="377" t="s">
        <v>2219</v>
      </c>
      <c r="P59" s="377" t="s">
        <v>2085</v>
      </c>
      <c r="Q59" s="379" t="s">
        <v>1185</v>
      </c>
      <c r="R59" s="379" t="s">
        <v>1185</v>
      </c>
      <c r="S59" s="379" t="s">
        <v>1185</v>
      </c>
      <c r="T59" s="379" t="s">
        <v>1185</v>
      </c>
      <c r="U59" s="379" t="s">
        <v>1185</v>
      </c>
      <c r="V59" s="379" t="s">
        <v>1185</v>
      </c>
      <c r="W59" s="379" t="s">
        <v>1185</v>
      </c>
      <c r="X59" s="379" t="s">
        <v>1185</v>
      </c>
      <c r="Y59" s="377" t="s">
        <v>1185</v>
      </c>
      <c r="Z59" s="379" t="s">
        <v>1185</v>
      </c>
      <c r="AA59" s="379" t="s">
        <v>1185</v>
      </c>
      <c r="AB59" s="379" t="s">
        <v>1207</v>
      </c>
      <c r="AC59" s="419" t="str">
        <f>Table1332[[#This Row],[Default]]</f>
        <v>1</v>
      </c>
      <c r="AD59" s="379" t="s">
        <v>1207</v>
      </c>
      <c r="AE59" s="419" t="str">
        <f>Table1332[[#This Row],[Default]]</f>
        <v>1</v>
      </c>
      <c r="AF59" s="379" t="s">
        <v>1207</v>
      </c>
      <c r="AG59" s="419" t="str">
        <f>Table1332[[#This Row],[Default]]</f>
        <v>1</v>
      </c>
      <c r="AH59" s="377" t="s">
        <v>2097</v>
      </c>
      <c r="AI59" s="377"/>
      <c r="AJ59" s="377"/>
      <c r="AK59" s="377"/>
      <c r="AL59" s="377"/>
    </row>
    <row r="60" spans="1:38" ht="30.75" customHeight="1" x14ac:dyDescent="0.25">
      <c r="A60" s="427">
        <v>56</v>
      </c>
      <c r="B60" s="377"/>
      <c r="C60" s="377"/>
      <c r="D60" s="377"/>
      <c r="E60" s="377" t="s">
        <v>2069</v>
      </c>
      <c r="F60" s="379" t="s">
        <v>128</v>
      </c>
      <c r="G60" s="379" t="s">
        <v>613</v>
      </c>
      <c r="H60" s="377" t="s">
        <v>2088</v>
      </c>
      <c r="I60" s="377" t="s">
        <v>2464</v>
      </c>
      <c r="J60" s="378" t="s">
        <v>1873</v>
      </c>
      <c r="K60" s="377" t="s">
        <v>2058</v>
      </c>
      <c r="L60" s="377">
        <v>1</v>
      </c>
      <c r="M60" s="377">
        <v>1</v>
      </c>
      <c r="N60" s="377" t="s">
        <v>1939</v>
      </c>
      <c r="O60" s="377" t="s">
        <v>2220</v>
      </c>
      <c r="P60" s="377" t="s">
        <v>2086</v>
      </c>
      <c r="Q60" s="379" t="s">
        <v>1185</v>
      </c>
      <c r="R60" s="379" t="s">
        <v>1185</v>
      </c>
      <c r="S60" s="379" t="s">
        <v>1185</v>
      </c>
      <c r="T60" s="379" t="s">
        <v>1185</v>
      </c>
      <c r="U60" s="379" t="s">
        <v>1185</v>
      </c>
      <c r="V60" s="379" t="s">
        <v>1185</v>
      </c>
      <c r="W60" s="379" t="s">
        <v>1185</v>
      </c>
      <c r="X60" s="379" t="s">
        <v>1185</v>
      </c>
      <c r="Y60" s="377" t="s">
        <v>1185</v>
      </c>
      <c r="Z60" s="379" t="s">
        <v>1185</v>
      </c>
      <c r="AA60" s="379" t="s">
        <v>1185</v>
      </c>
      <c r="AB60" s="379" t="s">
        <v>1207</v>
      </c>
      <c r="AC60" s="419" t="str">
        <f>Table1332[[#This Row],[Default]]</f>
        <v>1</v>
      </c>
      <c r="AD60" s="379" t="s">
        <v>1207</v>
      </c>
      <c r="AE60" s="419" t="str">
        <f>Table1332[[#This Row],[Default]]</f>
        <v>1</v>
      </c>
      <c r="AF60" s="379" t="s">
        <v>1207</v>
      </c>
      <c r="AG60" s="419" t="str">
        <f>Table1332[[#This Row],[Default]]</f>
        <v>1</v>
      </c>
      <c r="AH60" s="377" t="s">
        <v>2098</v>
      </c>
      <c r="AI60" s="377"/>
      <c r="AJ60" s="377"/>
      <c r="AK60" s="377"/>
      <c r="AL60" s="377"/>
    </row>
    <row r="61" spans="1:38" ht="30.75" customHeight="1" x14ac:dyDescent="0.25">
      <c r="A61" s="427">
        <v>57</v>
      </c>
      <c r="B61" s="377"/>
      <c r="C61" s="377"/>
      <c r="D61" s="377"/>
      <c r="E61" s="377" t="s">
        <v>150</v>
      </c>
      <c r="F61" s="379" t="s">
        <v>152</v>
      </c>
      <c r="G61" s="377" t="s">
        <v>1180</v>
      </c>
      <c r="H61" s="377" t="s">
        <v>1752</v>
      </c>
      <c r="I61" s="377" t="s">
        <v>2464</v>
      </c>
      <c r="J61" s="381">
        <v>0</v>
      </c>
      <c r="K61" s="377"/>
      <c r="L61" s="377">
        <v>1</v>
      </c>
      <c r="M61" s="377">
        <v>1</v>
      </c>
      <c r="N61" s="377" t="s">
        <v>1939</v>
      </c>
      <c r="O61" s="377" t="s">
        <v>2218</v>
      </c>
      <c r="P61" s="377" t="s">
        <v>521</v>
      </c>
      <c r="Q61" s="377" t="s">
        <v>1326</v>
      </c>
      <c r="R61" s="377" t="s">
        <v>150</v>
      </c>
      <c r="S61" s="377" t="s">
        <v>150</v>
      </c>
      <c r="T61" s="377" t="s">
        <v>1254</v>
      </c>
      <c r="U61" s="377" t="s">
        <v>1254</v>
      </c>
      <c r="V61" s="377" t="s">
        <v>1254</v>
      </c>
      <c r="W61" s="377" t="s">
        <v>1254</v>
      </c>
      <c r="X61" s="377" t="s">
        <v>1254</v>
      </c>
      <c r="Y61" s="377" t="s">
        <v>1185</v>
      </c>
      <c r="Z61" s="379" t="s">
        <v>1185</v>
      </c>
      <c r="AA61" s="379" t="s">
        <v>1254</v>
      </c>
      <c r="AB61" s="379" t="s">
        <v>1254</v>
      </c>
      <c r="AC61" s="419"/>
      <c r="AD61" s="379" t="s">
        <v>1254</v>
      </c>
      <c r="AE61" s="419"/>
      <c r="AF61" s="379" t="s">
        <v>1254</v>
      </c>
      <c r="AG61" s="419"/>
      <c r="AH61" s="377" t="s">
        <v>2099</v>
      </c>
      <c r="AI61" s="377" t="s">
        <v>1772</v>
      </c>
      <c r="AJ61" s="377" t="s">
        <v>1304</v>
      </c>
      <c r="AK61" s="377" t="s">
        <v>1267</v>
      </c>
      <c r="AL61" s="377"/>
    </row>
    <row r="62" spans="1:38" ht="30.75" customHeight="1" x14ac:dyDescent="0.25">
      <c r="A62" s="427">
        <v>58</v>
      </c>
      <c r="B62" s="377"/>
      <c r="C62" s="377"/>
      <c r="D62" s="377"/>
      <c r="E62" s="377" t="s">
        <v>153</v>
      </c>
      <c r="F62" s="379" t="s">
        <v>87</v>
      </c>
      <c r="G62" s="377" t="s">
        <v>643</v>
      </c>
      <c r="H62" s="377" t="s">
        <v>1752</v>
      </c>
      <c r="I62" s="377" t="s">
        <v>2464</v>
      </c>
      <c r="J62" s="381">
        <v>0</v>
      </c>
      <c r="K62" s="377"/>
      <c r="L62" s="377">
        <v>1</v>
      </c>
      <c r="M62" s="377">
        <v>1</v>
      </c>
      <c r="N62" s="377" t="s">
        <v>1939</v>
      </c>
      <c r="O62" s="377" t="s">
        <v>2219</v>
      </c>
      <c r="P62" s="377" t="s">
        <v>745</v>
      </c>
      <c r="Q62" s="377" t="s">
        <v>153</v>
      </c>
      <c r="R62" s="377" t="s">
        <v>153</v>
      </c>
      <c r="S62" s="377" t="s">
        <v>154</v>
      </c>
      <c r="T62" s="377" t="s">
        <v>1254</v>
      </c>
      <c r="U62" s="377" t="s">
        <v>1254</v>
      </c>
      <c r="V62" s="377" t="s">
        <v>1254</v>
      </c>
      <c r="W62" s="377" t="s">
        <v>1254</v>
      </c>
      <c r="X62" s="377" t="s">
        <v>1254</v>
      </c>
      <c r="Y62" s="377" t="s">
        <v>1185</v>
      </c>
      <c r="Z62" s="379" t="s">
        <v>1185</v>
      </c>
      <c r="AA62" s="379" t="s">
        <v>1254</v>
      </c>
      <c r="AB62" s="379" t="s">
        <v>1254</v>
      </c>
      <c r="AC62" s="419"/>
      <c r="AD62" s="379" t="s">
        <v>1254</v>
      </c>
      <c r="AE62" s="419"/>
      <c r="AF62" s="379" t="s">
        <v>1254</v>
      </c>
      <c r="AG62" s="419"/>
      <c r="AH62" s="377" t="s">
        <v>2100</v>
      </c>
      <c r="AI62" s="377" t="s">
        <v>1773</v>
      </c>
      <c r="AJ62" s="377" t="s">
        <v>1290</v>
      </c>
      <c r="AK62" s="377" t="s">
        <v>1267</v>
      </c>
      <c r="AL62" s="377"/>
    </row>
    <row r="63" spans="1:38" ht="30.75" customHeight="1" x14ac:dyDescent="0.25">
      <c r="A63" s="427">
        <v>59</v>
      </c>
      <c r="B63" s="377"/>
      <c r="C63" s="377"/>
      <c r="D63" s="377"/>
      <c r="E63" s="377" t="s">
        <v>155</v>
      </c>
      <c r="F63" s="379" t="s">
        <v>87</v>
      </c>
      <c r="G63" s="377" t="s">
        <v>636</v>
      </c>
      <c r="H63" s="377" t="s">
        <v>1751</v>
      </c>
      <c r="I63" s="377" t="s">
        <v>2464</v>
      </c>
      <c r="J63" s="381">
        <v>0</v>
      </c>
      <c r="K63" s="377"/>
      <c r="L63" s="377">
        <v>1</v>
      </c>
      <c r="M63" s="377">
        <v>1</v>
      </c>
      <c r="N63" s="377" t="s">
        <v>1939</v>
      </c>
      <c r="O63" s="377" t="s">
        <v>2220</v>
      </c>
      <c r="P63" s="377" t="s">
        <v>521</v>
      </c>
      <c r="Q63" s="377" t="s">
        <v>1325</v>
      </c>
      <c r="R63" s="377" t="s">
        <v>156</v>
      </c>
      <c r="S63" s="377" t="s">
        <v>156</v>
      </c>
      <c r="T63" s="377" t="s">
        <v>1254</v>
      </c>
      <c r="U63" s="377" t="s">
        <v>1254</v>
      </c>
      <c r="V63" s="377" t="s">
        <v>1254</v>
      </c>
      <c r="W63" s="377" t="s">
        <v>1254</v>
      </c>
      <c r="X63" s="377" t="s">
        <v>1254</v>
      </c>
      <c r="Y63" s="377" t="s">
        <v>1185</v>
      </c>
      <c r="Z63" s="379" t="s">
        <v>1185</v>
      </c>
      <c r="AA63" s="379" t="s">
        <v>1254</v>
      </c>
      <c r="AB63" s="379" t="s">
        <v>1254</v>
      </c>
      <c r="AC63" s="419"/>
      <c r="AD63" s="379" t="s">
        <v>1254</v>
      </c>
      <c r="AE63" s="419"/>
      <c r="AF63" s="379" t="s">
        <v>1254</v>
      </c>
      <c r="AG63" s="419"/>
      <c r="AH63" s="377" t="s">
        <v>2098</v>
      </c>
      <c r="AI63" s="377" t="s">
        <v>1774</v>
      </c>
      <c r="AJ63" s="377"/>
      <c r="AK63" s="377"/>
      <c r="AL63" s="377"/>
    </row>
    <row r="64" spans="1:38" ht="30.75" customHeight="1" x14ac:dyDescent="0.25">
      <c r="A64" s="427">
        <v>60</v>
      </c>
      <c r="B64" s="377"/>
      <c r="C64" s="377"/>
      <c r="D64" s="377"/>
      <c r="E64" s="377" t="s">
        <v>157</v>
      </c>
      <c r="F64" s="379" t="s">
        <v>87</v>
      </c>
      <c r="G64" s="377" t="s">
        <v>157</v>
      </c>
      <c r="H64" s="377"/>
      <c r="I64" s="377" t="s">
        <v>2464</v>
      </c>
      <c r="J64" s="381" t="s">
        <v>1874</v>
      </c>
      <c r="K64" s="377" t="s">
        <v>2058</v>
      </c>
      <c r="L64" s="377">
        <v>1</v>
      </c>
      <c r="M64" s="377">
        <v>1</v>
      </c>
      <c r="N64" s="377" t="s">
        <v>1939</v>
      </c>
      <c r="O64" s="377" t="s">
        <v>2221</v>
      </c>
      <c r="P64" s="377" t="s">
        <v>746</v>
      </c>
      <c r="Q64" s="377" t="s">
        <v>157</v>
      </c>
      <c r="R64" s="377" t="s">
        <v>157</v>
      </c>
      <c r="S64" s="377" t="s">
        <v>157</v>
      </c>
      <c r="T64" s="377" t="s">
        <v>1184</v>
      </c>
      <c r="U64" s="377" t="s">
        <v>1184</v>
      </c>
      <c r="V64" s="377" t="s">
        <v>1184</v>
      </c>
      <c r="W64" s="377" t="s">
        <v>1184</v>
      </c>
      <c r="X64" s="377" t="s">
        <v>1184</v>
      </c>
      <c r="Y64" s="377" t="s">
        <v>1185</v>
      </c>
      <c r="Z64" s="379" t="s">
        <v>1184</v>
      </c>
      <c r="AA64" s="379" t="s">
        <v>1184</v>
      </c>
      <c r="AB64" s="379" t="s">
        <v>1184</v>
      </c>
      <c r="AC64" s="419" t="str">
        <f>Table1332[[#This Row],[Default]]</f>
        <v>0</v>
      </c>
      <c r="AD64" s="379" t="s">
        <v>1184</v>
      </c>
      <c r="AE64" s="419" t="str">
        <f>Table1332[[#This Row],[Default]]</f>
        <v>0</v>
      </c>
      <c r="AF64" s="379" t="s">
        <v>1184</v>
      </c>
      <c r="AG64" s="419" t="str">
        <f>Table1332[[#This Row],[Default]]</f>
        <v>0</v>
      </c>
      <c r="AH64" s="377" t="s">
        <v>1324</v>
      </c>
      <c r="AI64" s="377" t="s">
        <v>1775</v>
      </c>
      <c r="AJ64" s="377"/>
      <c r="AK64" s="377"/>
      <c r="AL64" s="377"/>
    </row>
    <row r="65" spans="1:38" ht="30.75" customHeight="1" x14ac:dyDescent="0.25">
      <c r="A65" s="427">
        <v>61</v>
      </c>
      <c r="B65" s="377"/>
      <c r="C65" s="377"/>
      <c r="D65" s="377"/>
      <c r="E65" s="377" t="s">
        <v>159</v>
      </c>
      <c r="F65" s="379" t="s">
        <v>87</v>
      </c>
      <c r="G65" s="377" t="s">
        <v>645</v>
      </c>
      <c r="H65" s="377"/>
      <c r="I65" s="377" t="s">
        <v>2464</v>
      </c>
      <c r="J65" s="381">
        <v>1</v>
      </c>
      <c r="K65" s="377" t="s">
        <v>2058</v>
      </c>
      <c r="L65" s="377">
        <v>1</v>
      </c>
      <c r="M65" s="377">
        <v>1</v>
      </c>
      <c r="N65" s="377" t="s">
        <v>1939</v>
      </c>
      <c r="O65" s="377" t="s">
        <v>2222</v>
      </c>
      <c r="P65" s="377" t="s">
        <v>747</v>
      </c>
      <c r="Q65" s="377" t="s">
        <v>1323</v>
      </c>
      <c r="R65" s="377" t="s">
        <v>159</v>
      </c>
      <c r="S65" s="377" t="s">
        <v>160</v>
      </c>
      <c r="T65" s="377" t="s">
        <v>1184</v>
      </c>
      <c r="U65" s="377" t="s">
        <v>1184</v>
      </c>
      <c r="V65" s="377" t="s">
        <v>1184</v>
      </c>
      <c r="W65" s="377" t="s">
        <v>1184</v>
      </c>
      <c r="X65" s="377" t="s">
        <v>1184</v>
      </c>
      <c r="Y65" s="377" t="s">
        <v>1184</v>
      </c>
      <c r="Z65" s="379" t="s">
        <v>1184</v>
      </c>
      <c r="AA65" s="379" t="s">
        <v>1184</v>
      </c>
      <c r="AB65" s="379" t="s">
        <v>1184</v>
      </c>
      <c r="AC65" s="419">
        <f>Table1332[[#This Row],[Default]]</f>
        <v>1</v>
      </c>
      <c r="AD65" s="379" t="s">
        <v>1184</v>
      </c>
      <c r="AE65" s="419">
        <f>Table1332[[#This Row],[Default]]</f>
        <v>1</v>
      </c>
      <c r="AF65" s="379" t="s">
        <v>1184</v>
      </c>
      <c r="AG65" s="419">
        <f>Table1332[[#This Row],[Default]]</f>
        <v>1</v>
      </c>
      <c r="AH65" s="377" t="s">
        <v>1322</v>
      </c>
      <c r="AI65" s="377" t="s">
        <v>1268</v>
      </c>
      <c r="AJ65" s="377"/>
      <c r="AK65" s="377" t="s">
        <v>1321</v>
      </c>
      <c r="AL65" s="377"/>
    </row>
    <row r="66" spans="1:38" ht="30.75" customHeight="1" x14ac:dyDescent="0.25">
      <c r="A66" s="427">
        <v>62</v>
      </c>
      <c r="B66" s="377"/>
      <c r="C66" s="377"/>
      <c r="D66" s="377"/>
      <c r="E66" s="377" t="s">
        <v>161</v>
      </c>
      <c r="F66" s="379" t="s">
        <v>87</v>
      </c>
      <c r="G66" s="377" t="s">
        <v>641</v>
      </c>
      <c r="H66" s="377" t="s">
        <v>1751</v>
      </c>
      <c r="I66" s="377" t="s">
        <v>2464</v>
      </c>
      <c r="J66" s="381" t="s">
        <v>1874</v>
      </c>
      <c r="K66" s="377" t="s">
        <v>2058</v>
      </c>
      <c r="L66" s="377">
        <v>1</v>
      </c>
      <c r="M66" s="377">
        <v>1</v>
      </c>
      <c r="N66" s="377" t="s">
        <v>1940</v>
      </c>
      <c r="O66" s="377" t="s">
        <v>2223</v>
      </c>
      <c r="P66" s="377" t="s">
        <v>521</v>
      </c>
      <c r="Q66" s="377" t="s">
        <v>1320</v>
      </c>
      <c r="R66" s="377" t="s">
        <v>162</v>
      </c>
      <c r="S66" s="377" t="s">
        <v>162</v>
      </c>
      <c r="T66" s="377" t="s">
        <v>1254</v>
      </c>
      <c r="U66" s="377" t="s">
        <v>1254</v>
      </c>
      <c r="V66" s="377" t="s">
        <v>1254</v>
      </c>
      <c r="W66" s="377" t="s">
        <v>1254</v>
      </c>
      <c r="X66" s="377" t="s">
        <v>1254</v>
      </c>
      <c r="Y66" s="377" t="s">
        <v>1185</v>
      </c>
      <c r="Z66" s="379" t="s">
        <v>1185</v>
      </c>
      <c r="AA66" s="379" t="s">
        <v>1254</v>
      </c>
      <c r="AB66" s="379" t="s">
        <v>1254</v>
      </c>
      <c r="AC66" s="419" t="str">
        <f>Table1332[[#This Row],[Default]]</f>
        <v>0</v>
      </c>
      <c r="AD66" s="379" t="s">
        <v>1254</v>
      </c>
      <c r="AE66" s="419" t="str">
        <f>Table1332[[#This Row],[Default]]</f>
        <v>0</v>
      </c>
      <c r="AF66" s="379" t="s">
        <v>1254</v>
      </c>
      <c r="AG66" s="419" t="str">
        <f>Table1332[[#This Row],[Default]]</f>
        <v>0</v>
      </c>
      <c r="AH66" s="377"/>
      <c r="AI66" s="377" t="s">
        <v>1776</v>
      </c>
      <c r="AJ66" s="377" t="s">
        <v>1290</v>
      </c>
      <c r="AK66" s="377"/>
      <c r="AL66" s="377"/>
    </row>
    <row r="67" spans="1:38" ht="30.75" customHeight="1" x14ac:dyDescent="0.25">
      <c r="A67" s="427">
        <v>63</v>
      </c>
      <c r="B67" s="377"/>
      <c r="C67" s="377"/>
      <c r="D67" s="377"/>
      <c r="E67" s="377" t="s">
        <v>163</v>
      </c>
      <c r="F67" s="379" t="s">
        <v>128</v>
      </c>
      <c r="G67" s="377" t="s">
        <v>163</v>
      </c>
      <c r="H67" s="377"/>
      <c r="I67" s="377" t="s">
        <v>2464</v>
      </c>
      <c r="J67" s="381" t="s">
        <v>2005</v>
      </c>
      <c r="K67" s="377" t="s">
        <v>2058</v>
      </c>
      <c r="L67" s="377">
        <v>1</v>
      </c>
      <c r="M67" s="377">
        <v>3</v>
      </c>
      <c r="N67" s="377" t="s">
        <v>1940</v>
      </c>
      <c r="O67" s="377" t="s">
        <v>2224</v>
      </c>
      <c r="P67" s="377" t="s">
        <v>748</v>
      </c>
      <c r="Q67" s="377" t="s">
        <v>1319</v>
      </c>
      <c r="R67" s="377" t="s">
        <v>163</v>
      </c>
      <c r="S67" s="377" t="s">
        <v>163</v>
      </c>
      <c r="T67" s="377" t="s">
        <v>1316</v>
      </c>
      <c r="U67" s="377" t="s">
        <v>1316</v>
      </c>
      <c r="V67" s="377" t="s">
        <v>1316</v>
      </c>
      <c r="W67" s="377" t="s">
        <v>1316</v>
      </c>
      <c r="X67" s="377" t="s">
        <v>1316</v>
      </c>
      <c r="Y67" s="377" t="s">
        <v>1185</v>
      </c>
      <c r="Z67" s="379" t="s">
        <v>1184</v>
      </c>
      <c r="AA67" s="379" t="s">
        <v>1184</v>
      </c>
      <c r="AB67" s="379" t="s">
        <v>1184</v>
      </c>
      <c r="AC67" s="419" t="str">
        <f>Table1332[[#This Row],[Default]]</f>
        <v>111</v>
      </c>
      <c r="AD67" s="379" t="s">
        <v>1184</v>
      </c>
      <c r="AE67" s="419" t="str">
        <f>Table1332[[#This Row],[Default]]</f>
        <v>111</v>
      </c>
      <c r="AF67" s="379" t="s">
        <v>1184</v>
      </c>
      <c r="AG67" s="419" t="str">
        <f>Table1332[[#This Row],[Default]]</f>
        <v>111</v>
      </c>
      <c r="AH67" s="377"/>
      <c r="AI67" s="377" t="s">
        <v>1268</v>
      </c>
      <c r="AJ67" s="377" t="s">
        <v>1290</v>
      </c>
      <c r="AK67" s="377" t="s">
        <v>1318</v>
      </c>
      <c r="AL67" s="377"/>
    </row>
    <row r="68" spans="1:38" ht="30.75" customHeight="1" x14ac:dyDescent="0.25">
      <c r="A68" s="427">
        <v>64</v>
      </c>
      <c r="B68" s="377"/>
      <c r="C68" s="377"/>
      <c r="D68" s="377"/>
      <c r="E68" s="377" t="s">
        <v>165</v>
      </c>
      <c r="F68" s="379" t="s">
        <v>87</v>
      </c>
      <c r="G68" s="377" t="s">
        <v>642</v>
      </c>
      <c r="H68" s="377" t="s">
        <v>1751</v>
      </c>
      <c r="I68" s="377" t="s">
        <v>2464</v>
      </c>
      <c r="J68" s="381">
        <v>0</v>
      </c>
      <c r="K68" s="377" t="s">
        <v>2058</v>
      </c>
      <c r="L68" s="377">
        <v>1</v>
      </c>
      <c r="M68" s="377">
        <v>1</v>
      </c>
      <c r="N68" s="377" t="s">
        <v>1940</v>
      </c>
      <c r="O68" s="377" t="s">
        <v>2225</v>
      </c>
      <c r="P68" s="377" t="s">
        <v>522</v>
      </c>
      <c r="Q68" s="377" t="s">
        <v>1317</v>
      </c>
      <c r="R68" s="377" t="s">
        <v>166</v>
      </c>
      <c r="S68" s="377" t="s">
        <v>166</v>
      </c>
      <c r="T68" s="377" t="s">
        <v>1254</v>
      </c>
      <c r="U68" s="377" t="s">
        <v>1254</v>
      </c>
      <c r="V68" s="377" t="s">
        <v>1254</v>
      </c>
      <c r="W68" s="377" t="s">
        <v>1254</v>
      </c>
      <c r="X68" s="377" t="s">
        <v>1254</v>
      </c>
      <c r="Y68" s="377" t="s">
        <v>1185</v>
      </c>
      <c r="Z68" s="379" t="s">
        <v>1185</v>
      </c>
      <c r="AA68" s="379" t="s">
        <v>1254</v>
      </c>
      <c r="AB68" s="379" t="s">
        <v>1254</v>
      </c>
      <c r="AC68" s="419">
        <f>Table1332[[#This Row],[Default]]</f>
        <v>0</v>
      </c>
      <c r="AD68" s="379" t="s">
        <v>1254</v>
      </c>
      <c r="AE68" s="419">
        <f>Table1332[[#This Row],[Default]]</f>
        <v>0</v>
      </c>
      <c r="AF68" s="379" t="s">
        <v>1254</v>
      </c>
      <c r="AG68" s="419">
        <f>Table1332[[#This Row],[Default]]</f>
        <v>0</v>
      </c>
      <c r="AH68" s="377"/>
      <c r="AI68" s="377" t="s">
        <v>1776</v>
      </c>
      <c r="AJ68" s="377" t="s">
        <v>1290</v>
      </c>
      <c r="AK68" s="377"/>
      <c r="AL68" s="377"/>
    </row>
    <row r="69" spans="1:38" ht="30.75" customHeight="1" x14ac:dyDescent="0.25">
      <c r="A69" s="427">
        <v>65</v>
      </c>
      <c r="B69" s="377"/>
      <c r="C69" s="377"/>
      <c r="D69" s="377"/>
      <c r="E69" s="377" t="s">
        <v>167</v>
      </c>
      <c r="F69" s="379" t="s">
        <v>128</v>
      </c>
      <c r="G69" s="377" t="s">
        <v>651</v>
      </c>
      <c r="H69" s="377" t="s">
        <v>1753</v>
      </c>
      <c r="I69" s="377" t="s">
        <v>2464</v>
      </c>
      <c r="J69" s="381">
        <v>0</v>
      </c>
      <c r="K69" s="377" t="s">
        <v>2058</v>
      </c>
      <c r="L69" s="377">
        <v>1</v>
      </c>
      <c r="M69" s="377">
        <v>1</v>
      </c>
      <c r="N69" s="377" t="s">
        <v>1940</v>
      </c>
      <c r="O69" s="377" t="s">
        <v>2226</v>
      </c>
      <c r="P69" s="377" t="s">
        <v>522</v>
      </c>
      <c r="Q69" s="377" t="s">
        <v>167</v>
      </c>
      <c r="R69" s="377" t="s">
        <v>167</v>
      </c>
      <c r="S69" s="377" t="s">
        <v>168</v>
      </c>
      <c r="T69" s="377" t="s">
        <v>1254</v>
      </c>
      <c r="U69" s="377" t="s">
        <v>1254</v>
      </c>
      <c r="V69" s="377" t="s">
        <v>1254</v>
      </c>
      <c r="W69" s="377" t="s">
        <v>1254</v>
      </c>
      <c r="X69" s="377" t="s">
        <v>1254</v>
      </c>
      <c r="Y69" s="377" t="s">
        <v>1185</v>
      </c>
      <c r="Z69" s="379" t="s">
        <v>1184</v>
      </c>
      <c r="AA69" s="379" t="s">
        <v>1254</v>
      </c>
      <c r="AB69" s="379" t="s">
        <v>1254</v>
      </c>
      <c r="AC69" s="419">
        <f>Table1332[[#This Row],[Default]]</f>
        <v>0</v>
      </c>
      <c r="AD69" s="379" t="s">
        <v>1254</v>
      </c>
      <c r="AE69" s="419">
        <f>Table1332[[#This Row],[Default]]</f>
        <v>0</v>
      </c>
      <c r="AF69" s="379" t="s">
        <v>1254</v>
      </c>
      <c r="AG69" s="419">
        <f>Table1332[[#This Row],[Default]]</f>
        <v>0</v>
      </c>
      <c r="AH69" s="377" t="s">
        <v>1315</v>
      </c>
      <c r="AI69" s="377" t="s">
        <v>1777</v>
      </c>
      <c r="AJ69" s="377" t="s">
        <v>1290</v>
      </c>
      <c r="AK69" s="377" t="s">
        <v>1315</v>
      </c>
      <c r="AL69" s="377"/>
    </row>
    <row r="70" spans="1:38" ht="30.75" customHeight="1" x14ac:dyDescent="0.25">
      <c r="A70" s="427">
        <v>66</v>
      </c>
      <c r="B70" s="377"/>
      <c r="C70" s="377"/>
      <c r="D70" s="377"/>
      <c r="E70" s="377" t="s">
        <v>169</v>
      </c>
      <c r="F70" s="379" t="s">
        <v>87</v>
      </c>
      <c r="G70" s="377" t="s">
        <v>639</v>
      </c>
      <c r="H70" s="377" t="s">
        <v>1751</v>
      </c>
      <c r="I70" s="377" t="s">
        <v>2464</v>
      </c>
      <c r="J70" s="381">
        <v>0</v>
      </c>
      <c r="K70" s="377" t="s">
        <v>2058</v>
      </c>
      <c r="L70" s="377">
        <v>1</v>
      </c>
      <c r="M70" s="377">
        <v>1</v>
      </c>
      <c r="N70" s="377" t="s">
        <v>1940</v>
      </c>
      <c r="O70" s="377" t="s">
        <v>2227</v>
      </c>
      <c r="P70" s="377" t="s">
        <v>522</v>
      </c>
      <c r="Q70" s="377" t="s">
        <v>1314</v>
      </c>
      <c r="R70" s="377" t="s">
        <v>170</v>
      </c>
      <c r="S70" s="377" t="s">
        <v>170</v>
      </c>
      <c r="T70" s="377" t="s">
        <v>1254</v>
      </c>
      <c r="U70" s="377" t="s">
        <v>1254</v>
      </c>
      <c r="V70" s="377" t="s">
        <v>1254</v>
      </c>
      <c r="W70" s="377" t="s">
        <v>1254</v>
      </c>
      <c r="X70" s="377" t="s">
        <v>1254</v>
      </c>
      <c r="Y70" s="377" t="s">
        <v>1185</v>
      </c>
      <c r="Z70" s="379" t="s">
        <v>1185</v>
      </c>
      <c r="AA70" s="379" t="s">
        <v>1254</v>
      </c>
      <c r="AB70" s="379" t="s">
        <v>1254</v>
      </c>
      <c r="AC70" s="419">
        <f>Table1332[[#This Row],[Default]]</f>
        <v>0</v>
      </c>
      <c r="AD70" s="379" t="s">
        <v>1254</v>
      </c>
      <c r="AE70" s="419">
        <f>Table1332[[#This Row],[Default]]</f>
        <v>0</v>
      </c>
      <c r="AF70" s="379" t="s">
        <v>1254</v>
      </c>
      <c r="AG70" s="419">
        <f>Table1332[[#This Row],[Default]]</f>
        <v>0</v>
      </c>
      <c r="AH70" s="377"/>
      <c r="AI70" s="377" t="s">
        <v>1776</v>
      </c>
      <c r="AJ70" s="377" t="s">
        <v>1229</v>
      </c>
      <c r="AK70" s="377" t="s">
        <v>1267</v>
      </c>
      <c r="AL70" s="377"/>
    </row>
    <row r="71" spans="1:38" ht="30.75" customHeight="1" x14ac:dyDescent="0.25">
      <c r="A71" s="427">
        <v>67</v>
      </c>
      <c r="B71" s="377"/>
      <c r="C71" s="377"/>
      <c r="D71" s="377"/>
      <c r="E71" s="377" t="s">
        <v>673</v>
      </c>
      <c r="F71" s="379" t="s">
        <v>128</v>
      </c>
      <c r="G71" s="377" t="s">
        <v>637</v>
      </c>
      <c r="H71" s="377" t="s">
        <v>1753</v>
      </c>
      <c r="I71" s="377" t="s">
        <v>2464</v>
      </c>
      <c r="J71" s="381">
        <v>0</v>
      </c>
      <c r="K71" s="377" t="s">
        <v>2058</v>
      </c>
      <c r="L71" s="377">
        <v>1</v>
      </c>
      <c r="M71" s="377">
        <v>1</v>
      </c>
      <c r="N71" s="377" t="s">
        <v>1940</v>
      </c>
      <c r="O71" s="377" t="s">
        <v>2228</v>
      </c>
      <c r="P71" s="377" t="s">
        <v>522</v>
      </c>
      <c r="Q71" s="377" t="s">
        <v>1313</v>
      </c>
      <c r="R71" s="377" t="s">
        <v>1312</v>
      </c>
      <c r="S71" s="377" t="s">
        <v>171</v>
      </c>
      <c r="T71" s="377" t="s">
        <v>1254</v>
      </c>
      <c r="U71" s="377" t="s">
        <v>1254</v>
      </c>
      <c r="V71" s="377" t="s">
        <v>1254</v>
      </c>
      <c r="W71" s="377" t="s">
        <v>1254</v>
      </c>
      <c r="X71" s="377" t="s">
        <v>1254</v>
      </c>
      <c r="Y71" s="377" t="s">
        <v>1185</v>
      </c>
      <c r="Z71" s="379" t="s">
        <v>1184</v>
      </c>
      <c r="AA71" s="379" t="s">
        <v>1254</v>
      </c>
      <c r="AB71" s="379" t="s">
        <v>1254</v>
      </c>
      <c r="AC71" s="419">
        <f>Table1332[[#This Row],[Default]]</f>
        <v>0</v>
      </c>
      <c r="AD71" s="379" t="s">
        <v>1254</v>
      </c>
      <c r="AE71" s="419">
        <f>Table1332[[#This Row],[Default]]</f>
        <v>0</v>
      </c>
      <c r="AF71" s="379" t="s">
        <v>1254</v>
      </c>
      <c r="AG71" s="419">
        <f>Table1332[[#This Row],[Default]]</f>
        <v>0</v>
      </c>
      <c r="AH71" s="377"/>
      <c r="AI71" s="377" t="s">
        <v>1778</v>
      </c>
      <c r="AJ71" s="377" t="s">
        <v>1304</v>
      </c>
      <c r="AK71" s="377"/>
      <c r="AL71" s="377"/>
    </row>
    <row r="72" spans="1:38" ht="30.75" customHeight="1" x14ac:dyDescent="0.25">
      <c r="A72" s="427">
        <v>68</v>
      </c>
      <c r="B72" s="377"/>
      <c r="C72" s="377"/>
      <c r="D72" s="377"/>
      <c r="E72" s="377" t="s">
        <v>173</v>
      </c>
      <c r="F72" s="379" t="s">
        <v>175</v>
      </c>
      <c r="G72" s="377" t="s">
        <v>172</v>
      </c>
      <c r="H72" s="377"/>
      <c r="I72" s="377" t="s">
        <v>2464</v>
      </c>
      <c r="J72" s="381">
        <v>1</v>
      </c>
      <c r="K72" s="377" t="s">
        <v>2058</v>
      </c>
      <c r="L72" s="377">
        <v>1</v>
      </c>
      <c r="M72" s="377">
        <v>1</v>
      </c>
      <c r="N72" s="377" t="s">
        <v>1941</v>
      </c>
      <c r="O72" s="377" t="s">
        <v>2229</v>
      </c>
      <c r="P72" s="377" t="s">
        <v>445</v>
      </c>
      <c r="Q72" s="377" t="s">
        <v>1311</v>
      </c>
      <c r="R72" s="377" t="s">
        <v>173</v>
      </c>
      <c r="S72" s="377" t="s">
        <v>174</v>
      </c>
      <c r="T72" s="377" t="s">
        <v>1316</v>
      </c>
      <c r="U72" s="377" t="s">
        <v>1316</v>
      </c>
      <c r="V72" s="377" t="s">
        <v>1316</v>
      </c>
      <c r="W72" s="377" t="s">
        <v>1316</v>
      </c>
      <c r="X72" s="377" t="s">
        <v>1316</v>
      </c>
      <c r="Y72" s="377" t="s">
        <v>1184</v>
      </c>
      <c r="Z72" s="379" t="s">
        <v>1185</v>
      </c>
      <c r="AA72" s="379" t="s">
        <v>1184</v>
      </c>
      <c r="AB72" s="379" t="s">
        <v>1184</v>
      </c>
      <c r="AC72" s="419">
        <f>Table1332[[#This Row],[Default]]</f>
        <v>1</v>
      </c>
      <c r="AD72" s="379" t="s">
        <v>1184</v>
      </c>
      <c r="AE72" s="419">
        <f>Table1332[[#This Row],[Default]]</f>
        <v>1</v>
      </c>
      <c r="AF72" s="379" t="s">
        <v>1184</v>
      </c>
      <c r="AG72" s="419">
        <f>Table1332[[#This Row],[Default]]</f>
        <v>1</v>
      </c>
      <c r="AH72" s="377"/>
      <c r="AI72" s="377" t="s">
        <v>1268</v>
      </c>
      <c r="AJ72" s="377"/>
      <c r="AK72" s="377"/>
      <c r="AL72" s="377"/>
    </row>
    <row r="73" spans="1:38" ht="30.75" customHeight="1" x14ac:dyDescent="0.25">
      <c r="A73" s="427">
        <v>69</v>
      </c>
      <c r="B73" s="377"/>
      <c r="C73" s="377"/>
      <c r="D73" s="377"/>
      <c r="E73" s="377" t="s">
        <v>176</v>
      </c>
      <c r="F73" s="379" t="s">
        <v>175</v>
      </c>
      <c r="G73" s="377" t="s">
        <v>172</v>
      </c>
      <c r="H73" s="377"/>
      <c r="I73" s="377" t="s">
        <v>2464</v>
      </c>
      <c r="J73" s="381" t="s">
        <v>1874</v>
      </c>
      <c r="K73" s="377" t="s">
        <v>2058</v>
      </c>
      <c r="L73" s="377">
        <v>1</v>
      </c>
      <c r="M73" s="377">
        <v>1</v>
      </c>
      <c r="N73" s="377" t="s">
        <v>1941</v>
      </c>
      <c r="O73" s="377" t="s">
        <v>2230</v>
      </c>
      <c r="P73" s="377" t="s">
        <v>446</v>
      </c>
      <c r="Q73" s="377" t="s">
        <v>1310</v>
      </c>
      <c r="R73" s="377" t="s">
        <v>176</v>
      </c>
      <c r="S73" s="377" t="s">
        <v>177</v>
      </c>
      <c r="T73" s="377" t="s">
        <v>1316</v>
      </c>
      <c r="U73" s="377" t="s">
        <v>1316</v>
      </c>
      <c r="V73" s="377" t="s">
        <v>1316</v>
      </c>
      <c r="W73" s="377" t="s">
        <v>1316</v>
      </c>
      <c r="X73" s="377" t="s">
        <v>1316</v>
      </c>
      <c r="Y73" s="377" t="s">
        <v>1184</v>
      </c>
      <c r="Z73" s="379" t="s">
        <v>1185</v>
      </c>
      <c r="AA73" s="379" t="s">
        <v>1184</v>
      </c>
      <c r="AB73" s="379" t="s">
        <v>1184</v>
      </c>
      <c r="AC73" s="419" t="str">
        <f>Table1332[[#This Row],[Default]]</f>
        <v>0</v>
      </c>
      <c r="AD73" s="379" t="s">
        <v>1184</v>
      </c>
      <c r="AE73" s="419" t="str">
        <f>Table1332[[#This Row],[Default]]</f>
        <v>0</v>
      </c>
      <c r="AF73" s="379" t="s">
        <v>1184</v>
      </c>
      <c r="AG73" s="419" t="str">
        <f>Table1332[[#This Row],[Default]]</f>
        <v>0</v>
      </c>
      <c r="AH73" s="377"/>
      <c r="AI73" s="377" t="s">
        <v>1779</v>
      </c>
      <c r="AJ73" s="377" t="s">
        <v>1309</v>
      </c>
      <c r="AK73" s="377" t="s">
        <v>1268</v>
      </c>
      <c r="AL73" s="377"/>
    </row>
    <row r="74" spans="1:38" ht="30.75" customHeight="1" x14ac:dyDescent="0.25">
      <c r="A74" s="427">
        <v>70</v>
      </c>
      <c r="B74" s="377"/>
      <c r="C74" s="377"/>
      <c r="D74" s="377"/>
      <c r="E74" s="377" t="s">
        <v>178</v>
      </c>
      <c r="F74" s="379" t="s">
        <v>175</v>
      </c>
      <c r="G74" s="377" t="s">
        <v>172</v>
      </c>
      <c r="H74" s="377"/>
      <c r="I74" s="377" t="s">
        <v>2464</v>
      </c>
      <c r="J74" s="381" t="s">
        <v>1874</v>
      </c>
      <c r="K74" s="377" t="s">
        <v>2058</v>
      </c>
      <c r="L74" s="377">
        <v>1</v>
      </c>
      <c r="M74" s="377">
        <v>1</v>
      </c>
      <c r="N74" s="377" t="s">
        <v>1941</v>
      </c>
      <c r="O74" s="377" t="s">
        <v>2231</v>
      </c>
      <c r="P74" s="377" t="s">
        <v>447</v>
      </c>
      <c r="Q74" s="377" t="s">
        <v>1308</v>
      </c>
      <c r="R74" s="377" t="s">
        <v>178</v>
      </c>
      <c r="S74" s="377" t="s">
        <v>179</v>
      </c>
      <c r="T74" s="377" t="s">
        <v>1316</v>
      </c>
      <c r="U74" s="377" t="s">
        <v>1316</v>
      </c>
      <c r="V74" s="377" t="s">
        <v>1316</v>
      </c>
      <c r="W74" s="377" t="s">
        <v>1316</v>
      </c>
      <c r="X74" s="377" t="s">
        <v>1316</v>
      </c>
      <c r="Y74" s="377" t="s">
        <v>1184</v>
      </c>
      <c r="Z74" s="379" t="s">
        <v>1185</v>
      </c>
      <c r="AA74" s="379" t="s">
        <v>1184</v>
      </c>
      <c r="AB74" s="379" t="s">
        <v>1184</v>
      </c>
      <c r="AC74" s="419" t="str">
        <f>Table1332[[#This Row],[Default]]</f>
        <v>0</v>
      </c>
      <c r="AD74" s="379" t="s">
        <v>1184</v>
      </c>
      <c r="AE74" s="419" t="str">
        <f>Table1332[[#This Row],[Default]]</f>
        <v>0</v>
      </c>
      <c r="AF74" s="379" t="s">
        <v>1184</v>
      </c>
      <c r="AG74" s="419" t="str">
        <f>Table1332[[#This Row],[Default]]</f>
        <v>0</v>
      </c>
      <c r="AH74" s="377"/>
      <c r="AI74" s="377" t="s">
        <v>1780</v>
      </c>
      <c r="AJ74" s="377"/>
      <c r="AK74" s="377"/>
      <c r="AL74" s="377"/>
    </row>
    <row r="75" spans="1:38" ht="30.75" customHeight="1" x14ac:dyDescent="0.25">
      <c r="A75" s="427">
        <v>71</v>
      </c>
      <c r="B75" s="377"/>
      <c r="C75" s="377"/>
      <c r="D75" s="377"/>
      <c r="E75" s="377" t="s">
        <v>180</v>
      </c>
      <c r="F75" s="379" t="s">
        <v>87</v>
      </c>
      <c r="G75" s="377" t="s">
        <v>638</v>
      </c>
      <c r="H75" s="377" t="s">
        <v>1752</v>
      </c>
      <c r="I75" s="377" t="s">
        <v>2464</v>
      </c>
      <c r="J75" s="381" t="s">
        <v>1874</v>
      </c>
      <c r="K75" s="377" t="s">
        <v>2058</v>
      </c>
      <c r="L75" s="377">
        <v>1</v>
      </c>
      <c r="M75" s="377">
        <v>1</v>
      </c>
      <c r="N75" s="377" t="s">
        <v>1941</v>
      </c>
      <c r="O75" s="377" t="s">
        <v>2232</v>
      </c>
      <c r="P75" s="377" t="s">
        <v>523</v>
      </c>
      <c r="Q75" s="377" t="s">
        <v>1307</v>
      </c>
      <c r="R75" s="377" t="s">
        <v>180</v>
      </c>
      <c r="S75" s="377" t="s">
        <v>181</v>
      </c>
      <c r="T75" s="377" t="s">
        <v>1254</v>
      </c>
      <c r="U75" s="377" t="s">
        <v>1254</v>
      </c>
      <c r="V75" s="377" t="s">
        <v>1254</v>
      </c>
      <c r="W75" s="377" t="s">
        <v>1254</v>
      </c>
      <c r="X75" s="377" t="s">
        <v>1254</v>
      </c>
      <c r="Y75" s="377" t="s">
        <v>1254</v>
      </c>
      <c r="Z75" s="379" t="s">
        <v>1254</v>
      </c>
      <c r="AA75" s="379" t="s">
        <v>1254</v>
      </c>
      <c r="AB75" s="379" t="s">
        <v>1254</v>
      </c>
      <c r="AC75" s="419" t="str">
        <f>Table1332[[#This Row],[Default]]</f>
        <v>0</v>
      </c>
      <c r="AD75" s="379" t="s">
        <v>1254</v>
      </c>
      <c r="AE75" s="419" t="str">
        <f>Table1332[[#This Row],[Default]]</f>
        <v>0</v>
      </c>
      <c r="AF75" s="379" t="s">
        <v>1254</v>
      </c>
      <c r="AG75" s="419" t="str">
        <f>Table1332[[#This Row],[Default]]</f>
        <v>0</v>
      </c>
      <c r="AH75" s="377"/>
      <c r="AI75" s="377" t="s">
        <v>1781</v>
      </c>
      <c r="AJ75" s="377" t="s">
        <v>1306</v>
      </c>
      <c r="AK75" s="377" t="s">
        <v>1267</v>
      </c>
      <c r="AL75" s="377"/>
    </row>
    <row r="76" spans="1:38" ht="30.75" customHeight="1" x14ac:dyDescent="0.25">
      <c r="A76" s="427">
        <v>72</v>
      </c>
      <c r="B76" s="377"/>
      <c r="C76" s="377"/>
      <c r="D76" s="377"/>
      <c r="E76" s="377" t="s">
        <v>182</v>
      </c>
      <c r="F76" s="379" t="s">
        <v>87</v>
      </c>
      <c r="G76" s="377" t="s">
        <v>635</v>
      </c>
      <c r="H76" s="377" t="s">
        <v>1752</v>
      </c>
      <c r="I76" s="377" t="s">
        <v>2464</v>
      </c>
      <c r="J76" s="381" t="s">
        <v>1874</v>
      </c>
      <c r="K76" s="377" t="s">
        <v>2058</v>
      </c>
      <c r="L76" s="377">
        <v>1</v>
      </c>
      <c r="M76" s="377">
        <v>1</v>
      </c>
      <c r="N76" s="377" t="s">
        <v>1941</v>
      </c>
      <c r="O76" s="377" t="s">
        <v>2233</v>
      </c>
      <c r="P76" s="377" t="s">
        <v>524</v>
      </c>
      <c r="Q76" s="377" t="s">
        <v>182</v>
      </c>
      <c r="R76" s="377" t="s">
        <v>182</v>
      </c>
      <c r="S76" s="377" t="s">
        <v>183</v>
      </c>
      <c r="T76" s="377" t="s">
        <v>1254</v>
      </c>
      <c r="U76" s="377" t="s">
        <v>1254</v>
      </c>
      <c r="V76" s="377" t="s">
        <v>1254</v>
      </c>
      <c r="W76" s="377" t="s">
        <v>1254</v>
      </c>
      <c r="X76" s="377" t="s">
        <v>1254</v>
      </c>
      <c r="Y76" s="377" t="s">
        <v>1185</v>
      </c>
      <c r="Z76" s="379" t="s">
        <v>1185</v>
      </c>
      <c r="AA76" s="379" t="s">
        <v>1254</v>
      </c>
      <c r="AB76" s="379" t="s">
        <v>1254</v>
      </c>
      <c r="AC76" s="419" t="str">
        <f>Table1332[[#This Row],[Default]]</f>
        <v>0</v>
      </c>
      <c r="AD76" s="379" t="s">
        <v>1254</v>
      </c>
      <c r="AE76" s="419" t="str">
        <f>Table1332[[#This Row],[Default]]</f>
        <v>0</v>
      </c>
      <c r="AF76" s="379" t="s">
        <v>1254</v>
      </c>
      <c r="AG76" s="419" t="str">
        <f>Table1332[[#This Row],[Default]]</f>
        <v>0</v>
      </c>
      <c r="AH76" s="377" t="s">
        <v>1305</v>
      </c>
      <c r="AI76" s="377" t="s">
        <v>1781</v>
      </c>
      <c r="AJ76" s="377" t="s">
        <v>1304</v>
      </c>
      <c r="AK76" s="377" t="s">
        <v>1303</v>
      </c>
      <c r="AL76" s="377"/>
    </row>
    <row r="77" spans="1:38" ht="30.75" customHeight="1" x14ac:dyDescent="0.25">
      <c r="A77" s="427">
        <v>73</v>
      </c>
      <c r="B77" s="377"/>
      <c r="C77" s="377"/>
      <c r="D77" s="377"/>
      <c r="E77" s="377" t="s">
        <v>184</v>
      </c>
      <c r="F77" s="379" t="s">
        <v>87</v>
      </c>
      <c r="G77" s="377" t="s">
        <v>644</v>
      </c>
      <c r="H77" s="377" t="s">
        <v>2090</v>
      </c>
      <c r="I77" s="377" t="s">
        <v>2464</v>
      </c>
      <c r="J77" s="381">
        <v>1</v>
      </c>
      <c r="K77" s="377" t="s">
        <v>2058</v>
      </c>
      <c r="L77" s="377">
        <v>1</v>
      </c>
      <c r="M77" s="377">
        <v>1</v>
      </c>
      <c r="N77" s="377" t="s">
        <v>1941</v>
      </c>
      <c r="O77" s="377" t="s">
        <v>2234</v>
      </c>
      <c r="P77" s="377" t="s">
        <v>448</v>
      </c>
      <c r="Q77" s="377" t="s">
        <v>1302</v>
      </c>
      <c r="R77" s="377" t="s">
        <v>184</v>
      </c>
      <c r="S77" s="377" t="s">
        <v>185</v>
      </c>
      <c r="T77" s="377" t="s">
        <v>1316</v>
      </c>
      <c r="U77" s="377" t="s">
        <v>1316</v>
      </c>
      <c r="V77" s="377" t="s">
        <v>1316</v>
      </c>
      <c r="W77" s="377" t="s">
        <v>1316</v>
      </c>
      <c r="X77" s="377" t="s">
        <v>1316</v>
      </c>
      <c r="Y77" s="377" t="s">
        <v>1185</v>
      </c>
      <c r="Z77" s="379" t="s">
        <v>1185</v>
      </c>
      <c r="AA77" s="379" t="s">
        <v>1184</v>
      </c>
      <c r="AB77" s="379" t="s">
        <v>1185</v>
      </c>
      <c r="AC77" s="419">
        <f>Table1332[[#This Row],[Default]]</f>
        <v>1</v>
      </c>
      <c r="AD77" s="379" t="s">
        <v>1185</v>
      </c>
      <c r="AE77" s="419">
        <f>Table1332[[#This Row],[Default]]</f>
        <v>1</v>
      </c>
      <c r="AF77" s="379" t="s">
        <v>1185</v>
      </c>
      <c r="AG77" s="419">
        <f>Table1332[[#This Row],[Default]]</f>
        <v>1</v>
      </c>
      <c r="AH77" s="377"/>
      <c r="AI77" s="377" t="s">
        <v>1268</v>
      </c>
      <c r="AJ77" s="377" t="s">
        <v>1290</v>
      </c>
      <c r="AK77" s="377"/>
      <c r="AL77" s="377"/>
    </row>
    <row r="78" spans="1:38" ht="30.75" customHeight="1" x14ac:dyDescent="0.25">
      <c r="A78" s="427">
        <v>74</v>
      </c>
      <c r="B78" s="377"/>
      <c r="C78" s="377"/>
      <c r="D78" s="377"/>
      <c r="E78" s="377" t="s">
        <v>187</v>
      </c>
      <c r="F78" s="379" t="s">
        <v>87</v>
      </c>
      <c r="G78" s="377" t="s">
        <v>186</v>
      </c>
      <c r="H78" s="377" t="s">
        <v>1752</v>
      </c>
      <c r="I78" s="377" t="s">
        <v>2464</v>
      </c>
      <c r="J78" s="381" t="s">
        <v>1870</v>
      </c>
      <c r="K78" s="377" t="s">
        <v>2058</v>
      </c>
      <c r="L78" s="377">
        <v>1</v>
      </c>
      <c r="M78" s="377">
        <v>2</v>
      </c>
      <c r="N78" s="377" t="s">
        <v>1941</v>
      </c>
      <c r="O78" s="377" t="s">
        <v>2235</v>
      </c>
      <c r="P78" s="377" t="s">
        <v>449</v>
      </c>
      <c r="Q78" s="377" t="s">
        <v>187</v>
      </c>
      <c r="R78" s="377" t="s">
        <v>187</v>
      </c>
      <c r="S78" s="377" t="s">
        <v>188</v>
      </c>
      <c r="T78" s="377" t="s">
        <v>1254</v>
      </c>
      <c r="U78" s="377" t="s">
        <v>1254</v>
      </c>
      <c r="V78" s="377" t="s">
        <v>1254</v>
      </c>
      <c r="W78" s="377" t="s">
        <v>1254</v>
      </c>
      <c r="X78" s="377" t="s">
        <v>1254</v>
      </c>
      <c r="Y78" s="377" t="s">
        <v>1185</v>
      </c>
      <c r="Z78" s="379" t="s">
        <v>1185</v>
      </c>
      <c r="AA78" s="379" t="s">
        <v>1254</v>
      </c>
      <c r="AB78" s="379" t="s">
        <v>1254</v>
      </c>
      <c r="AC78" s="419" t="str">
        <f>Table1332[[#This Row],[Default]]</f>
        <v>00</v>
      </c>
      <c r="AD78" s="379" t="s">
        <v>1254</v>
      </c>
      <c r="AE78" s="419" t="str">
        <f>Table1332[[#This Row],[Default]]</f>
        <v>00</v>
      </c>
      <c r="AF78" s="379" t="s">
        <v>1254</v>
      </c>
      <c r="AG78" s="419" t="str">
        <f>Table1332[[#This Row],[Default]]</f>
        <v>00</v>
      </c>
      <c r="AH78" s="377"/>
      <c r="AI78" s="377" t="s">
        <v>1782</v>
      </c>
      <c r="AJ78" s="377" t="s">
        <v>1290</v>
      </c>
      <c r="AK78" s="377" t="s">
        <v>1301</v>
      </c>
      <c r="AL78" s="377"/>
    </row>
    <row r="79" spans="1:38" ht="30.75" customHeight="1" x14ac:dyDescent="0.25">
      <c r="A79" s="427">
        <v>75</v>
      </c>
      <c r="B79" s="377"/>
      <c r="C79" s="377"/>
      <c r="D79" s="377"/>
      <c r="E79" s="377" t="s">
        <v>189</v>
      </c>
      <c r="F79" s="379" t="s">
        <v>87</v>
      </c>
      <c r="G79" s="377" t="s">
        <v>2458</v>
      </c>
      <c r="H79" s="377" t="s">
        <v>1754</v>
      </c>
      <c r="I79" s="377" t="s">
        <v>2463</v>
      </c>
      <c r="J79" s="378" t="s">
        <v>2006</v>
      </c>
      <c r="K79" s="377" t="s">
        <v>2058</v>
      </c>
      <c r="L79" s="377">
        <v>1</v>
      </c>
      <c r="M79" s="377">
        <v>8</v>
      </c>
      <c r="N79" s="377" t="s">
        <v>1942</v>
      </c>
      <c r="O79" s="377" t="s">
        <v>2236</v>
      </c>
      <c r="P79" s="377" t="s">
        <v>450</v>
      </c>
      <c r="Q79" s="377" t="s">
        <v>1300</v>
      </c>
      <c r="R79" s="377" t="s">
        <v>189</v>
      </c>
      <c r="S79" s="377" t="s">
        <v>189</v>
      </c>
      <c r="T79" s="377" t="s">
        <v>1184</v>
      </c>
      <c r="U79" s="377" t="s">
        <v>1184</v>
      </c>
      <c r="V79" s="377" t="s">
        <v>1184</v>
      </c>
      <c r="W79" s="377" t="s">
        <v>1184</v>
      </c>
      <c r="X79" s="377" t="s">
        <v>1184</v>
      </c>
      <c r="Y79" s="377" t="s">
        <v>1184</v>
      </c>
      <c r="Z79" s="379" t="s">
        <v>1184</v>
      </c>
      <c r="AA79" s="379" t="s">
        <v>1184</v>
      </c>
      <c r="AB79" s="379" t="s">
        <v>1380</v>
      </c>
      <c r="AC79" s="419" t="str">
        <f>Table1332[[#This Row],[Default]]</f>
        <v>11111111</v>
      </c>
      <c r="AD79" s="379" t="s">
        <v>1380</v>
      </c>
      <c r="AE79" s="419" t="str">
        <f>Table1332[[#This Row],[Default]]</f>
        <v>11111111</v>
      </c>
      <c r="AF79" s="379" t="s">
        <v>1380</v>
      </c>
      <c r="AG79" s="419" t="str">
        <f>Table1332[[#This Row],[Default]]</f>
        <v>11111111</v>
      </c>
      <c r="AH79" s="377" t="s">
        <v>1299</v>
      </c>
      <c r="AI79" s="377" t="s">
        <v>1268</v>
      </c>
      <c r="AJ79" s="377" t="s">
        <v>1298</v>
      </c>
      <c r="AK79" s="377" t="s">
        <v>1297</v>
      </c>
      <c r="AL79" s="377"/>
    </row>
    <row r="80" spans="1:38" ht="30.75" customHeight="1" x14ac:dyDescent="0.25">
      <c r="A80" s="427">
        <v>76</v>
      </c>
      <c r="B80" s="377" t="s">
        <v>1696</v>
      </c>
      <c r="C80" s="377" t="s">
        <v>191</v>
      </c>
      <c r="D80" s="377" t="s">
        <v>2450</v>
      </c>
      <c r="E80" s="377" t="s">
        <v>192</v>
      </c>
      <c r="F80" s="379" t="s">
        <v>1747</v>
      </c>
      <c r="G80" s="377" t="s">
        <v>1446</v>
      </c>
      <c r="H80" s="377"/>
      <c r="I80" s="377" t="s">
        <v>2465</v>
      </c>
      <c r="J80" s="378" t="s">
        <v>1872</v>
      </c>
      <c r="K80" s="377" t="s">
        <v>2058</v>
      </c>
      <c r="L80" s="377">
        <v>1</v>
      </c>
      <c r="M80" s="377">
        <v>15</v>
      </c>
      <c r="N80" s="377" t="s">
        <v>1943</v>
      </c>
      <c r="O80" s="377" t="s">
        <v>2237</v>
      </c>
      <c r="P80" s="377" t="s">
        <v>451</v>
      </c>
      <c r="Q80" s="377" t="s">
        <v>1296</v>
      </c>
      <c r="R80" s="377" t="s">
        <v>192</v>
      </c>
      <c r="S80" s="377" t="s">
        <v>192</v>
      </c>
      <c r="T80" s="379">
        <v>15</v>
      </c>
      <c r="U80" s="379">
        <v>5</v>
      </c>
      <c r="V80" s="379">
        <v>7</v>
      </c>
      <c r="W80" s="379">
        <v>5</v>
      </c>
      <c r="X80" s="379">
        <v>7</v>
      </c>
      <c r="Y80" s="379">
        <v>12</v>
      </c>
      <c r="Z80" s="379">
        <v>5</v>
      </c>
      <c r="AA80" s="379">
        <v>5</v>
      </c>
      <c r="AB80" s="379">
        <v>13</v>
      </c>
      <c r="AC80" s="419" t="str">
        <f>CONCATENATE(HEX2BIN(MID(DEC2HEX(2^(INDEX(ConfigNew!$A$5:$CZ$221,MATCH("cse_sram_num_banks",ConfigNew!$A$5:$A$221,0),MATCH(AC$4,ConfigNew!$A$5:$CZ$5,0)))-1,4),1,2),7),HEX2BIN(MID(DEC2HEX(2^(INDEX(ConfigNew!$A$5:$CZ$221,MATCH("cse_sram_num_banks",ConfigNew!$A$5:$A$221,0),MATCH(AC$4,ConfigNew!$A$5:$CZ$5,0)))-1,4),3,2),8))</f>
        <v>001111111111111</v>
      </c>
      <c r="AD80" s="379">
        <v>7</v>
      </c>
      <c r="AE80" s="419" t="str">
        <f>CONCATENATE(HEX2BIN(MID(DEC2HEX(2^(INDEX(ConfigNew!$A$5:$CZ$221,MATCH("cse_sram_num_banks",ConfigNew!$A$5:$A$221,0),MATCH(AE$4,ConfigNew!$A$5:$CZ$5,0)))-1,4),1,2),7),HEX2BIN(MID(DEC2HEX(2^(INDEX(ConfigNew!$A$5:$CZ$221,MATCH("cse_sram_num_banks",ConfigNew!$A$5:$A$221,0),MATCH(AE$4,ConfigNew!$A$5:$CZ$5,0)))-1,4),3,2),8))</f>
        <v>000000001111111</v>
      </c>
      <c r="AF80" s="379">
        <v>5</v>
      </c>
      <c r="AG80" s="419" t="str">
        <f>CONCATENATE(HEX2BIN(MID(DEC2HEX(2^(INDEX(ConfigNew!$A$5:$CZ$221,MATCH("cse_sram_num_banks",ConfigNew!$A$5:$A$221,0),MATCH(AG$4,ConfigNew!$A$5:$CZ$5,0)))-1,4),1,2),7),HEX2BIN(MID(DEC2HEX(2^(INDEX(ConfigNew!$A$5:$CZ$221,MATCH("cse_sram_num_banks",ConfigNew!$A$5:$A$221,0),MATCH(AG$4,ConfigNew!$A$5:$CZ$5,0)))-1,4),3,2),8))</f>
        <v>000000000011111</v>
      </c>
      <c r="AH80" s="377" t="s">
        <v>1295</v>
      </c>
      <c r="AI80" s="377" t="s">
        <v>1783</v>
      </c>
      <c r="AJ80" s="377" t="s">
        <v>1294</v>
      </c>
      <c r="AK80" s="377" t="s">
        <v>1293</v>
      </c>
      <c r="AL80" s="377"/>
    </row>
    <row r="81" spans="1:38" ht="30.75" customHeight="1" x14ac:dyDescent="0.25">
      <c r="A81" s="427">
        <v>77</v>
      </c>
      <c r="B81" s="377"/>
      <c r="C81" s="377"/>
      <c r="D81" s="377"/>
      <c r="E81" s="377" t="s">
        <v>194</v>
      </c>
      <c r="F81" s="379" t="s">
        <v>87</v>
      </c>
      <c r="G81" s="377" t="s">
        <v>646</v>
      </c>
      <c r="H81" s="377" t="s">
        <v>1752</v>
      </c>
      <c r="I81" s="377" t="s">
        <v>2465</v>
      </c>
      <c r="J81" s="381">
        <v>0</v>
      </c>
      <c r="K81" s="377" t="s">
        <v>2058</v>
      </c>
      <c r="L81" s="377">
        <v>1</v>
      </c>
      <c r="M81" s="377">
        <v>1</v>
      </c>
      <c r="N81" s="377" t="s">
        <v>1944</v>
      </c>
      <c r="O81" s="377" t="s">
        <v>2238</v>
      </c>
      <c r="P81" s="377" t="s">
        <v>2356</v>
      </c>
      <c r="Q81" s="377" t="s">
        <v>1292</v>
      </c>
      <c r="R81" s="377" t="s">
        <v>194</v>
      </c>
      <c r="S81" s="377" t="s">
        <v>195</v>
      </c>
      <c r="T81" s="377" t="s">
        <v>1254</v>
      </c>
      <c r="U81" s="377" t="s">
        <v>1254</v>
      </c>
      <c r="V81" s="377" t="s">
        <v>1254</v>
      </c>
      <c r="W81" s="377" t="s">
        <v>1254</v>
      </c>
      <c r="X81" s="377" t="s">
        <v>1254</v>
      </c>
      <c r="Y81" s="377" t="s">
        <v>1254</v>
      </c>
      <c r="Z81" s="377" t="s">
        <v>1254</v>
      </c>
      <c r="AA81" s="377" t="s">
        <v>1254</v>
      </c>
      <c r="AB81" s="377" t="s">
        <v>1254</v>
      </c>
      <c r="AC81" s="418">
        <f>Table1332[[#This Row],[Default]]</f>
        <v>0</v>
      </c>
      <c r="AD81" s="377" t="s">
        <v>1254</v>
      </c>
      <c r="AE81" s="418">
        <f>Table1332[[#This Row],[Default]]</f>
        <v>0</v>
      </c>
      <c r="AF81" s="377" t="s">
        <v>1254</v>
      </c>
      <c r="AG81" s="418">
        <f>Table1332[[#This Row],[Default]]</f>
        <v>0</v>
      </c>
      <c r="AH81" s="377" t="s">
        <v>1291</v>
      </c>
      <c r="AI81" s="377" t="s">
        <v>1784</v>
      </c>
      <c r="AJ81" s="377" t="s">
        <v>1290</v>
      </c>
      <c r="AK81" s="377" t="s">
        <v>1289</v>
      </c>
      <c r="AL81" s="377"/>
    </row>
    <row r="82" spans="1:38" ht="30.75" customHeight="1" x14ac:dyDescent="0.25">
      <c r="A82" s="427">
        <v>78</v>
      </c>
      <c r="B82" s="377"/>
      <c r="C82" s="377"/>
      <c r="D82" s="377"/>
      <c r="E82" s="377" t="s">
        <v>196</v>
      </c>
      <c r="F82" s="379" t="s">
        <v>87</v>
      </c>
      <c r="G82" s="377" t="s">
        <v>650</v>
      </c>
      <c r="H82" s="377" t="s">
        <v>1752</v>
      </c>
      <c r="I82" s="377" t="s">
        <v>2464</v>
      </c>
      <c r="J82" s="381" t="s">
        <v>1874</v>
      </c>
      <c r="K82" s="377" t="s">
        <v>2058</v>
      </c>
      <c r="L82" s="377">
        <v>1</v>
      </c>
      <c r="M82" s="377">
        <v>1</v>
      </c>
      <c r="N82" s="377" t="s">
        <v>1945</v>
      </c>
      <c r="O82" s="377" t="s">
        <v>2239</v>
      </c>
      <c r="P82" s="377" t="s">
        <v>453</v>
      </c>
      <c r="Q82" s="377" t="s">
        <v>1288</v>
      </c>
      <c r="R82" s="377" t="s">
        <v>1288</v>
      </c>
      <c r="S82" s="377" t="s">
        <v>197</v>
      </c>
      <c r="T82" s="377" t="s">
        <v>1254</v>
      </c>
      <c r="U82" s="377" t="s">
        <v>1254</v>
      </c>
      <c r="V82" s="377" t="s">
        <v>1254</v>
      </c>
      <c r="W82" s="377" t="s">
        <v>1254</v>
      </c>
      <c r="X82" s="377" t="s">
        <v>1254</v>
      </c>
      <c r="Y82" s="377" t="s">
        <v>1254</v>
      </c>
      <c r="Z82" s="377" t="s">
        <v>1254</v>
      </c>
      <c r="AA82" s="377" t="s">
        <v>1254</v>
      </c>
      <c r="AB82" s="377" t="s">
        <v>1254</v>
      </c>
      <c r="AC82" s="418" t="str">
        <f>Table1332[[#This Row],[Default]]</f>
        <v>0</v>
      </c>
      <c r="AD82" s="377" t="s">
        <v>1254</v>
      </c>
      <c r="AE82" s="418" t="str">
        <f>Table1332[[#This Row],[Default]]</f>
        <v>0</v>
      </c>
      <c r="AF82" s="377" t="s">
        <v>1254</v>
      </c>
      <c r="AG82" s="418" t="str">
        <f>Table1332[[#This Row],[Default]]</f>
        <v>0</v>
      </c>
      <c r="AH82" s="377"/>
      <c r="AI82" s="377" t="s">
        <v>1229</v>
      </c>
      <c r="AJ82" s="377" t="s">
        <v>1229</v>
      </c>
      <c r="AK82" s="377" t="s">
        <v>1267</v>
      </c>
      <c r="AL82" s="377"/>
    </row>
    <row r="83" spans="1:38" ht="30.75" customHeight="1" x14ac:dyDescent="0.25">
      <c r="A83" s="427">
        <v>79</v>
      </c>
      <c r="B83" s="377"/>
      <c r="C83" s="377"/>
      <c r="D83" s="377"/>
      <c r="E83" s="377" t="s">
        <v>237</v>
      </c>
      <c r="F83" s="379" t="s">
        <v>1747</v>
      </c>
      <c r="G83" s="377" t="s">
        <v>536</v>
      </c>
      <c r="H83" s="377"/>
      <c r="I83" s="377" t="s">
        <v>2464</v>
      </c>
      <c r="J83" s="381" t="s">
        <v>1874</v>
      </c>
      <c r="K83" s="377" t="s">
        <v>2058</v>
      </c>
      <c r="L83" s="377">
        <v>1</v>
      </c>
      <c r="M83" s="377">
        <v>1</v>
      </c>
      <c r="N83" s="377" t="s">
        <v>1945</v>
      </c>
      <c r="O83" s="377" t="s">
        <v>2240</v>
      </c>
      <c r="P83" s="377" t="s">
        <v>2080</v>
      </c>
      <c r="Q83" s="377" t="s">
        <v>1287</v>
      </c>
      <c r="R83" s="377" t="s">
        <v>198</v>
      </c>
      <c r="S83" s="377" t="s">
        <v>198</v>
      </c>
      <c r="T83" s="377" t="s">
        <v>1185</v>
      </c>
      <c r="U83" s="377" t="s">
        <v>1185</v>
      </c>
      <c r="V83" s="377" t="s">
        <v>1185</v>
      </c>
      <c r="W83" s="377" t="s">
        <v>1185</v>
      </c>
      <c r="X83" s="377" t="s">
        <v>1185</v>
      </c>
      <c r="Y83" s="377" t="s">
        <v>1185</v>
      </c>
      <c r="Z83" s="379" t="s">
        <v>1184</v>
      </c>
      <c r="AA83" s="379" t="s">
        <v>1184</v>
      </c>
      <c r="AB83" s="379" t="s">
        <v>1380</v>
      </c>
      <c r="AC83" s="419" t="str">
        <f>Table1332[[#This Row],[Default]]</f>
        <v>0</v>
      </c>
      <c r="AD83" s="379" t="s">
        <v>1380</v>
      </c>
      <c r="AE83" s="419" t="str">
        <f>Table1332[[#This Row],[Default]]</f>
        <v>0</v>
      </c>
      <c r="AF83" s="379" t="s">
        <v>1380</v>
      </c>
      <c r="AG83" s="419" t="str">
        <f>Table1332[[#This Row],[Default]]</f>
        <v>0</v>
      </c>
      <c r="AH83" s="377"/>
      <c r="AI83" s="377" t="s">
        <v>1785</v>
      </c>
      <c r="AJ83" s="377"/>
      <c r="AK83" s="377"/>
      <c r="AL83" s="377"/>
    </row>
    <row r="84" spans="1:38" ht="30.75" customHeight="1" x14ac:dyDescent="0.25">
      <c r="A84" s="427">
        <v>80</v>
      </c>
      <c r="B84" s="377"/>
      <c r="C84" s="377"/>
      <c r="D84" s="377"/>
      <c r="E84" s="377" t="s">
        <v>199</v>
      </c>
      <c r="F84" s="379" t="s">
        <v>87</v>
      </c>
      <c r="G84" s="377" t="s">
        <v>199</v>
      </c>
      <c r="H84" s="377" t="s">
        <v>1753</v>
      </c>
      <c r="I84" s="377" t="s">
        <v>2464</v>
      </c>
      <c r="J84" s="381" t="s">
        <v>1866</v>
      </c>
      <c r="K84" s="377" t="s">
        <v>2058</v>
      </c>
      <c r="L84" s="377">
        <v>1</v>
      </c>
      <c r="M84" s="377">
        <v>3</v>
      </c>
      <c r="N84" s="377" t="s">
        <v>1945</v>
      </c>
      <c r="O84" s="377" t="s">
        <v>2241</v>
      </c>
      <c r="P84" s="377" t="s">
        <v>454</v>
      </c>
      <c r="Q84" s="377" t="s">
        <v>199</v>
      </c>
      <c r="R84" s="377" t="s">
        <v>199</v>
      </c>
      <c r="S84" s="377" t="s">
        <v>199</v>
      </c>
      <c r="T84" s="377" t="s">
        <v>1254</v>
      </c>
      <c r="U84" s="377" t="s">
        <v>1254</v>
      </c>
      <c r="V84" s="377" t="s">
        <v>1254</v>
      </c>
      <c r="W84" s="377" t="s">
        <v>1254</v>
      </c>
      <c r="X84" s="377" t="s">
        <v>1254</v>
      </c>
      <c r="Y84" s="377" t="s">
        <v>1185</v>
      </c>
      <c r="Z84" s="379" t="s">
        <v>1184</v>
      </c>
      <c r="AA84" s="379" t="s">
        <v>1254</v>
      </c>
      <c r="AB84" s="379" t="s">
        <v>1254</v>
      </c>
      <c r="AC84" s="419" t="str">
        <f>Table1332[[#This Row],[Default]]</f>
        <v>000</v>
      </c>
      <c r="AD84" s="379" t="s">
        <v>1254</v>
      </c>
      <c r="AE84" s="419" t="str">
        <f>Table1332[[#This Row],[Default]]</f>
        <v>000</v>
      </c>
      <c r="AF84" s="379" t="s">
        <v>1254</v>
      </c>
      <c r="AG84" s="419" t="str">
        <f>Table1332[[#This Row],[Default]]</f>
        <v>000</v>
      </c>
      <c r="AH84" s="377"/>
      <c r="AI84" s="377" t="s">
        <v>1786</v>
      </c>
      <c r="AJ84" s="377" t="s">
        <v>1283</v>
      </c>
      <c r="AK84" s="377" t="s">
        <v>1282</v>
      </c>
      <c r="AL84" s="377"/>
    </row>
    <row r="85" spans="1:38" ht="30.75" customHeight="1" x14ac:dyDescent="0.25">
      <c r="A85" s="427">
        <v>81</v>
      </c>
      <c r="B85" s="377"/>
      <c r="C85" s="377"/>
      <c r="D85" s="377"/>
      <c r="E85" s="377" t="s">
        <v>1554</v>
      </c>
      <c r="F85" s="377" t="s">
        <v>66</v>
      </c>
      <c r="G85" s="377" t="s">
        <v>1533</v>
      </c>
      <c r="H85" s="377"/>
      <c r="I85" s="377" t="s">
        <v>2464</v>
      </c>
      <c r="J85" s="381" t="s">
        <v>1874</v>
      </c>
      <c r="K85" s="377" t="s">
        <v>2058</v>
      </c>
      <c r="L85" s="377">
        <v>1</v>
      </c>
      <c r="M85" s="377">
        <v>1</v>
      </c>
      <c r="N85" s="377" t="s">
        <v>1945</v>
      </c>
      <c r="O85" s="377" t="s">
        <v>2242</v>
      </c>
      <c r="P85" s="377" t="s">
        <v>1539</v>
      </c>
      <c r="Q85" s="377" t="s">
        <v>1286</v>
      </c>
      <c r="R85" s="377" t="s">
        <v>1133</v>
      </c>
      <c r="S85" s="377" t="s">
        <v>1133</v>
      </c>
      <c r="T85" s="377" t="s">
        <v>1185</v>
      </c>
      <c r="U85" s="377" t="s">
        <v>1185</v>
      </c>
      <c r="V85" s="377" t="s">
        <v>1185</v>
      </c>
      <c r="W85" s="377" t="s">
        <v>1185</v>
      </c>
      <c r="X85" s="377" t="s">
        <v>1185</v>
      </c>
      <c r="Y85" s="377" t="s">
        <v>1185</v>
      </c>
      <c r="Z85" s="379" t="s">
        <v>1185</v>
      </c>
      <c r="AA85" s="379" t="s">
        <v>1185</v>
      </c>
      <c r="AB85" s="379" t="s">
        <v>1380</v>
      </c>
      <c r="AC85" s="419" t="str">
        <f>Table1332[[#This Row],[Default]]</f>
        <v>0</v>
      </c>
      <c r="AD85" s="379" t="s">
        <v>1207</v>
      </c>
      <c r="AE85" s="419" t="str">
        <f>Table1332[[#This Row],[Default]]</f>
        <v>0</v>
      </c>
      <c r="AF85" s="379" t="s">
        <v>1380</v>
      </c>
      <c r="AG85" s="419" t="str">
        <f>Table1332[[#This Row],[Default]]</f>
        <v>0</v>
      </c>
      <c r="AH85" s="377"/>
      <c r="AI85" s="377" t="s">
        <v>66</v>
      </c>
      <c r="AJ85" s="377"/>
      <c r="AK85" s="377"/>
      <c r="AL85" s="377"/>
    </row>
    <row r="86" spans="1:38" ht="30.75" customHeight="1" x14ac:dyDescent="0.25">
      <c r="A86" s="427">
        <v>82</v>
      </c>
      <c r="B86" s="377"/>
      <c r="C86" s="377"/>
      <c r="D86" s="377"/>
      <c r="E86" s="377" t="s">
        <v>1265</v>
      </c>
      <c r="F86" s="377" t="s">
        <v>2116</v>
      </c>
      <c r="G86" s="377" t="s">
        <v>2071</v>
      </c>
      <c r="H86" s="377"/>
      <c r="I86" s="377" t="s">
        <v>2464</v>
      </c>
      <c r="J86" s="381" t="s">
        <v>1874</v>
      </c>
      <c r="K86" s="377" t="s">
        <v>2058</v>
      </c>
      <c r="L86" s="377">
        <v>1</v>
      </c>
      <c r="M86" s="377">
        <v>1</v>
      </c>
      <c r="N86" s="377" t="s">
        <v>1945</v>
      </c>
      <c r="O86" s="377" t="s">
        <v>2243</v>
      </c>
      <c r="P86" s="377" t="s">
        <v>460</v>
      </c>
      <c r="Q86" s="377" t="s">
        <v>1285</v>
      </c>
      <c r="R86" s="377" t="s">
        <v>1137</v>
      </c>
      <c r="S86" s="377" t="s">
        <v>1137</v>
      </c>
      <c r="T86" s="377" t="s">
        <v>1185</v>
      </c>
      <c r="U86" s="377" t="s">
        <v>1185</v>
      </c>
      <c r="V86" s="377" t="s">
        <v>1185</v>
      </c>
      <c r="W86" s="377" t="s">
        <v>1185</v>
      </c>
      <c r="X86" s="377" t="s">
        <v>1185</v>
      </c>
      <c r="Y86" s="377" t="s">
        <v>1185</v>
      </c>
      <c r="Z86" s="379" t="s">
        <v>1185</v>
      </c>
      <c r="AA86" s="379" t="s">
        <v>1185</v>
      </c>
      <c r="AB86" s="379" t="s">
        <v>1380</v>
      </c>
      <c r="AC86" s="419" t="str">
        <f>Table1332[[#This Row],[Default]]</f>
        <v>0</v>
      </c>
      <c r="AD86" s="379" t="s">
        <v>1380</v>
      </c>
      <c r="AE86" s="419" t="str">
        <f>Table1332[[#This Row],[Default]]</f>
        <v>0</v>
      </c>
      <c r="AF86" s="379" t="s">
        <v>1380</v>
      </c>
      <c r="AG86" s="419" t="str">
        <f>Table1332[[#This Row],[Default]]</f>
        <v>0</v>
      </c>
      <c r="AH86" s="377"/>
      <c r="AI86" s="377"/>
      <c r="AJ86" s="377"/>
      <c r="AK86" s="377"/>
      <c r="AL86" s="377"/>
    </row>
    <row r="87" spans="1:38" ht="30.75" customHeight="1" x14ac:dyDescent="0.25">
      <c r="A87" s="427">
        <v>83</v>
      </c>
      <c r="B87" s="377"/>
      <c r="C87" s="377"/>
      <c r="D87" s="377"/>
      <c r="E87" s="377" t="s">
        <v>1265</v>
      </c>
      <c r="F87" s="377" t="s">
        <v>2116</v>
      </c>
      <c r="G87" s="377" t="s">
        <v>2071</v>
      </c>
      <c r="H87" s="377"/>
      <c r="I87" s="377" t="s">
        <v>2464</v>
      </c>
      <c r="J87" s="381" t="s">
        <v>1874</v>
      </c>
      <c r="K87" s="377" t="s">
        <v>2058</v>
      </c>
      <c r="L87" s="377">
        <v>1</v>
      </c>
      <c r="M87" s="377">
        <v>1</v>
      </c>
      <c r="N87" s="377" t="s">
        <v>1945</v>
      </c>
      <c r="O87" s="377" t="s">
        <v>2244</v>
      </c>
      <c r="P87" s="377" t="s">
        <v>460</v>
      </c>
      <c r="Q87" s="377" t="s">
        <v>1284</v>
      </c>
      <c r="R87" s="377" t="s">
        <v>1138</v>
      </c>
      <c r="S87" s="377" t="s">
        <v>1138</v>
      </c>
      <c r="T87" s="377" t="s">
        <v>1185</v>
      </c>
      <c r="U87" s="377" t="s">
        <v>1185</v>
      </c>
      <c r="V87" s="377" t="s">
        <v>1185</v>
      </c>
      <c r="W87" s="377" t="s">
        <v>1185</v>
      </c>
      <c r="X87" s="377" t="s">
        <v>1185</v>
      </c>
      <c r="Y87" s="377" t="s">
        <v>1185</v>
      </c>
      <c r="Z87" s="379" t="s">
        <v>1185</v>
      </c>
      <c r="AA87" s="379" t="s">
        <v>1185</v>
      </c>
      <c r="AB87" s="379" t="s">
        <v>1380</v>
      </c>
      <c r="AC87" s="419" t="str">
        <f>Table1332[[#This Row],[Default]]</f>
        <v>0</v>
      </c>
      <c r="AD87" s="379" t="s">
        <v>1380</v>
      </c>
      <c r="AE87" s="419" t="str">
        <f>Table1332[[#This Row],[Default]]</f>
        <v>0</v>
      </c>
      <c r="AF87" s="379" t="s">
        <v>1380</v>
      </c>
      <c r="AG87" s="419" t="str">
        <f>Table1332[[#This Row],[Default]]</f>
        <v>0</v>
      </c>
      <c r="AH87" s="377"/>
      <c r="AI87" s="377"/>
      <c r="AJ87" s="377"/>
      <c r="AK87" s="377"/>
      <c r="AL87" s="377"/>
    </row>
    <row r="88" spans="1:38" ht="30.75" customHeight="1" x14ac:dyDescent="0.25">
      <c r="A88" s="427">
        <v>84</v>
      </c>
      <c r="B88" s="377"/>
      <c r="C88" s="377"/>
      <c r="D88" s="377"/>
      <c r="E88" s="377" t="s">
        <v>201</v>
      </c>
      <c r="F88" s="379" t="s">
        <v>87</v>
      </c>
      <c r="G88" s="377" t="s">
        <v>201</v>
      </c>
      <c r="H88" s="377" t="s">
        <v>1753</v>
      </c>
      <c r="I88" s="377" t="s">
        <v>2464</v>
      </c>
      <c r="J88" s="381" t="s">
        <v>1875</v>
      </c>
      <c r="K88" s="377" t="s">
        <v>2058</v>
      </c>
      <c r="L88" s="377">
        <v>1</v>
      </c>
      <c r="M88" s="377">
        <v>4</v>
      </c>
      <c r="N88" s="377" t="s">
        <v>1946</v>
      </c>
      <c r="O88" s="377" t="s">
        <v>2245</v>
      </c>
      <c r="P88" s="377" t="s">
        <v>454</v>
      </c>
      <c r="Q88" s="377" t="s">
        <v>201</v>
      </c>
      <c r="R88" s="377" t="s">
        <v>201</v>
      </c>
      <c r="S88" s="377" t="s">
        <v>201</v>
      </c>
      <c r="T88" s="377" t="s">
        <v>1254</v>
      </c>
      <c r="U88" s="377" t="s">
        <v>1254</v>
      </c>
      <c r="V88" s="377" t="s">
        <v>1254</v>
      </c>
      <c r="W88" s="377" t="s">
        <v>1254</v>
      </c>
      <c r="X88" s="377" t="s">
        <v>1254</v>
      </c>
      <c r="Y88" s="377" t="s">
        <v>1185</v>
      </c>
      <c r="Z88" s="379" t="s">
        <v>1184</v>
      </c>
      <c r="AA88" s="379" t="s">
        <v>1254</v>
      </c>
      <c r="AB88" s="379" t="s">
        <v>1254</v>
      </c>
      <c r="AC88" s="419" t="str">
        <f>Table1332[[#This Row],[Default]]</f>
        <v>0000</v>
      </c>
      <c r="AD88" s="379" t="s">
        <v>1254</v>
      </c>
      <c r="AE88" s="419" t="str">
        <f>Table1332[[#This Row],[Default]]</f>
        <v>0000</v>
      </c>
      <c r="AF88" s="379" t="s">
        <v>1254</v>
      </c>
      <c r="AG88" s="419" t="str">
        <f>Table1332[[#This Row],[Default]]</f>
        <v>0000</v>
      </c>
      <c r="AH88" s="377"/>
      <c r="AI88" s="377" t="s">
        <v>1786</v>
      </c>
      <c r="AJ88" s="377" t="s">
        <v>1283</v>
      </c>
      <c r="AK88" s="377" t="s">
        <v>1282</v>
      </c>
      <c r="AL88" s="377"/>
    </row>
    <row r="89" spans="1:38" ht="30.75" customHeight="1" x14ac:dyDescent="0.25">
      <c r="A89" s="427">
        <v>85</v>
      </c>
      <c r="B89" s="377"/>
      <c r="C89" s="377"/>
      <c r="D89" s="377"/>
      <c r="E89" s="377" t="s">
        <v>203</v>
      </c>
      <c r="F89" s="379" t="s">
        <v>87</v>
      </c>
      <c r="G89" s="377" t="s">
        <v>203</v>
      </c>
      <c r="H89" s="377" t="s">
        <v>1753</v>
      </c>
      <c r="I89" s="377" t="s">
        <v>2464</v>
      </c>
      <c r="J89" s="381" t="s">
        <v>1875</v>
      </c>
      <c r="K89" s="377" t="s">
        <v>2058</v>
      </c>
      <c r="L89" s="377">
        <v>1</v>
      </c>
      <c r="M89" s="377">
        <v>4</v>
      </c>
      <c r="N89" s="377" t="s">
        <v>1946</v>
      </c>
      <c r="O89" s="377" t="s">
        <v>2246</v>
      </c>
      <c r="P89" s="377" t="s">
        <v>454</v>
      </c>
      <c r="Q89" s="377" t="s">
        <v>203</v>
      </c>
      <c r="R89" s="377" t="s">
        <v>203</v>
      </c>
      <c r="S89" s="377" t="s">
        <v>203</v>
      </c>
      <c r="T89" s="377" t="s">
        <v>1254</v>
      </c>
      <c r="U89" s="377" t="s">
        <v>1254</v>
      </c>
      <c r="V89" s="377" t="s">
        <v>1254</v>
      </c>
      <c r="W89" s="377" t="s">
        <v>1254</v>
      </c>
      <c r="X89" s="377" t="s">
        <v>1254</v>
      </c>
      <c r="Y89" s="377" t="s">
        <v>1185</v>
      </c>
      <c r="Z89" s="379" t="s">
        <v>1184</v>
      </c>
      <c r="AA89" s="379" t="s">
        <v>1254</v>
      </c>
      <c r="AB89" s="379" t="s">
        <v>1254</v>
      </c>
      <c r="AC89" s="419" t="str">
        <f>Table1332[[#This Row],[Default]]</f>
        <v>0000</v>
      </c>
      <c r="AD89" s="379" t="s">
        <v>1254</v>
      </c>
      <c r="AE89" s="419" t="str">
        <f>Table1332[[#This Row],[Default]]</f>
        <v>0000</v>
      </c>
      <c r="AF89" s="379" t="s">
        <v>1254</v>
      </c>
      <c r="AG89" s="419" t="str">
        <f>Table1332[[#This Row],[Default]]</f>
        <v>0000</v>
      </c>
      <c r="AH89" s="377"/>
      <c r="AI89" s="377" t="s">
        <v>1786</v>
      </c>
      <c r="AJ89" s="377" t="s">
        <v>1283</v>
      </c>
      <c r="AK89" s="377" t="s">
        <v>1282</v>
      </c>
      <c r="AL89" s="377"/>
    </row>
    <row r="90" spans="1:38" ht="30.75" customHeight="1" x14ac:dyDescent="0.25">
      <c r="A90" s="427">
        <v>86</v>
      </c>
      <c r="B90" s="377" t="s">
        <v>1698</v>
      </c>
      <c r="C90" s="377" t="s">
        <v>32</v>
      </c>
      <c r="D90" s="377" t="s">
        <v>2450</v>
      </c>
      <c r="E90" s="377" t="s">
        <v>1130</v>
      </c>
      <c r="F90" s="379" t="s">
        <v>66</v>
      </c>
      <c r="G90" s="377" t="s">
        <v>613</v>
      </c>
      <c r="H90" s="377"/>
      <c r="I90" s="377" t="s">
        <v>2465</v>
      </c>
      <c r="J90" s="381" t="s">
        <v>1873</v>
      </c>
      <c r="K90" s="377" t="s">
        <v>2058</v>
      </c>
      <c r="L90" s="377">
        <v>1</v>
      </c>
      <c r="M90" s="377">
        <v>1</v>
      </c>
      <c r="N90" s="377" t="s">
        <v>1947</v>
      </c>
      <c r="O90" s="377" t="s">
        <v>2247</v>
      </c>
      <c r="P90" s="377" t="s">
        <v>455</v>
      </c>
      <c r="Q90" s="377" t="s">
        <v>1130</v>
      </c>
      <c r="R90" s="377" t="s">
        <v>1130</v>
      </c>
      <c r="S90" s="377" t="s">
        <v>1130</v>
      </c>
      <c r="T90" s="377" t="s">
        <v>1184</v>
      </c>
      <c r="U90" s="377" t="s">
        <v>1184</v>
      </c>
      <c r="V90" s="377" t="s">
        <v>1184</v>
      </c>
      <c r="W90" s="377" t="s">
        <v>1184</v>
      </c>
      <c r="X90" s="377" t="s">
        <v>1184</v>
      </c>
      <c r="Y90" s="377" t="s">
        <v>1184</v>
      </c>
      <c r="Z90" s="377" t="s">
        <v>1930</v>
      </c>
      <c r="AA90" s="377" t="s">
        <v>1184</v>
      </c>
      <c r="AB90" s="377" t="s">
        <v>1184</v>
      </c>
      <c r="AC90" s="418" t="str">
        <f>Table1332[[#This Row],[Default]]</f>
        <v>1</v>
      </c>
      <c r="AD90" s="377" t="s">
        <v>1184</v>
      </c>
      <c r="AE90" s="418" t="str">
        <f>Table1332[[#This Row],[Default]]</f>
        <v>1</v>
      </c>
      <c r="AF90" s="377" t="s">
        <v>1184</v>
      </c>
      <c r="AG90" s="418" t="str">
        <f>Table1332[[#This Row],[Default]]</f>
        <v>1</v>
      </c>
      <c r="AH90" s="377" t="s">
        <v>1281</v>
      </c>
      <c r="AI90" s="377" t="s">
        <v>66</v>
      </c>
      <c r="AJ90" s="377" t="s">
        <v>1280</v>
      </c>
      <c r="AK90" s="377" t="s">
        <v>1280</v>
      </c>
      <c r="AL90" s="377"/>
    </row>
    <row r="91" spans="1:38" ht="30.75" customHeight="1" x14ac:dyDescent="0.25">
      <c r="A91" s="427">
        <v>87</v>
      </c>
      <c r="B91" s="377"/>
      <c r="C91" s="377"/>
      <c r="D91" s="377"/>
      <c r="E91" s="377" t="s">
        <v>1131</v>
      </c>
      <c r="F91" s="379" t="s">
        <v>66</v>
      </c>
      <c r="G91" s="377" t="s">
        <v>613</v>
      </c>
      <c r="H91" s="377"/>
      <c r="I91" s="377" t="s">
        <v>2465</v>
      </c>
      <c r="J91" s="381" t="s">
        <v>1874</v>
      </c>
      <c r="K91" s="377" t="s">
        <v>2058</v>
      </c>
      <c r="L91" s="377">
        <v>1</v>
      </c>
      <c r="M91" s="377">
        <v>1</v>
      </c>
      <c r="N91" s="377" t="s">
        <v>1947</v>
      </c>
      <c r="O91" s="377" t="s">
        <v>2248</v>
      </c>
      <c r="P91" s="377" t="s">
        <v>456</v>
      </c>
      <c r="Q91" s="377" t="s">
        <v>1131</v>
      </c>
      <c r="R91" s="377" t="s">
        <v>1131</v>
      </c>
      <c r="S91" s="377" t="s">
        <v>1131</v>
      </c>
      <c r="T91" s="377" t="s">
        <v>1184</v>
      </c>
      <c r="U91" s="377" t="s">
        <v>1184</v>
      </c>
      <c r="V91" s="377" t="s">
        <v>1184</v>
      </c>
      <c r="W91" s="377" t="s">
        <v>1184</v>
      </c>
      <c r="X91" s="377" t="s">
        <v>1184</v>
      </c>
      <c r="Y91" s="377" t="s">
        <v>1184</v>
      </c>
      <c r="Z91" s="377" t="s">
        <v>1930</v>
      </c>
      <c r="AA91" s="377" t="s">
        <v>1184</v>
      </c>
      <c r="AB91" s="377" t="s">
        <v>1184</v>
      </c>
      <c r="AC91" s="418" t="str">
        <f>Table1332[[#This Row],[Default]]</f>
        <v>0</v>
      </c>
      <c r="AD91" s="377" t="s">
        <v>1184</v>
      </c>
      <c r="AE91" s="418" t="str">
        <f>Table1332[[#This Row],[Default]]</f>
        <v>0</v>
      </c>
      <c r="AF91" s="377" t="s">
        <v>1184</v>
      </c>
      <c r="AG91" s="418" t="str">
        <f>Table1332[[#This Row],[Default]]</f>
        <v>0</v>
      </c>
      <c r="AH91" s="377" t="s">
        <v>1281</v>
      </c>
      <c r="AI91" s="377" t="s">
        <v>66</v>
      </c>
      <c r="AJ91" s="377" t="s">
        <v>1280</v>
      </c>
      <c r="AK91" s="377" t="s">
        <v>1280</v>
      </c>
      <c r="AL91" s="377"/>
    </row>
    <row r="92" spans="1:38" ht="30.75" customHeight="1" x14ac:dyDescent="0.25">
      <c r="A92" s="427">
        <v>88</v>
      </c>
      <c r="B92" s="377"/>
      <c r="C92" s="377"/>
      <c r="D92" s="377"/>
      <c r="E92" s="377" t="s">
        <v>1132</v>
      </c>
      <c r="F92" s="379" t="s">
        <v>66</v>
      </c>
      <c r="G92" s="377" t="s">
        <v>613</v>
      </c>
      <c r="H92" s="377"/>
      <c r="I92" s="377" t="s">
        <v>2465</v>
      </c>
      <c r="J92" s="381" t="s">
        <v>1874</v>
      </c>
      <c r="K92" s="377" t="s">
        <v>2058</v>
      </c>
      <c r="L92" s="377">
        <v>1</v>
      </c>
      <c r="M92" s="377">
        <v>1</v>
      </c>
      <c r="N92" s="377" t="s">
        <v>1947</v>
      </c>
      <c r="O92" s="377" t="s">
        <v>2249</v>
      </c>
      <c r="P92" s="377" t="s">
        <v>457</v>
      </c>
      <c r="Q92" s="377" t="s">
        <v>1132</v>
      </c>
      <c r="R92" s="377" t="s">
        <v>1132</v>
      </c>
      <c r="S92" s="377" t="s">
        <v>1132</v>
      </c>
      <c r="T92" s="377" t="s">
        <v>1184</v>
      </c>
      <c r="U92" s="377" t="s">
        <v>1184</v>
      </c>
      <c r="V92" s="377" t="s">
        <v>1184</v>
      </c>
      <c r="W92" s="377" t="s">
        <v>1184</v>
      </c>
      <c r="X92" s="377" t="s">
        <v>1184</v>
      </c>
      <c r="Y92" s="377" t="s">
        <v>1184</v>
      </c>
      <c r="Z92" s="377" t="s">
        <v>1930</v>
      </c>
      <c r="AA92" s="377" t="s">
        <v>1184</v>
      </c>
      <c r="AB92" s="377" t="s">
        <v>1184</v>
      </c>
      <c r="AC92" s="418" t="str">
        <f>Table1332[[#This Row],[Default]]</f>
        <v>0</v>
      </c>
      <c r="AD92" s="377" t="s">
        <v>1184</v>
      </c>
      <c r="AE92" s="418" t="str">
        <f>Table1332[[#This Row],[Default]]</f>
        <v>0</v>
      </c>
      <c r="AF92" s="377" t="s">
        <v>1184</v>
      </c>
      <c r="AG92" s="418" t="str">
        <f>Table1332[[#This Row],[Default]]</f>
        <v>0</v>
      </c>
      <c r="AH92" s="377" t="s">
        <v>1281</v>
      </c>
      <c r="AI92" s="377" t="s">
        <v>66</v>
      </c>
      <c r="AJ92" s="377" t="s">
        <v>1280</v>
      </c>
      <c r="AK92" s="377" t="s">
        <v>1280</v>
      </c>
      <c r="AL92" s="377"/>
    </row>
    <row r="93" spans="1:38" ht="30.75" customHeight="1" x14ac:dyDescent="0.25">
      <c r="A93" s="427">
        <v>89</v>
      </c>
      <c r="B93" s="377"/>
      <c r="C93" s="377"/>
      <c r="D93" s="377"/>
      <c r="E93" s="377" t="s">
        <v>209</v>
      </c>
      <c r="F93" s="379" t="s">
        <v>66</v>
      </c>
      <c r="G93" s="377" t="s">
        <v>613</v>
      </c>
      <c r="H93" s="377"/>
      <c r="I93" s="377" t="s">
        <v>2465</v>
      </c>
      <c r="J93" s="381" t="s">
        <v>1873</v>
      </c>
      <c r="K93" s="377" t="s">
        <v>2058</v>
      </c>
      <c r="L93" s="377">
        <v>1</v>
      </c>
      <c r="M93" s="377">
        <v>1</v>
      </c>
      <c r="N93" s="377" t="s">
        <v>1947</v>
      </c>
      <c r="O93" s="377" t="s">
        <v>2250</v>
      </c>
      <c r="P93" s="377" t="s">
        <v>527</v>
      </c>
      <c r="Q93" s="377" t="s">
        <v>1279</v>
      </c>
      <c r="R93" s="377" t="s">
        <v>1279</v>
      </c>
      <c r="S93" s="377" t="s">
        <v>1279</v>
      </c>
      <c r="T93" s="377" t="s">
        <v>1184</v>
      </c>
      <c r="U93" s="377" t="s">
        <v>1184</v>
      </c>
      <c r="V93" s="377" t="s">
        <v>1184</v>
      </c>
      <c r="W93" s="377" t="s">
        <v>1184</v>
      </c>
      <c r="X93" s="377" t="s">
        <v>1184</v>
      </c>
      <c r="Y93" s="377" t="s">
        <v>1184</v>
      </c>
      <c r="Z93" s="379" t="s">
        <v>1184</v>
      </c>
      <c r="AA93" s="379" t="s">
        <v>1184</v>
      </c>
      <c r="AB93" s="379" t="s">
        <v>1207</v>
      </c>
      <c r="AC93" s="419" t="str">
        <f>Table1332[[#This Row],[Default]]</f>
        <v>1</v>
      </c>
      <c r="AD93" s="379" t="s">
        <v>1207</v>
      </c>
      <c r="AE93" s="419" t="str">
        <f>Table1332[[#This Row],[Default]]</f>
        <v>1</v>
      </c>
      <c r="AF93" s="379" t="s">
        <v>1207</v>
      </c>
      <c r="AG93" s="419" t="str">
        <f>Table1332[[#This Row],[Default]]</f>
        <v>1</v>
      </c>
      <c r="AH93" s="377"/>
      <c r="AI93" s="377" t="s">
        <v>1787</v>
      </c>
      <c r="AJ93" s="377" t="s">
        <v>1278</v>
      </c>
      <c r="AK93" s="377" t="s">
        <v>1278</v>
      </c>
      <c r="AL93" s="377"/>
    </row>
    <row r="94" spans="1:38" ht="30.75" customHeight="1" x14ac:dyDescent="0.25">
      <c r="A94" s="427">
        <v>90</v>
      </c>
      <c r="B94" s="377"/>
      <c r="C94" s="377"/>
      <c r="D94" s="377"/>
      <c r="E94" s="377" t="s">
        <v>211</v>
      </c>
      <c r="F94" s="379" t="s">
        <v>66</v>
      </c>
      <c r="G94" s="377" t="s">
        <v>613</v>
      </c>
      <c r="H94" s="377"/>
      <c r="I94" s="377" t="s">
        <v>2465</v>
      </c>
      <c r="J94" s="381" t="s">
        <v>1874</v>
      </c>
      <c r="K94" s="377" t="s">
        <v>2058</v>
      </c>
      <c r="L94" s="377">
        <v>1</v>
      </c>
      <c r="M94" s="377">
        <v>1</v>
      </c>
      <c r="N94" s="377" t="s">
        <v>1947</v>
      </c>
      <c r="O94" s="377" t="s">
        <v>2251</v>
      </c>
      <c r="P94" s="377" t="s">
        <v>528</v>
      </c>
      <c r="Q94" s="377" t="s">
        <v>211</v>
      </c>
      <c r="R94" s="377" t="s">
        <v>211</v>
      </c>
      <c r="S94" s="377" t="s">
        <v>211</v>
      </c>
      <c r="T94" s="377" t="s">
        <v>1184</v>
      </c>
      <c r="U94" s="377" t="s">
        <v>1184</v>
      </c>
      <c r="V94" s="377" t="s">
        <v>1184</v>
      </c>
      <c r="W94" s="377" t="s">
        <v>1184</v>
      </c>
      <c r="X94" s="377" t="s">
        <v>1184</v>
      </c>
      <c r="Y94" s="377" t="s">
        <v>1184</v>
      </c>
      <c r="Z94" s="379" t="s">
        <v>1184</v>
      </c>
      <c r="AA94" s="379" t="s">
        <v>1184</v>
      </c>
      <c r="AB94" s="379" t="s">
        <v>1207</v>
      </c>
      <c r="AC94" s="419" t="str">
        <f>Table1332[[#This Row],[Default]]</f>
        <v>0</v>
      </c>
      <c r="AD94" s="379" t="s">
        <v>1207</v>
      </c>
      <c r="AE94" s="419" t="str">
        <f>Table1332[[#This Row],[Default]]</f>
        <v>0</v>
      </c>
      <c r="AF94" s="379" t="s">
        <v>1207</v>
      </c>
      <c r="AG94" s="419" t="str">
        <f>Table1332[[#This Row],[Default]]</f>
        <v>0</v>
      </c>
      <c r="AH94" s="377" t="s">
        <v>1277</v>
      </c>
      <c r="AI94" s="377" t="s">
        <v>1787</v>
      </c>
      <c r="AJ94" s="377" t="s">
        <v>1276</v>
      </c>
      <c r="AK94" s="377" t="s">
        <v>1275</v>
      </c>
      <c r="AL94" s="377"/>
    </row>
    <row r="95" spans="1:38" ht="30.75" customHeight="1" x14ac:dyDescent="0.25">
      <c r="A95" s="427">
        <v>91</v>
      </c>
      <c r="B95" s="377"/>
      <c r="C95" s="377"/>
      <c r="D95" s="377"/>
      <c r="E95" s="377" t="s">
        <v>1524</v>
      </c>
      <c r="F95" s="379" t="s">
        <v>87</v>
      </c>
      <c r="G95" s="377" t="s">
        <v>1489</v>
      </c>
      <c r="H95" s="377" t="s">
        <v>1749</v>
      </c>
      <c r="I95" s="377" t="s">
        <v>2465</v>
      </c>
      <c r="J95" s="381" t="s">
        <v>1749</v>
      </c>
      <c r="K95" s="377" t="s">
        <v>2058</v>
      </c>
      <c r="L95" s="377">
        <v>1</v>
      </c>
      <c r="M95" s="377">
        <v>1</v>
      </c>
      <c r="N95" s="377" t="s">
        <v>1947</v>
      </c>
      <c r="O95" s="377" t="s">
        <v>2252</v>
      </c>
      <c r="P95" s="377" t="s">
        <v>1480</v>
      </c>
      <c r="Q95" s="377" t="s">
        <v>1274</v>
      </c>
      <c r="R95" s="377" t="s">
        <v>213</v>
      </c>
      <c r="S95" s="377" t="s">
        <v>213</v>
      </c>
      <c r="T95" s="377" t="s">
        <v>1254</v>
      </c>
      <c r="U95" s="377" t="s">
        <v>1254</v>
      </c>
      <c r="V95" s="377" t="s">
        <v>1254</v>
      </c>
      <c r="W95" s="377" t="s">
        <v>1254</v>
      </c>
      <c r="X95" s="377" t="s">
        <v>1254</v>
      </c>
      <c r="Y95" s="377" t="s">
        <v>1184</v>
      </c>
      <c r="Z95" s="379" t="s">
        <v>1184</v>
      </c>
      <c r="AA95" s="379" t="s">
        <v>1184</v>
      </c>
      <c r="AB95" s="379" t="s">
        <v>1184</v>
      </c>
      <c r="AC95" s="419">
        <f>INDEX(ConfigNew!$A$5:$CZ$221,MATCH("new_Elasti",ConfigNew!$A$5:$A$221,0),MATCH(AC$4,ConfigNew!$A$5:$CZ$5,0))</f>
        <v>1</v>
      </c>
      <c r="AD95" s="379" t="s">
        <v>1184</v>
      </c>
      <c r="AE95" s="419">
        <f>INDEX(ConfigNew!$A$5:$CZ$221,MATCH("new_Elasti",ConfigNew!$A$5:$A$221,0),MATCH(AE$4,ConfigNew!$A$5:$CZ$5,0))</f>
        <v>1</v>
      </c>
      <c r="AF95" s="379" t="s">
        <v>1184</v>
      </c>
      <c r="AG95" s="419">
        <f>INDEX(ConfigNew!$A$5:$CZ$221,MATCH("new_Elasti",ConfigNew!$A$5:$A$221,0),MATCH(AG$4,ConfigNew!$A$5:$CZ$5,0))</f>
        <v>1</v>
      </c>
      <c r="AH95" s="377"/>
      <c r="AI95" s="377" t="s">
        <v>1788</v>
      </c>
      <c r="AJ95" s="377"/>
      <c r="AK95" s="377"/>
      <c r="AL95" s="377"/>
    </row>
    <row r="96" spans="1:38" ht="30.75" customHeight="1" x14ac:dyDescent="0.25">
      <c r="A96" s="427">
        <v>92</v>
      </c>
      <c r="B96" s="377"/>
      <c r="C96" s="377"/>
      <c r="D96" s="377"/>
      <c r="E96" s="377" t="s">
        <v>215</v>
      </c>
      <c r="F96" s="379" t="s">
        <v>66</v>
      </c>
      <c r="G96" s="377" t="s">
        <v>214</v>
      </c>
      <c r="H96" s="377"/>
      <c r="I96" s="377" t="s">
        <v>2465</v>
      </c>
      <c r="J96" s="381" t="s">
        <v>1874</v>
      </c>
      <c r="K96" s="377" t="s">
        <v>2058</v>
      </c>
      <c r="L96" s="377">
        <v>1</v>
      </c>
      <c r="M96" s="377">
        <v>1</v>
      </c>
      <c r="N96" s="377" t="s">
        <v>1947</v>
      </c>
      <c r="O96" s="377" t="s">
        <v>2253</v>
      </c>
      <c r="P96" s="377" t="s">
        <v>529</v>
      </c>
      <c r="Q96" s="377" t="s">
        <v>1273</v>
      </c>
      <c r="R96" s="377" t="s">
        <v>216</v>
      </c>
      <c r="S96" s="377" t="s">
        <v>216</v>
      </c>
      <c r="T96" s="377" t="s">
        <v>1185</v>
      </c>
      <c r="U96" s="377" t="s">
        <v>1185</v>
      </c>
      <c r="V96" s="377" t="s">
        <v>1185</v>
      </c>
      <c r="W96" s="377" t="s">
        <v>1185</v>
      </c>
      <c r="X96" s="377" t="s">
        <v>1185</v>
      </c>
      <c r="Y96" s="377" t="s">
        <v>1185</v>
      </c>
      <c r="Z96" s="379" t="s">
        <v>1185</v>
      </c>
      <c r="AA96" s="379" t="s">
        <v>1185</v>
      </c>
      <c r="AB96" s="379" t="s">
        <v>1380</v>
      </c>
      <c r="AC96" s="419" t="str">
        <f>Table1332[[#This Row],[Default]]</f>
        <v>0</v>
      </c>
      <c r="AD96" s="379" t="s">
        <v>1380</v>
      </c>
      <c r="AE96" s="419" t="str">
        <f>Table1332[[#This Row],[Default]]</f>
        <v>0</v>
      </c>
      <c r="AF96" s="379" t="s">
        <v>1380</v>
      </c>
      <c r="AG96" s="419" t="str">
        <f>Table1332[[#This Row],[Default]]</f>
        <v>0</v>
      </c>
      <c r="AH96" s="377"/>
      <c r="AI96" s="377" t="s">
        <v>66</v>
      </c>
      <c r="AJ96" s="377"/>
      <c r="AK96" s="377"/>
      <c r="AL96" s="377"/>
    </row>
    <row r="97" spans="1:38" ht="30.75" customHeight="1" x14ac:dyDescent="0.25">
      <c r="A97" s="427">
        <v>93</v>
      </c>
      <c r="B97" s="377"/>
      <c r="C97" s="377"/>
      <c r="D97" s="377"/>
      <c r="E97" s="377" t="s">
        <v>217</v>
      </c>
      <c r="F97" s="379" t="s">
        <v>66</v>
      </c>
      <c r="G97" s="377" t="s">
        <v>214</v>
      </c>
      <c r="H97" s="377"/>
      <c r="I97" s="377" t="s">
        <v>2465</v>
      </c>
      <c r="J97" s="381" t="s">
        <v>1874</v>
      </c>
      <c r="K97" s="377" t="s">
        <v>2058</v>
      </c>
      <c r="L97" s="377">
        <v>1</v>
      </c>
      <c r="M97" s="377">
        <v>1</v>
      </c>
      <c r="N97" s="377" t="s">
        <v>1947</v>
      </c>
      <c r="O97" s="377" t="s">
        <v>2254</v>
      </c>
      <c r="P97" s="377" t="s">
        <v>530</v>
      </c>
      <c r="Q97" s="377" t="s">
        <v>1272</v>
      </c>
      <c r="R97" s="377" t="s">
        <v>218</v>
      </c>
      <c r="S97" s="377" t="s">
        <v>218</v>
      </c>
      <c r="T97" s="377" t="s">
        <v>1185</v>
      </c>
      <c r="U97" s="377" t="s">
        <v>1185</v>
      </c>
      <c r="V97" s="377" t="s">
        <v>1185</v>
      </c>
      <c r="W97" s="377" t="s">
        <v>1185</v>
      </c>
      <c r="X97" s="377" t="s">
        <v>1185</v>
      </c>
      <c r="Y97" s="377" t="s">
        <v>1185</v>
      </c>
      <c r="Z97" s="379" t="s">
        <v>1185</v>
      </c>
      <c r="AA97" s="379" t="s">
        <v>1185</v>
      </c>
      <c r="AB97" s="379" t="s">
        <v>1380</v>
      </c>
      <c r="AC97" s="419" t="str">
        <f>Table1332[[#This Row],[Default]]</f>
        <v>0</v>
      </c>
      <c r="AD97" s="379" t="s">
        <v>1380</v>
      </c>
      <c r="AE97" s="419" t="str">
        <f>Table1332[[#This Row],[Default]]</f>
        <v>0</v>
      </c>
      <c r="AF97" s="379" t="s">
        <v>1380</v>
      </c>
      <c r="AG97" s="419" t="str">
        <f>Table1332[[#This Row],[Default]]</f>
        <v>0</v>
      </c>
      <c r="AH97" s="377"/>
      <c r="AI97" s="377" t="s">
        <v>66</v>
      </c>
      <c r="AJ97" s="377"/>
      <c r="AK97" s="377"/>
      <c r="AL97" s="377"/>
    </row>
    <row r="98" spans="1:38" ht="30.75" customHeight="1" x14ac:dyDescent="0.25">
      <c r="A98" s="427">
        <v>94</v>
      </c>
      <c r="B98" s="377"/>
      <c r="C98" s="377"/>
      <c r="D98" s="377"/>
      <c r="E98" s="377" t="s">
        <v>219</v>
      </c>
      <c r="F98" s="379" t="s">
        <v>69</v>
      </c>
      <c r="G98" s="377" t="s">
        <v>613</v>
      </c>
      <c r="H98" s="377"/>
      <c r="I98" s="377" t="s">
        <v>2465</v>
      </c>
      <c r="J98" s="381" t="s">
        <v>1750</v>
      </c>
      <c r="K98" s="377" t="s">
        <v>2058</v>
      </c>
      <c r="L98" s="377">
        <v>1</v>
      </c>
      <c r="M98" s="377">
        <v>1</v>
      </c>
      <c r="N98" s="377" t="s">
        <v>1948</v>
      </c>
      <c r="O98" s="377" t="s">
        <v>2255</v>
      </c>
      <c r="P98" s="377" t="s">
        <v>531</v>
      </c>
      <c r="Q98" s="377" t="s">
        <v>219</v>
      </c>
      <c r="R98" s="377" t="s">
        <v>219</v>
      </c>
      <c r="S98" s="377" t="s">
        <v>219</v>
      </c>
      <c r="T98" s="377" t="s">
        <v>1184</v>
      </c>
      <c r="U98" s="377" t="s">
        <v>1184</v>
      </c>
      <c r="V98" s="377" t="s">
        <v>1184</v>
      </c>
      <c r="W98" s="377" t="s">
        <v>1184</v>
      </c>
      <c r="X98" s="377" t="s">
        <v>1184</v>
      </c>
      <c r="Y98" s="377" t="s">
        <v>1184</v>
      </c>
      <c r="Z98" s="379" t="s">
        <v>1184</v>
      </c>
      <c r="AA98" s="379" t="s">
        <v>1184</v>
      </c>
      <c r="AB98" s="379" t="s">
        <v>1207</v>
      </c>
      <c r="AC98" s="419">
        <f>INDEX(ConfigNew!$A$5:$CZ$221,MATCH("new_LNL",ConfigNew!$A$5:$A$221,0),MATCH(AC$4,ConfigNew!$A$5:$CZ$5,0))</f>
        <v>1</v>
      </c>
      <c r="AD98" s="379" t="s">
        <v>1207</v>
      </c>
      <c r="AE98" s="419">
        <f>INDEX(ConfigNew!$A$5:$CZ$221,MATCH("new_LNL",ConfigNew!$A$5:$A$221,0),MATCH(AE$4,ConfigNew!$A$5:$CZ$5,0))</f>
        <v>1</v>
      </c>
      <c r="AF98" s="379" t="s">
        <v>1207</v>
      </c>
      <c r="AG98" s="419">
        <f>INDEX(ConfigNew!$A$5:$CZ$221,MATCH("new_LNL",ConfigNew!$A$5:$A$221,0),MATCH(AG$4,ConfigNew!$A$5:$CZ$5,0))</f>
        <v>1</v>
      </c>
      <c r="AH98" s="377"/>
      <c r="AI98" s="377" t="s">
        <v>1268</v>
      </c>
      <c r="AJ98" s="377"/>
      <c r="AK98" s="377"/>
      <c r="AL98" s="377"/>
    </row>
    <row r="99" spans="1:38" ht="11.45" customHeight="1" x14ac:dyDescent="0.25">
      <c r="A99" s="427">
        <v>95</v>
      </c>
      <c r="B99" s="377"/>
      <c r="C99" s="377"/>
      <c r="D99" s="377"/>
      <c r="E99" s="377" t="s">
        <v>222</v>
      </c>
      <c r="F99" s="379" t="s">
        <v>87</v>
      </c>
      <c r="G99" s="377" t="s">
        <v>221</v>
      </c>
      <c r="H99" s="377" t="s">
        <v>1751</v>
      </c>
      <c r="I99" s="377" t="s">
        <v>2465</v>
      </c>
      <c r="J99" s="381" t="s">
        <v>1876</v>
      </c>
      <c r="K99" s="377" t="s">
        <v>2058</v>
      </c>
      <c r="L99" s="377">
        <v>1</v>
      </c>
      <c r="M99" s="377">
        <v>7</v>
      </c>
      <c r="N99" s="377" t="s">
        <v>1948</v>
      </c>
      <c r="O99" s="377" t="s">
        <v>2256</v>
      </c>
      <c r="P99" s="377" t="s">
        <v>532</v>
      </c>
      <c r="Q99" s="377" t="s">
        <v>1271</v>
      </c>
      <c r="R99" s="377" t="s">
        <v>223</v>
      </c>
      <c r="S99" s="377" t="s">
        <v>223</v>
      </c>
      <c r="T99" s="377" t="s">
        <v>1254</v>
      </c>
      <c r="U99" s="377" t="s">
        <v>1254</v>
      </c>
      <c r="V99" s="377" t="s">
        <v>1254</v>
      </c>
      <c r="W99" s="377" t="s">
        <v>1254</v>
      </c>
      <c r="X99" s="377" t="s">
        <v>1254</v>
      </c>
      <c r="Y99" s="377" t="s">
        <v>1254</v>
      </c>
      <c r="Z99" s="377" t="s">
        <v>1254</v>
      </c>
      <c r="AA99" s="377" t="s">
        <v>1254</v>
      </c>
      <c r="AB99" s="377" t="s">
        <v>1254</v>
      </c>
      <c r="AC99" s="418" t="str">
        <f>Table1332[[#This Row],[Default]]</f>
        <v>0000000</v>
      </c>
      <c r="AD99" s="377" t="s">
        <v>1254</v>
      </c>
      <c r="AE99" s="418" t="str">
        <f>Table1332[[#This Row],[Default]]</f>
        <v>0000000</v>
      </c>
      <c r="AF99" s="377" t="s">
        <v>1254</v>
      </c>
      <c r="AG99" s="418" t="str">
        <f>Table1332[[#This Row],[Default]]</f>
        <v>0000000</v>
      </c>
      <c r="AH99" s="377"/>
      <c r="AI99" s="377" t="s">
        <v>1789</v>
      </c>
      <c r="AJ99" s="377"/>
      <c r="AK99" s="377" t="s">
        <v>1270</v>
      </c>
      <c r="AL99" s="377"/>
    </row>
    <row r="100" spans="1:38" ht="30.6" customHeight="1" x14ac:dyDescent="0.25">
      <c r="A100" s="427">
        <v>96</v>
      </c>
      <c r="B100" s="377"/>
      <c r="C100" s="377"/>
      <c r="D100" s="377"/>
      <c r="E100" s="377" t="s">
        <v>225</v>
      </c>
      <c r="F100" s="379" t="s">
        <v>87</v>
      </c>
      <c r="G100" s="377" t="s">
        <v>2438</v>
      </c>
      <c r="H100" s="377"/>
      <c r="I100" s="377" t="s">
        <v>2463</v>
      </c>
      <c r="J100" s="381" t="s">
        <v>1874</v>
      </c>
      <c r="K100" s="377" t="s">
        <v>2058</v>
      </c>
      <c r="L100" s="377">
        <v>1</v>
      </c>
      <c r="M100" s="377">
        <v>1</v>
      </c>
      <c r="N100" s="377" t="s">
        <v>1949</v>
      </c>
      <c r="O100" s="377" t="s">
        <v>2257</v>
      </c>
      <c r="P100" s="377" t="s">
        <v>533</v>
      </c>
      <c r="Q100" s="377" t="s">
        <v>225</v>
      </c>
      <c r="R100" s="377" t="s">
        <v>225</v>
      </c>
      <c r="S100" s="377" t="s">
        <v>226</v>
      </c>
      <c r="T100" s="377" t="s">
        <v>1184</v>
      </c>
      <c r="U100" s="377" t="s">
        <v>1184</v>
      </c>
      <c r="V100" s="377" t="s">
        <v>1184</v>
      </c>
      <c r="W100" s="377" t="s">
        <v>1184</v>
      </c>
      <c r="X100" s="377" t="s">
        <v>1184</v>
      </c>
      <c r="Y100" s="377" t="s">
        <v>1185</v>
      </c>
      <c r="Z100" s="379" t="s">
        <v>1185</v>
      </c>
      <c r="AA100" s="379" t="s">
        <v>1184</v>
      </c>
      <c r="AB100" s="379" t="s">
        <v>1380</v>
      </c>
      <c r="AC100" s="419" t="str">
        <f>Table1332[[#This Row],[Default]]</f>
        <v>0</v>
      </c>
      <c r="AD100" s="379" t="s">
        <v>1184</v>
      </c>
      <c r="AE100" s="419" t="str">
        <f>Table1332[[#This Row],[Default]]</f>
        <v>0</v>
      </c>
      <c r="AF100" s="379" t="s">
        <v>1184</v>
      </c>
      <c r="AG100" s="419" t="str">
        <f>Table1332[[#This Row],[Default]]</f>
        <v>0</v>
      </c>
      <c r="AH100" s="377" t="s">
        <v>1257</v>
      </c>
      <c r="AI100" s="377" t="s">
        <v>1268</v>
      </c>
      <c r="AJ100" s="377"/>
      <c r="AK100" s="377"/>
      <c r="AL100" s="377"/>
    </row>
    <row r="101" spans="1:38" ht="30.75" customHeight="1" x14ac:dyDescent="0.25">
      <c r="A101" s="427">
        <v>97</v>
      </c>
      <c r="B101" s="377"/>
      <c r="C101" s="377"/>
      <c r="D101" s="377"/>
      <c r="E101" s="377" t="s">
        <v>674</v>
      </c>
      <c r="F101" s="379" t="s">
        <v>87</v>
      </c>
      <c r="G101" s="377" t="s">
        <v>613</v>
      </c>
      <c r="H101" s="377"/>
      <c r="I101" s="377" t="s">
        <v>2463</v>
      </c>
      <c r="J101" s="381" t="s">
        <v>1873</v>
      </c>
      <c r="K101" s="377" t="s">
        <v>2058</v>
      </c>
      <c r="L101" s="377">
        <v>1</v>
      </c>
      <c r="M101" s="377">
        <v>1</v>
      </c>
      <c r="N101" s="377" t="s">
        <v>1949</v>
      </c>
      <c r="O101" s="377" t="s">
        <v>2258</v>
      </c>
      <c r="P101" s="377" t="s">
        <v>675</v>
      </c>
      <c r="Q101" s="377" t="s">
        <v>1269</v>
      </c>
      <c r="R101" s="377" t="s">
        <v>674</v>
      </c>
      <c r="S101" s="377" t="s">
        <v>674</v>
      </c>
      <c r="T101" s="377" t="s">
        <v>1184</v>
      </c>
      <c r="U101" s="377" t="s">
        <v>1184</v>
      </c>
      <c r="V101" s="377" t="s">
        <v>1184</v>
      </c>
      <c r="W101" s="377" t="s">
        <v>1184</v>
      </c>
      <c r="X101" s="377" t="s">
        <v>1184</v>
      </c>
      <c r="Y101" s="377" t="s">
        <v>1184</v>
      </c>
      <c r="Z101" s="379" t="s">
        <v>1184</v>
      </c>
      <c r="AA101" s="379" t="s">
        <v>1184</v>
      </c>
      <c r="AB101" s="379" t="s">
        <v>1184</v>
      </c>
      <c r="AC101" s="419" t="str">
        <f>Table1332[[#This Row],[Default]]</f>
        <v>1</v>
      </c>
      <c r="AD101" s="379" t="s">
        <v>1184</v>
      </c>
      <c r="AE101" s="419" t="str">
        <f>Table1332[[#This Row],[Default]]</f>
        <v>1</v>
      </c>
      <c r="AF101" s="379" t="s">
        <v>1184</v>
      </c>
      <c r="AG101" s="419" t="str">
        <f>Table1332[[#This Row],[Default]]</f>
        <v>1</v>
      </c>
      <c r="AH101" s="377"/>
      <c r="AI101" s="377" t="s">
        <v>1790</v>
      </c>
      <c r="AJ101" s="377"/>
      <c r="AK101" s="377" t="s">
        <v>1268</v>
      </c>
      <c r="AL101" s="377"/>
    </row>
    <row r="102" spans="1:38" ht="30.75" customHeight="1" x14ac:dyDescent="0.25">
      <c r="A102" s="427">
        <v>98</v>
      </c>
      <c r="B102" s="377"/>
      <c r="C102" s="377"/>
      <c r="D102" s="377"/>
      <c r="E102" s="377" t="s">
        <v>228</v>
      </c>
      <c r="F102" s="379" t="s">
        <v>66</v>
      </c>
      <c r="G102" s="377" t="s">
        <v>1488</v>
      </c>
      <c r="H102" s="377"/>
      <c r="I102" s="377" t="s">
        <v>2463</v>
      </c>
      <c r="J102" s="381" t="s">
        <v>1874</v>
      </c>
      <c r="K102" s="377" t="s">
        <v>2058</v>
      </c>
      <c r="L102" s="377">
        <v>1</v>
      </c>
      <c r="M102" s="377">
        <v>1</v>
      </c>
      <c r="N102" s="377" t="s">
        <v>1949</v>
      </c>
      <c r="O102" s="377" t="s">
        <v>2259</v>
      </c>
      <c r="P102" s="377" t="s">
        <v>2081</v>
      </c>
      <c r="Q102" s="377" t="s">
        <v>228</v>
      </c>
      <c r="R102" s="377" t="s">
        <v>229</v>
      </c>
      <c r="S102" s="377" t="s">
        <v>229</v>
      </c>
      <c r="T102" s="377" t="s">
        <v>1184</v>
      </c>
      <c r="U102" s="377" t="s">
        <v>1185</v>
      </c>
      <c r="V102" s="377" t="s">
        <v>1185</v>
      </c>
      <c r="W102" s="377" t="s">
        <v>1185</v>
      </c>
      <c r="X102" s="377" t="s">
        <v>1185</v>
      </c>
      <c r="Y102" s="377" t="s">
        <v>1185</v>
      </c>
      <c r="Z102" s="379" t="s">
        <v>1185</v>
      </c>
      <c r="AA102" s="379" t="s">
        <v>1185</v>
      </c>
      <c r="AB102" s="379" t="s">
        <v>1380</v>
      </c>
      <c r="AC102" s="419" t="str">
        <f>Table1332[[#This Row],[Default]]</f>
        <v>0</v>
      </c>
      <c r="AD102" s="379" t="s">
        <v>1380</v>
      </c>
      <c r="AE102" s="419" t="str">
        <f>Table1332[[#This Row],[Default]]</f>
        <v>0</v>
      </c>
      <c r="AF102" s="379" t="s">
        <v>1380</v>
      </c>
      <c r="AG102" s="419" t="str">
        <f>Table1332[[#This Row],[Default]]</f>
        <v>0</v>
      </c>
      <c r="AH102" s="377"/>
      <c r="AI102" s="377" t="s">
        <v>66</v>
      </c>
      <c r="AJ102" s="377"/>
      <c r="AK102" s="377" t="s">
        <v>1268</v>
      </c>
      <c r="AL102" s="377"/>
    </row>
    <row r="103" spans="1:38" ht="30.75" customHeight="1" x14ac:dyDescent="0.25">
      <c r="A103" s="427">
        <v>99</v>
      </c>
      <c r="B103" s="377"/>
      <c r="C103" s="377"/>
      <c r="D103" s="377"/>
      <c r="E103" s="377" t="s">
        <v>230</v>
      </c>
      <c r="F103" s="379" t="s">
        <v>66</v>
      </c>
      <c r="G103" s="377" t="s">
        <v>1560</v>
      </c>
      <c r="H103" s="377"/>
      <c r="I103" s="377" t="s">
        <v>2463</v>
      </c>
      <c r="J103" s="381" t="s">
        <v>1874</v>
      </c>
      <c r="K103" s="377" t="s">
        <v>2058</v>
      </c>
      <c r="L103" s="377">
        <v>1</v>
      </c>
      <c r="M103" s="377">
        <v>1</v>
      </c>
      <c r="N103" s="377" t="s">
        <v>1949</v>
      </c>
      <c r="O103" s="377" t="s">
        <v>2260</v>
      </c>
      <c r="P103" s="377" t="s">
        <v>2082</v>
      </c>
      <c r="Q103" s="377" t="s">
        <v>230</v>
      </c>
      <c r="R103" s="377" t="s">
        <v>231</v>
      </c>
      <c r="S103" s="377" t="s">
        <v>231</v>
      </c>
      <c r="T103" s="377" t="s">
        <v>1184</v>
      </c>
      <c r="U103" s="377" t="s">
        <v>1185</v>
      </c>
      <c r="V103" s="377" t="s">
        <v>1185</v>
      </c>
      <c r="W103" s="377" t="s">
        <v>1185</v>
      </c>
      <c r="X103" s="377" t="s">
        <v>1185</v>
      </c>
      <c r="Y103" s="377" t="s">
        <v>1185</v>
      </c>
      <c r="Z103" s="379" t="s">
        <v>1185</v>
      </c>
      <c r="AA103" s="379" t="s">
        <v>1185</v>
      </c>
      <c r="AB103" s="379" t="s">
        <v>1380</v>
      </c>
      <c r="AC103" s="419" t="str">
        <f>Table1332[[#This Row],[Default]]</f>
        <v>0</v>
      </c>
      <c r="AD103" s="379" t="s">
        <v>1207</v>
      </c>
      <c r="AE103" s="419" t="str">
        <f>Table1332[[#This Row],[Default]]</f>
        <v>0</v>
      </c>
      <c r="AF103" s="379" t="s">
        <v>1380</v>
      </c>
      <c r="AG103" s="419" t="str">
        <f>Table1332[[#This Row],[Default]]</f>
        <v>0</v>
      </c>
      <c r="AH103" s="377"/>
      <c r="AI103" s="377" t="s">
        <v>66</v>
      </c>
      <c r="AJ103" s="377"/>
      <c r="AK103" s="377" t="s">
        <v>1268</v>
      </c>
      <c r="AL103" s="377"/>
    </row>
    <row r="104" spans="1:38" ht="30.75" customHeight="1" x14ac:dyDescent="0.25">
      <c r="A104" s="427">
        <v>100</v>
      </c>
      <c r="B104" s="377"/>
      <c r="C104" s="377"/>
      <c r="D104" s="377"/>
      <c r="E104" s="377" t="s">
        <v>232</v>
      </c>
      <c r="F104" s="379" t="s">
        <v>66</v>
      </c>
      <c r="G104" s="377" t="s">
        <v>1560</v>
      </c>
      <c r="H104" s="377"/>
      <c r="I104" s="377" t="s">
        <v>2463</v>
      </c>
      <c r="J104" s="381" t="s">
        <v>1874</v>
      </c>
      <c r="K104" s="377" t="s">
        <v>2058</v>
      </c>
      <c r="L104" s="377">
        <v>1</v>
      </c>
      <c r="M104" s="377">
        <v>1</v>
      </c>
      <c r="N104" s="377" t="s">
        <v>1949</v>
      </c>
      <c r="O104" s="377" t="s">
        <v>2261</v>
      </c>
      <c r="P104" s="377" t="s">
        <v>2083</v>
      </c>
      <c r="Q104" s="377" t="s">
        <v>232</v>
      </c>
      <c r="R104" s="377" t="s">
        <v>233</v>
      </c>
      <c r="S104" s="377" t="s">
        <v>233</v>
      </c>
      <c r="T104" s="377" t="s">
        <v>1184</v>
      </c>
      <c r="U104" s="377" t="s">
        <v>1185</v>
      </c>
      <c r="V104" s="377" t="s">
        <v>1185</v>
      </c>
      <c r="W104" s="377" t="s">
        <v>1185</v>
      </c>
      <c r="X104" s="377" t="s">
        <v>1185</v>
      </c>
      <c r="Y104" s="377" t="s">
        <v>1185</v>
      </c>
      <c r="Z104" s="379" t="s">
        <v>1185</v>
      </c>
      <c r="AA104" s="379" t="s">
        <v>1185</v>
      </c>
      <c r="AB104" s="379" t="s">
        <v>1380</v>
      </c>
      <c r="AC104" s="419" t="str">
        <f>Table1332[[#This Row],[Default]]</f>
        <v>0</v>
      </c>
      <c r="AD104" s="379" t="s">
        <v>1207</v>
      </c>
      <c r="AE104" s="419" t="str">
        <f>Table1332[[#This Row],[Default]]</f>
        <v>0</v>
      </c>
      <c r="AF104" s="379" t="s">
        <v>1380</v>
      </c>
      <c r="AG104" s="419" t="str">
        <f>Table1332[[#This Row],[Default]]</f>
        <v>0</v>
      </c>
      <c r="AH104" s="377"/>
      <c r="AI104" s="377" t="s">
        <v>66</v>
      </c>
      <c r="AJ104" s="377"/>
      <c r="AK104" s="377" t="s">
        <v>1268</v>
      </c>
      <c r="AL104" s="377"/>
    </row>
    <row r="105" spans="1:38" ht="30.75" customHeight="1" x14ac:dyDescent="0.25">
      <c r="A105" s="427">
        <v>101</v>
      </c>
      <c r="B105" s="377"/>
      <c r="C105" s="377"/>
      <c r="D105" s="377"/>
      <c r="E105" s="377" t="s">
        <v>235</v>
      </c>
      <c r="F105" s="379" t="s">
        <v>87</v>
      </c>
      <c r="G105" s="377" t="s">
        <v>234</v>
      </c>
      <c r="H105" s="377"/>
      <c r="I105" s="377" t="s">
        <v>2463</v>
      </c>
      <c r="J105" s="381" t="s">
        <v>1873</v>
      </c>
      <c r="K105" s="377" t="s">
        <v>2058</v>
      </c>
      <c r="L105" s="377">
        <v>1</v>
      </c>
      <c r="M105" s="377">
        <v>1</v>
      </c>
      <c r="N105" s="377" t="s">
        <v>1949</v>
      </c>
      <c r="O105" s="377" t="s">
        <v>2262</v>
      </c>
      <c r="P105" s="377" t="s">
        <v>521</v>
      </c>
      <c r="Q105" s="377" t="s">
        <v>235</v>
      </c>
      <c r="R105" s="377" t="s">
        <v>235</v>
      </c>
      <c r="S105" s="377" t="s">
        <v>235</v>
      </c>
      <c r="T105" s="377" t="s">
        <v>1184</v>
      </c>
      <c r="U105" s="377" t="s">
        <v>1184</v>
      </c>
      <c r="V105" s="377" t="s">
        <v>1184</v>
      </c>
      <c r="W105" s="377" t="s">
        <v>1184</v>
      </c>
      <c r="X105" s="377" t="s">
        <v>1184</v>
      </c>
      <c r="Y105" s="377" t="s">
        <v>1184</v>
      </c>
      <c r="Z105" s="379" t="s">
        <v>1185</v>
      </c>
      <c r="AA105" s="379" t="s">
        <v>1184</v>
      </c>
      <c r="AB105" s="379" t="s">
        <v>1184</v>
      </c>
      <c r="AC105" s="419" t="str">
        <f>Table1332[[#This Row],[Default]]</f>
        <v>1</v>
      </c>
      <c r="AD105" s="379" t="s">
        <v>1184</v>
      </c>
      <c r="AE105" s="419" t="str">
        <f>Table1332[[#This Row],[Default]]</f>
        <v>1</v>
      </c>
      <c r="AF105" s="379" t="s">
        <v>1184</v>
      </c>
      <c r="AG105" s="419" t="str">
        <f>Table1332[[#This Row],[Default]]</f>
        <v>1</v>
      </c>
      <c r="AH105" s="377" t="s">
        <v>1257</v>
      </c>
      <c r="AI105" s="377" t="s">
        <v>1268</v>
      </c>
      <c r="AJ105" s="377" t="s">
        <v>1267</v>
      </c>
      <c r="AK105" s="377" t="s">
        <v>1267</v>
      </c>
      <c r="AL105" s="377"/>
    </row>
    <row r="106" spans="1:38" ht="30.75" customHeight="1" x14ac:dyDescent="0.25">
      <c r="A106" s="427">
        <v>102</v>
      </c>
      <c r="B106" s="377"/>
      <c r="C106" s="377"/>
      <c r="D106" s="377"/>
      <c r="E106" s="377" t="s">
        <v>1107</v>
      </c>
      <c r="F106" s="379" t="s">
        <v>87</v>
      </c>
      <c r="G106" s="377" t="s">
        <v>1107</v>
      </c>
      <c r="H106" s="377"/>
      <c r="I106" s="377" t="s">
        <v>2463</v>
      </c>
      <c r="J106" s="381" t="s">
        <v>1873</v>
      </c>
      <c r="K106" s="377" t="s">
        <v>2058</v>
      </c>
      <c r="L106" s="377">
        <v>1</v>
      </c>
      <c r="M106" s="377">
        <v>1</v>
      </c>
      <c r="N106" s="377" t="s">
        <v>1949</v>
      </c>
      <c r="O106" s="377" t="s">
        <v>2263</v>
      </c>
      <c r="P106" s="377" t="s">
        <v>890</v>
      </c>
      <c r="Q106" s="377" t="s">
        <v>1266</v>
      </c>
      <c r="R106" s="377" t="s">
        <v>888</v>
      </c>
      <c r="S106" s="377" t="s">
        <v>888</v>
      </c>
      <c r="T106" s="377" t="s">
        <v>1184</v>
      </c>
      <c r="U106" s="377" t="s">
        <v>1184</v>
      </c>
      <c r="V106" s="377" t="s">
        <v>1184</v>
      </c>
      <c r="W106" s="377" t="s">
        <v>1184</v>
      </c>
      <c r="X106" s="377" t="s">
        <v>1184</v>
      </c>
      <c r="Y106" s="377" t="s">
        <v>1184</v>
      </c>
      <c r="Z106" s="379" t="s">
        <v>1184</v>
      </c>
      <c r="AA106" s="379" t="s">
        <v>1184</v>
      </c>
      <c r="AB106" s="379" t="s">
        <v>1184</v>
      </c>
      <c r="AC106" s="419" t="str">
        <f>Table1332[[#This Row],[Default]]</f>
        <v>1</v>
      </c>
      <c r="AD106" s="379" t="s">
        <v>1184</v>
      </c>
      <c r="AE106" s="419" t="str">
        <f>Table1332[[#This Row],[Default]]</f>
        <v>1</v>
      </c>
      <c r="AF106" s="379" t="s">
        <v>1184</v>
      </c>
      <c r="AG106" s="419" t="str">
        <f>Table1332[[#This Row],[Default]]</f>
        <v>1</v>
      </c>
      <c r="AH106" s="377"/>
      <c r="AI106" s="377" t="s">
        <v>1791</v>
      </c>
      <c r="AJ106" s="377"/>
      <c r="AK106" s="377"/>
      <c r="AL106" s="377"/>
    </row>
    <row r="107" spans="1:38" ht="30.75" customHeight="1" x14ac:dyDescent="0.25">
      <c r="A107" s="427">
        <v>103</v>
      </c>
      <c r="B107" s="377"/>
      <c r="C107" s="377"/>
      <c r="D107" s="377"/>
      <c r="E107" s="377" t="s">
        <v>1490</v>
      </c>
      <c r="F107" s="379" t="s">
        <v>66</v>
      </c>
      <c r="G107" s="377" t="s">
        <v>1487</v>
      </c>
      <c r="H107" s="377" t="s">
        <v>1749</v>
      </c>
      <c r="I107" s="377" t="s">
        <v>2463</v>
      </c>
      <c r="J107" s="381" t="s">
        <v>2014</v>
      </c>
      <c r="K107" s="377" t="s">
        <v>2058</v>
      </c>
      <c r="L107" s="377">
        <v>1</v>
      </c>
      <c r="M107" s="377">
        <v>1</v>
      </c>
      <c r="N107" s="377" t="s">
        <v>1949</v>
      </c>
      <c r="O107" s="377" t="s">
        <v>2264</v>
      </c>
      <c r="P107" s="377" t="s">
        <v>1513</v>
      </c>
      <c r="Q107" s="377" t="s">
        <v>1264</v>
      </c>
      <c r="R107" s="377" t="s">
        <v>889</v>
      </c>
      <c r="S107" s="377" t="s">
        <v>889</v>
      </c>
      <c r="T107" s="377" t="s">
        <v>1254</v>
      </c>
      <c r="U107" s="377" t="s">
        <v>1254</v>
      </c>
      <c r="V107" s="377" t="s">
        <v>1254</v>
      </c>
      <c r="W107" s="377" t="s">
        <v>1254</v>
      </c>
      <c r="X107" s="377" t="s">
        <v>1254</v>
      </c>
      <c r="Y107" s="377" t="s">
        <v>1184</v>
      </c>
      <c r="Z107" s="379" t="s">
        <v>1184</v>
      </c>
      <c r="AA107" s="379" t="s">
        <v>1184</v>
      </c>
      <c r="AB107" s="379" t="s">
        <v>1207</v>
      </c>
      <c r="AC107" s="419">
        <f>INDEX(ConfigNew!$A$5:$CZ$221,MATCH("TRNG_SEI_EN",ConfigNew!$A$5:$A$221,0),MATCH(AC$4,ConfigNew!$A$5:$CZ$5,0))</f>
        <v>0</v>
      </c>
      <c r="AD107" s="379" t="s">
        <v>1207</v>
      </c>
      <c r="AE107" s="419">
        <f>INDEX(ConfigNew!$A$5:$CZ$221,MATCH("TRNG_SEI_EN",ConfigNew!$A$5:$A$221,0),MATCH(AE$4,ConfigNew!$A$5:$CZ$5,0))</f>
        <v>0</v>
      </c>
      <c r="AF107" s="379" t="s">
        <v>1207</v>
      </c>
      <c r="AG107" s="419">
        <f>INDEX(ConfigNew!$A$5:$CZ$221,MATCH("TRNG_SEI_EN",ConfigNew!$A$5:$A$221,0),MATCH(AG$4,ConfigNew!$A$5:$CZ$5,0))</f>
        <v>0</v>
      </c>
      <c r="AH107" s="377"/>
      <c r="AI107" s="377" t="s">
        <v>1792</v>
      </c>
      <c r="AJ107" s="377"/>
      <c r="AK107" s="377"/>
      <c r="AL107" s="377"/>
    </row>
    <row r="108" spans="1:38" ht="30.6" customHeight="1" x14ac:dyDescent="0.25">
      <c r="A108" s="427">
        <v>104</v>
      </c>
      <c r="B108" s="377"/>
      <c r="C108" s="377"/>
      <c r="D108" s="377"/>
      <c r="E108" s="377" t="s">
        <v>238</v>
      </c>
      <c r="F108" s="379" t="s">
        <v>87</v>
      </c>
      <c r="G108" s="377" t="s">
        <v>1545</v>
      </c>
      <c r="H108" s="377" t="s">
        <v>1753</v>
      </c>
      <c r="I108" s="377" t="s">
        <v>2465</v>
      </c>
      <c r="J108" s="381" t="s">
        <v>1874</v>
      </c>
      <c r="K108" s="377" t="s">
        <v>2058</v>
      </c>
      <c r="L108" s="377">
        <v>1</v>
      </c>
      <c r="M108" s="377">
        <v>1</v>
      </c>
      <c r="N108" s="377" t="s">
        <v>1950</v>
      </c>
      <c r="O108" s="377" t="s">
        <v>2265</v>
      </c>
      <c r="P108" s="377" t="s">
        <v>541</v>
      </c>
      <c r="Q108" s="377" t="s">
        <v>238</v>
      </c>
      <c r="R108" s="377" t="s">
        <v>238</v>
      </c>
      <c r="S108" s="377" t="s">
        <v>238</v>
      </c>
      <c r="T108" s="377" t="s">
        <v>1254</v>
      </c>
      <c r="U108" s="377" t="s">
        <v>1254</v>
      </c>
      <c r="V108" s="377" t="s">
        <v>1254</v>
      </c>
      <c r="W108" s="377" t="s">
        <v>1254</v>
      </c>
      <c r="X108" s="377" t="s">
        <v>1254</v>
      </c>
      <c r="Y108" s="377" t="s">
        <v>1184</v>
      </c>
      <c r="Z108" s="379" t="s">
        <v>1184</v>
      </c>
      <c r="AA108" s="379" t="s">
        <v>1254</v>
      </c>
      <c r="AB108" s="379" t="s">
        <v>1254</v>
      </c>
      <c r="AC108" s="419" t="str">
        <f>Table1332[[#This Row],[Default]]</f>
        <v>0</v>
      </c>
      <c r="AD108" s="379" t="s">
        <v>1254</v>
      </c>
      <c r="AE108" s="419" t="str">
        <f>Table1332[[#This Row],[Default]]</f>
        <v>0</v>
      </c>
      <c r="AF108" s="379" t="s">
        <v>1254</v>
      </c>
      <c r="AG108" s="419" t="str">
        <f>Table1332[[#This Row],[Default]]</f>
        <v>0</v>
      </c>
      <c r="AH108" s="377"/>
      <c r="AI108" s="377" t="s">
        <v>1793</v>
      </c>
      <c r="AJ108" s="377"/>
      <c r="AK108" s="377"/>
      <c r="AL108" s="377"/>
    </row>
    <row r="109" spans="1:38" ht="30.75" customHeight="1" x14ac:dyDescent="0.25">
      <c r="A109" s="427">
        <v>105</v>
      </c>
      <c r="B109" s="377"/>
      <c r="C109" s="377"/>
      <c r="D109" s="377"/>
      <c r="E109" s="377" t="s">
        <v>1106</v>
      </c>
      <c r="F109" s="379" t="s">
        <v>87</v>
      </c>
      <c r="G109" s="377" t="s">
        <v>613</v>
      </c>
      <c r="H109" s="377"/>
      <c r="I109" s="377" t="s">
        <v>2465</v>
      </c>
      <c r="J109" s="381" t="s">
        <v>1873</v>
      </c>
      <c r="K109" s="377" t="s">
        <v>2058</v>
      </c>
      <c r="L109" s="377">
        <v>1</v>
      </c>
      <c r="M109" s="377">
        <v>1</v>
      </c>
      <c r="N109" s="377" t="s">
        <v>1950</v>
      </c>
      <c r="O109" s="377" t="s">
        <v>2266</v>
      </c>
      <c r="P109" s="377" t="s">
        <v>542</v>
      </c>
      <c r="Q109" s="377" t="s">
        <v>1106</v>
      </c>
      <c r="R109" s="377" t="s">
        <v>1106</v>
      </c>
      <c r="S109" s="377" t="s">
        <v>1106</v>
      </c>
      <c r="T109" s="377" t="s">
        <v>1184</v>
      </c>
      <c r="U109" s="377" t="s">
        <v>1184</v>
      </c>
      <c r="V109" s="377" t="s">
        <v>1184</v>
      </c>
      <c r="W109" s="377" t="s">
        <v>1184</v>
      </c>
      <c r="X109" s="377" t="s">
        <v>1184</v>
      </c>
      <c r="Y109" s="377" t="s">
        <v>1184</v>
      </c>
      <c r="Z109" s="379" t="s">
        <v>1184</v>
      </c>
      <c r="AA109" s="379" t="s">
        <v>1184</v>
      </c>
      <c r="AB109" s="379" t="s">
        <v>1184</v>
      </c>
      <c r="AC109" s="419" t="str">
        <f>Table1332[[#This Row],[Default]]</f>
        <v>1</v>
      </c>
      <c r="AD109" s="379" t="s">
        <v>1184</v>
      </c>
      <c r="AE109" s="419" t="str">
        <f>Table1332[[#This Row],[Default]]</f>
        <v>1</v>
      </c>
      <c r="AF109" s="379" t="s">
        <v>1184</v>
      </c>
      <c r="AG109" s="419" t="str">
        <f>Table1332[[#This Row],[Default]]</f>
        <v>1</v>
      </c>
      <c r="AH109" s="377"/>
      <c r="AI109" s="377" t="s">
        <v>1268</v>
      </c>
      <c r="AJ109" s="377"/>
      <c r="AK109" s="377"/>
      <c r="AL109" s="377"/>
    </row>
    <row r="110" spans="1:38" ht="30.75" customHeight="1" x14ac:dyDescent="0.25">
      <c r="A110" s="427">
        <v>106</v>
      </c>
      <c r="B110" s="377"/>
      <c r="C110" s="377"/>
      <c r="D110" s="377"/>
      <c r="E110" s="377" t="s">
        <v>242</v>
      </c>
      <c r="F110" s="379" t="s">
        <v>87</v>
      </c>
      <c r="G110" s="377" t="s">
        <v>241</v>
      </c>
      <c r="H110" s="377"/>
      <c r="I110" s="377" t="s">
        <v>2465</v>
      </c>
      <c r="J110" s="381" t="s">
        <v>1863</v>
      </c>
      <c r="K110" s="377" t="s">
        <v>2058</v>
      </c>
      <c r="L110" s="377">
        <v>1</v>
      </c>
      <c r="M110" s="377">
        <v>5</v>
      </c>
      <c r="N110" s="377" t="s">
        <v>1950</v>
      </c>
      <c r="O110" s="377" t="s">
        <v>2267</v>
      </c>
      <c r="P110" s="377" t="s">
        <v>543</v>
      </c>
      <c r="Q110" s="377" t="s">
        <v>242</v>
      </c>
      <c r="R110" s="377" t="s">
        <v>243</v>
      </c>
      <c r="S110" s="377" t="s">
        <v>243</v>
      </c>
      <c r="T110" s="377" t="s">
        <v>1184</v>
      </c>
      <c r="U110" s="377" t="s">
        <v>1184</v>
      </c>
      <c r="V110" s="377" t="s">
        <v>1184</v>
      </c>
      <c r="W110" s="377" t="s">
        <v>1184</v>
      </c>
      <c r="X110" s="377" t="s">
        <v>1184</v>
      </c>
      <c r="Y110" s="377" t="s">
        <v>1185</v>
      </c>
      <c r="Z110" s="379" t="s">
        <v>1185</v>
      </c>
      <c r="AA110" s="379" t="s">
        <v>1184</v>
      </c>
      <c r="AB110" s="379" t="s">
        <v>1184</v>
      </c>
      <c r="AC110" s="419" t="str">
        <f>Table1332[[#This Row],[Default]]</f>
        <v>00000</v>
      </c>
      <c r="AD110" s="379" t="s">
        <v>1184</v>
      </c>
      <c r="AE110" s="419" t="str">
        <f>Table1332[[#This Row],[Default]]</f>
        <v>00000</v>
      </c>
      <c r="AF110" s="379" t="s">
        <v>1184</v>
      </c>
      <c r="AG110" s="419" t="str">
        <f>Table1332[[#This Row],[Default]]</f>
        <v>00000</v>
      </c>
      <c r="AH110" s="377" t="s">
        <v>1263</v>
      </c>
      <c r="AI110" s="377" t="s">
        <v>1268</v>
      </c>
      <c r="AJ110" s="377" t="s">
        <v>1262</v>
      </c>
      <c r="AK110" s="377"/>
      <c r="AL110" s="377"/>
    </row>
    <row r="111" spans="1:38" ht="30.75" customHeight="1" x14ac:dyDescent="0.25">
      <c r="A111" s="427">
        <v>107</v>
      </c>
      <c r="B111" s="377"/>
      <c r="C111" s="377"/>
      <c r="D111" s="377"/>
      <c r="E111" s="377" t="s">
        <v>244</v>
      </c>
      <c r="F111" s="379" t="s">
        <v>87</v>
      </c>
      <c r="G111" s="377" t="s">
        <v>1546</v>
      </c>
      <c r="H111" s="377" t="s">
        <v>1753</v>
      </c>
      <c r="I111" s="377" t="s">
        <v>2465</v>
      </c>
      <c r="J111" s="381" t="s">
        <v>1874</v>
      </c>
      <c r="K111" s="377" t="s">
        <v>2058</v>
      </c>
      <c r="L111" s="377">
        <v>1</v>
      </c>
      <c r="M111" s="377">
        <v>1</v>
      </c>
      <c r="N111" s="377" t="s">
        <v>1950</v>
      </c>
      <c r="O111" s="377" t="s">
        <v>2268</v>
      </c>
      <c r="P111" s="377" t="s">
        <v>545</v>
      </c>
      <c r="Q111" s="377" t="s">
        <v>1261</v>
      </c>
      <c r="R111" s="377" t="s">
        <v>244</v>
      </c>
      <c r="S111" s="377" t="s">
        <v>244</v>
      </c>
      <c r="T111" s="377" t="s">
        <v>1254</v>
      </c>
      <c r="U111" s="377" t="s">
        <v>1254</v>
      </c>
      <c r="V111" s="377" t="s">
        <v>1254</v>
      </c>
      <c r="W111" s="377" t="s">
        <v>1254</v>
      </c>
      <c r="X111" s="377" t="s">
        <v>1254</v>
      </c>
      <c r="Y111" s="377" t="s">
        <v>1184</v>
      </c>
      <c r="Z111" s="379" t="s">
        <v>1184</v>
      </c>
      <c r="AA111" s="379" t="s">
        <v>1254</v>
      </c>
      <c r="AB111" s="379" t="s">
        <v>1254</v>
      </c>
      <c r="AC111" s="419" t="str">
        <f>Table1332[[#This Row],[Default]]</f>
        <v>0</v>
      </c>
      <c r="AD111" s="379" t="s">
        <v>1254</v>
      </c>
      <c r="AE111" s="419" t="str">
        <f>Table1332[[#This Row],[Default]]</f>
        <v>0</v>
      </c>
      <c r="AF111" s="379" t="s">
        <v>1254</v>
      </c>
      <c r="AG111" s="419" t="str">
        <f>Table1332[[#This Row],[Default]]</f>
        <v>0</v>
      </c>
      <c r="AH111" s="377"/>
      <c r="AI111" s="377" t="s">
        <v>1794</v>
      </c>
      <c r="AJ111" s="377"/>
      <c r="AK111" s="377"/>
      <c r="AL111" s="377"/>
    </row>
    <row r="112" spans="1:38" ht="30.75" customHeight="1" x14ac:dyDescent="0.25">
      <c r="A112" s="427">
        <v>108</v>
      </c>
      <c r="B112" s="377" t="s">
        <v>1699</v>
      </c>
      <c r="C112" s="377" t="s">
        <v>34</v>
      </c>
      <c r="D112" s="377" t="s">
        <v>2450</v>
      </c>
      <c r="E112" s="377" t="s">
        <v>254</v>
      </c>
      <c r="F112" s="379" t="s">
        <v>66</v>
      </c>
      <c r="G112" s="377" t="s">
        <v>253</v>
      </c>
      <c r="H112" s="377"/>
      <c r="I112" s="377" t="s">
        <v>2466</v>
      </c>
      <c r="J112" s="381" t="s">
        <v>1878</v>
      </c>
      <c r="K112" s="377" t="s">
        <v>2058</v>
      </c>
      <c r="L112" s="377">
        <v>1</v>
      </c>
      <c r="M112" s="377">
        <v>24</v>
      </c>
      <c r="N112" s="377" t="s">
        <v>1951</v>
      </c>
      <c r="O112" s="377" t="s">
        <v>2269</v>
      </c>
      <c r="P112" s="377" t="s">
        <v>458</v>
      </c>
      <c r="Q112" s="377" t="s">
        <v>254</v>
      </c>
      <c r="R112" s="377" t="s">
        <v>254</v>
      </c>
      <c r="S112" s="377" t="s">
        <v>254</v>
      </c>
      <c r="T112" s="377" t="s">
        <v>1184</v>
      </c>
      <c r="U112" s="377" t="s">
        <v>1184</v>
      </c>
      <c r="V112" s="377" t="s">
        <v>1184</v>
      </c>
      <c r="W112" s="377" t="s">
        <v>1184</v>
      </c>
      <c r="X112" s="377" t="s">
        <v>1184</v>
      </c>
      <c r="Y112" s="377" t="s">
        <v>1185</v>
      </c>
      <c r="Z112" s="379" t="s">
        <v>1185</v>
      </c>
      <c r="AA112" s="379" t="s">
        <v>1185</v>
      </c>
      <c r="AB112" s="379" t="s">
        <v>1207</v>
      </c>
      <c r="AC112" s="419" t="str">
        <f>Table1332[[#This Row],[Default]]</f>
        <v>000000000000000000000000</v>
      </c>
      <c r="AD112" s="379" t="s">
        <v>1207</v>
      </c>
      <c r="AE112" s="419" t="str">
        <f>Table1332[[#This Row],[Default]]</f>
        <v>000000000000000000000000</v>
      </c>
      <c r="AF112" s="379" t="s">
        <v>1207</v>
      </c>
      <c r="AG112" s="419" t="str">
        <f>Table1332[[#This Row],[Default]]</f>
        <v>000000000000000000000000</v>
      </c>
      <c r="AH112" s="377"/>
      <c r="AI112" s="377" t="s">
        <v>66</v>
      </c>
      <c r="AJ112" s="377"/>
      <c r="AK112" s="377"/>
      <c r="AL112" s="377"/>
    </row>
    <row r="113" spans="1:38" ht="30.75" customHeight="1" x14ac:dyDescent="0.25">
      <c r="A113" s="427">
        <v>109</v>
      </c>
      <c r="B113" s="377"/>
      <c r="C113" s="377"/>
      <c r="D113" s="377"/>
      <c r="E113" s="377" t="s">
        <v>255</v>
      </c>
      <c r="F113" s="379" t="s">
        <v>66</v>
      </c>
      <c r="G113" s="377" t="s">
        <v>253</v>
      </c>
      <c r="H113" s="377"/>
      <c r="I113" s="377" t="s">
        <v>2466</v>
      </c>
      <c r="J113" s="381" t="s">
        <v>1863</v>
      </c>
      <c r="K113" s="377" t="s">
        <v>2058</v>
      </c>
      <c r="L113" s="377">
        <v>1</v>
      </c>
      <c r="M113" s="377">
        <v>5</v>
      </c>
      <c r="N113" s="377" t="s">
        <v>1952</v>
      </c>
      <c r="O113" s="377" t="s">
        <v>2270</v>
      </c>
      <c r="P113" s="377" t="s">
        <v>459</v>
      </c>
      <c r="Q113" s="377" t="s">
        <v>255</v>
      </c>
      <c r="R113" s="377" t="s">
        <v>255</v>
      </c>
      <c r="S113" s="377" t="s">
        <v>255</v>
      </c>
      <c r="T113" s="377" t="s">
        <v>1184</v>
      </c>
      <c r="U113" s="377" t="s">
        <v>1184</v>
      </c>
      <c r="V113" s="377" t="s">
        <v>1184</v>
      </c>
      <c r="W113" s="377" t="s">
        <v>1184</v>
      </c>
      <c r="X113" s="377" t="s">
        <v>1184</v>
      </c>
      <c r="Y113" s="377" t="s">
        <v>1185</v>
      </c>
      <c r="Z113" s="379" t="s">
        <v>1185</v>
      </c>
      <c r="AA113" s="379" t="s">
        <v>1185</v>
      </c>
      <c r="AB113" s="379" t="s">
        <v>1207</v>
      </c>
      <c r="AC113" s="419" t="str">
        <f>Table1332[[#This Row],[Default]]</f>
        <v>00000</v>
      </c>
      <c r="AD113" s="379" t="s">
        <v>1207</v>
      </c>
      <c r="AE113" s="419" t="str">
        <f>Table1332[[#This Row],[Default]]</f>
        <v>00000</v>
      </c>
      <c r="AF113" s="379" t="s">
        <v>1207</v>
      </c>
      <c r="AG113" s="419" t="str">
        <f>Table1332[[#This Row],[Default]]</f>
        <v>00000</v>
      </c>
      <c r="AH113" s="377"/>
      <c r="AI113" s="377" t="s">
        <v>66</v>
      </c>
      <c r="AJ113" s="377"/>
      <c r="AK113" s="377"/>
      <c r="AL113" s="377"/>
    </row>
    <row r="114" spans="1:38" ht="30.75" customHeight="1" x14ac:dyDescent="0.25">
      <c r="A114" s="427">
        <v>110</v>
      </c>
      <c r="B114" s="377"/>
      <c r="C114" s="377"/>
      <c r="D114" s="377"/>
      <c r="E114" s="377" t="s">
        <v>256</v>
      </c>
      <c r="F114" s="379" t="s">
        <v>66</v>
      </c>
      <c r="G114" s="377" t="s">
        <v>253</v>
      </c>
      <c r="H114" s="377"/>
      <c r="I114" s="377" t="s">
        <v>2466</v>
      </c>
      <c r="J114" s="381" t="s">
        <v>1870</v>
      </c>
      <c r="K114" s="377" t="s">
        <v>2058</v>
      </c>
      <c r="L114" s="377">
        <v>1</v>
      </c>
      <c r="M114" s="377">
        <v>2</v>
      </c>
      <c r="N114" s="377" t="s">
        <v>1952</v>
      </c>
      <c r="O114" s="377" t="s">
        <v>2271</v>
      </c>
      <c r="P114" s="377" t="s">
        <v>462</v>
      </c>
      <c r="Q114" s="377" t="s">
        <v>1260</v>
      </c>
      <c r="R114" s="377" t="s">
        <v>256</v>
      </c>
      <c r="S114" s="377" t="s">
        <v>256</v>
      </c>
      <c r="T114" s="377" t="s">
        <v>1184</v>
      </c>
      <c r="U114" s="377" t="s">
        <v>1184</v>
      </c>
      <c r="V114" s="377" t="s">
        <v>1184</v>
      </c>
      <c r="W114" s="377" t="s">
        <v>1184</v>
      </c>
      <c r="X114" s="377" t="s">
        <v>1184</v>
      </c>
      <c r="Y114" s="377" t="s">
        <v>1185</v>
      </c>
      <c r="Z114" s="379" t="s">
        <v>1185</v>
      </c>
      <c r="AA114" s="379" t="s">
        <v>1185</v>
      </c>
      <c r="AB114" s="379" t="s">
        <v>1207</v>
      </c>
      <c r="AC114" s="419" t="str">
        <f>Table1332[[#This Row],[Default]]</f>
        <v>00</v>
      </c>
      <c r="AD114" s="379" t="s">
        <v>1207</v>
      </c>
      <c r="AE114" s="419" t="str">
        <f>Table1332[[#This Row],[Default]]</f>
        <v>00</v>
      </c>
      <c r="AF114" s="379" t="s">
        <v>1207</v>
      </c>
      <c r="AG114" s="419" t="str">
        <f>Table1332[[#This Row],[Default]]</f>
        <v>00</v>
      </c>
      <c r="AH114" s="377"/>
      <c r="AI114" s="377" t="s">
        <v>66</v>
      </c>
      <c r="AJ114" s="377"/>
      <c r="AK114" s="377"/>
      <c r="AL114" s="377"/>
    </row>
    <row r="115" spans="1:38" ht="30.75" customHeight="1" x14ac:dyDescent="0.25">
      <c r="A115" s="427">
        <v>111</v>
      </c>
      <c r="B115" s="377"/>
      <c r="C115" s="377"/>
      <c r="D115" s="377"/>
      <c r="E115" s="377" t="s">
        <v>257</v>
      </c>
      <c r="F115" s="379" t="s">
        <v>66</v>
      </c>
      <c r="G115" s="377" t="s">
        <v>253</v>
      </c>
      <c r="H115" s="377"/>
      <c r="I115" s="377" t="s">
        <v>2466</v>
      </c>
      <c r="J115" s="381" t="s">
        <v>1874</v>
      </c>
      <c r="K115" s="377" t="s">
        <v>2058</v>
      </c>
      <c r="L115" s="377">
        <v>1</v>
      </c>
      <c r="M115" s="377">
        <v>1</v>
      </c>
      <c r="N115" s="377" t="s">
        <v>1952</v>
      </c>
      <c r="O115" s="377" t="s">
        <v>2272</v>
      </c>
      <c r="P115" s="377" t="s">
        <v>461</v>
      </c>
      <c r="Q115" s="377" t="s">
        <v>257</v>
      </c>
      <c r="R115" s="377" t="s">
        <v>257</v>
      </c>
      <c r="S115" s="377" t="s">
        <v>257</v>
      </c>
      <c r="T115" s="377" t="s">
        <v>1184</v>
      </c>
      <c r="U115" s="377" t="s">
        <v>1184</v>
      </c>
      <c r="V115" s="377" t="s">
        <v>1184</v>
      </c>
      <c r="W115" s="377" t="s">
        <v>1184</v>
      </c>
      <c r="X115" s="377" t="s">
        <v>1184</v>
      </c>
      <c r="Y115" s="377" t="s">
        <v>1185</v>
      </c>
      <c r="Z115" s="379" t="s">
        <v>1185</v>
      </c>
      <c r="AA115" s="379" t="s">
        <v>1185</v>
      </c>
      <c r="AB115" s="379" t="s">
        <v>1207</v>
      </c>
      <c r="AC115" s="419" t="str">
        <f>Table1332[[#This Row],[Default]]</f>
        <v>0</v>
      </c>
      <c r="AD115" s="379" t="s">
        <v>1207</v>
      </c>
      <c r="AE115" s="419" t="str">
        <f>Table1332[[#This Row],[Default]]</f>
        <v>0</v>
      </c>
      <c r="AF115" s="379" t="s">
        <v>1207</v>
      </c>
      <c r="AG115" s="419" t="str">
        <f>Table1332[[#This Row],[Default]]</f>
        <v>0</v>
      </c>
      <c r="AH115" s="377"/>
      <c r="AI115" s="377" t="s">
        <v>66</v>
      </c>
      <c r="AJ115" s="377"/>
      <c r="AK115" s="377"/>
      <c r="AL115" s="377"/>
    </row>
    <row r="116" spans="1:38" ht="30.75" customHeight="1" x14ac:dyDescent="0.25">
      <c r="A116" s="427">
        <v>112</v>
      </c>
      <c r="B116" s="377" t="s">
        <v>1700</v>
      </c>
      <c r="C116" s="377" t="s">
        <v>36</v>
      </c>
      <c r="D116" s="377" t="s">
        <v>2450</v>
      </c>
      <c r="E116" s="377" t="s">
        <v>258</v>
      </c>
      <c r="F116" s="379" t="s">
        <v>66</v>
      </c>
      <c r="G116" s="377" t="s">
        <v>214</v>
      </c>
      <c r="H116" s="377" t="s">
        <v>1751</v>
      </c>
      <c r="I116" s="377" t="s">
        <v>2464</v>
      </c>
      <c r="J116" s="423" t="s">
        <v>1865</v>
      </c>
      <c r="K116" s="377" t="s">
        <v>2058</v>
      </c>
      <c r="L116" s="377">
        <v>1</v>
      </c>
      <c r="M116" s="377">
        <v>8</v>
      </c>
      <c r="N116" s="377" t="s">
        <v>1953</v>
      </c>
      <c r="O116" s="377" t="s">
        <v>2273</v>
      </c>
      <c r="P116" s="377" t="s">
        <v>463</v>
      </c>
      <c r="Q116" s="377" t="s">
        <v>258</v>
      </c>
      <c r="R116" s="377" t="s">
        <v>1255</v>
      </c>
      <c r="S116" s="377" t="s">
        <v>1176</v>
      </c>
      <c r="T116" s="377" t="s">
        <v>1254</v>
      </c>
      <c r="U116" s="377" t="s">
        <v>1254</v>
      </c>
      <c r="V116" s="377" t="s">
        <v>1254</v>
      </c>
      <c r="W116" s="377" t="s">
        <v>1254</v>
      </c>
      <c r="X116" s="377" t="s">
        <v>1254</v>
      </c>
      <c r="Y116" s="377" t="s">
        <v>1254</v>
      </c>
      <c r="Z116" s="377" t="s">
        <v>1254</v>
      </c>
      <c r="AA116" s="377" t="s">
        <v>1254</v>
      </c>
      <c r="AB116" s="377" t="s">
        <v>1254</v>
      </c>
      <c r="AC116" s="419" t="str">
        <f>Table1332[[#This Row],[Default]]</f>
        <v>00000000</v>
      </c>
      <c r="AD116" s="377" t="s">
        <v>1254</v>
      </c>
      <c r="AE116" s="419" t="str">
        <f>Table1332[[#This Row],[Default]]</f>
        <v>00000000</v>
      </c>
      <c r="AF116" s="377" t="s">
        <v>1254</v>
      </c>
      <c r="AG116" s="419" t="str">
        <f>Table1332[[#This Row],[Default]]</f>
        <v>00000000</v>
      </c>
      <c r="AH116" s="377"/>
      <c r="AI116" s="377" t="s">
        <v>1795</v>
      </c>
      <c r="AJ116" s="377"/>
      <c r="AK116" s="377"/>
      <c r="AL116" s="377"/>
    </row>
    <row r="117" spans="1:38" ht="30.75" customHeight="1" x14ac:dyDescent="0.25">
      <c r="A117" s="427">
        <v>113</v>
      </c>
      <c r="B117" s="377"/>
      <c r="C117" s="377"/>
      <c r="D117" s="377"/>
      <c r="E117" s="377" t="s">
        <v>259</v>
      </c>
      <c r="F117" s="379" t="s">
        <v>66</v>
      </c>
      <c r="G117" s="377" t="s">
        <v>214</v>
      </c>
      <c r="H117" s="377" t="s">
        <v>1751</v>
      </c>
      <c r="I117" s="377" t="s">
        <v>2464</v>
      </c>
      <c r="J117" s="423" t="s">
        <v>1865</v>
      </c>
      <c r="K117" s="377" t="s">
        <v>2058</v>
      </c>
      <c r="L117" s="377">
        <v>1</v>
      </c>
      <c r="M117" s="377">
        <v>8</v>
      </c>
      <c r="N117" s="377" t="s">
        <v>1954</v>
      </c>
      <c r="O117" s="377" t="s">
        <v>2274</v>
      </c>
      <c r="P117" s="377" t="s">
        <v>464</v>
      </c>
      <c r="Q117" s="377" t="s">
        <v>259</v>
      </c>
      <c r="R117" s="377" t="s">
        <v>1255</v>
      </c>
      <c r="S117" s="377" t="s">
        <v>1176</v>
      </c>
      <c r="T117" s="377" t="s">
        <v>1254</v>
      </c>
      <c r="U117" s="377" t="s">
        <v>1254</v>
      </c>
      <c r="V117" s="377" t="s">
        <v>1254</v>
      </c>
      <c r="W117" s="377" t="s">
        <v>1254</v>
      </c>
      <c r="X117" s="377" t="s">
        <v>1254</v>
      </c>
      <c r="Y117" s="377" t="s">
        <v>1254</v>
      </c>
      <c r="Z117" s="377" t="s">
        <v>1254</v>
      </c>
      <c r="AA117" s="377" t="s">
        <v>1254</v>
      </c>
      <c r="AB117" s="377" t="s">
        <v>1254</v>
      </c>
      <c r="AC117" s="419" t="str">
        <f>Table1332[[#This Row],[Default]]</f>
        <v>00000000</v>
      </c>
      <c r="AD117" s="377" t="s">
        <v>1254</v>
      </c>
      <c r="AE117" s="419" t="str">
        <f>Table1332[[#This Row],[Default]]</f>
        <v>00000000</v>
      </c>
      <c r="AF117" s="377" t="s">
        <v>1254</v>
      </c>
      <c r="AG117" s="419" t="str">
        <f>Table1332[[#This Row],[Default]]</f>
        <v>00000000</v>
      </c>
      <c r="AH117" s="377"/>
      <c r="AI117" s="377" t="s">
        <v>1795</v>
      </c>
      <c r="AJ117" s="377"/>
      <c r="AK117" s="377"/>
      <c r="AL117" s="377"/>
    </row>
    <row r="118" spans="1:38" ht="30.75" customHeight="1" x14ac:dyDescent="0.25">
      <c r="A118" s="427">
        <v>114</v>
      </c>
      <c r="B118" s="377"/>
      <c r="C118" s="377"/>
      <c r="D118" s="377"/>
      <c r="E118" s="377" t="s">
        <v>260</v>
      </c>
      <c r="F118" s="379" t="s">
        <v>66</v>
      </c>
      <c r="G118" s="377" t="s">
        <v>214</v>
      </c>
      <c r="H118" s="377" t="s">
        <v>1751</v>
      </c>
      <c r="I118" s="377" t="s">
        <v>2464</v>
      </c>
      <c r="J118" s="423" t="s">
        <v>1865</v>
      </c>
      <c r="K118" s="377" t="s">
        <v>2058</v>
      </c>
      <c r="L118" s="377">
        <v>1</v>
      </c>
      <c r="M118" s="377">
        <v>8</v>
      </c>
      <c r="N118" s="377" t="s">
        <v>1955</v>
      </c>
      <c r="O118" s="377" t="s">
        <v>2275</v>
      </c>
      <c r="P118" s="377" t="s">
        <v>465</v>
      </c>
      <c r="Q118" s="377" t="s">
        <v>1259</v>
      </c>
      <c r="R118" s="377" t="s">
        <v>1255</v>
      </c>
      <c r="S118" s="377" t="s">
        <v>1176</v>
      </c>
      <c r="T118" s="377" t="s">
        <v>1254</v>
      </c>
      <c r="U118" s="377" t="s">
        <v>1254</v>
      </c>
      <c r="V118" s="377" t="s">
        <v>1254</v>
      </c>
      <c r="W118" s="377" t="s">
        <v>1254</v>
      </c>
      <c r="X118" s="377" t="s">
        <v>1254</v>
      </c>
      <c r="Y118" s="377" t="s">
        <v>1254</v>
      </c>
      <c r="Z118" s="377" t="s">
        <v>1254</v>
      </c>
      <c r="AA118" s="377" t="s">
        <v>1254</v>
      </c>
      <c r="AB118" s="377" t="s">
        <v>1254</v>
      </c>
      <c r="AC118" s="419" t="str">
        <f>Table1332[[#This Row],[Default]]</f>
        <v>00000000</v>
      </c>
      <c r="AD118" s="377" t="s">
        <v>1254</v>
      </c>
      <c r="AE118" s="419" t="str">
        <f>Table1332[[#This Row],[Default]]</f>
        <v>00000000</v>
      </c>
      <c r="AF118" s="377" t="s">
        <v>1254</v>
      </c>
      <c r="AG118" s="419" t="str">
        <f>Table1332[[#This Row],[Default]]</f>
        <v>00000000</v>
      </c>
      <c r="AH118" s="377"/>
      <c r="AI118" s="377" t="s">
        <v>1795</v>
      </c>
      <c r="AJ118" s="377"/>
      <c r="AK118" s="377"/>
      <c r="AL118" s="377"/>
    </row>
    <row r="119" spans="1:38" ht="30.75" customHeight="1" x14ac:dyDescent="0.25">
      <c r="A119" s="427">
        <v>115</v>
      </c>
      <c r="B119" s="377"/>
      <c r="C119" s="377"/>
      <c r="D119" s="377"/>
      <c r="E119" s="377" t="s">
        <v>261</v>
      </c>
      <c r="F119" s="379" t="s">
        <v>66</v>
      </c>
      <c r="G119" s="377" t="s">
        <v>214</v>
      </c>
      <c r="H119" s="377" t="s">
        <v>1751</v>
      </c>
      <c r="I119" s="377" t="s">
        <v>2464</v>
      </c>
      <c r="J119" s="423" t="s">
        <v>1865</v>
      </c>
      <c r="K119" s="377" t="s">
        <v>2058</v>
      </c>
      <c r="L119" s="377">
        <v>1</v>
      </c>
      <c r="M119" s="377">
        <v>8</v>
      </c>
      <c r="N119" s="377" t="s">
        <v>1956</v>
      </c>
      <c r="O119" s="377" t="s">
        <v>2276</v>
      </c>
      <c r="P119" s="377" t="s">
        <v>466</v>
      </c>
      <c r="Q119" s="377" t="s">
        <v>1258</v>
      </c>
      <c r="R119" s="377" t="s">
        <v>1255</v>
      </c>
      <c r="S119" s="377" t="s">
        <v>1176</v>
      </c>
      <c r="T119" s="377" t="s">
        <v>1254</v>
      </c>
      <c r="U119" s="377" t="s">
        <v>1254</v>
      </c>
      <c r="V119" s="377" t="s">
        <v>1254</v>
      </c>
      <c r="W119" s="377" t="s">
        <v>1254</v>
      </c>
      <c r="X119" s="377" t="s">
        <v>1254</v>
      </c>
      <c r="Y119" s="377" t="s">
        <v>1254</v>
      </c>
      <c r="Z119" s="377" t="s">
        <v>1254</v>
      </c>
      <c r="AA119" s="377" t="s">
        <v>1254</v>
      </c>
      <c r="AB119" s="377" t="s">
        <v>1254</v>
      </c>
      <c r="AC119" s="419" t="str">
        <f>Table1332[[#This Row],[Default]]</f>
        <v>00000000</v>
      </c>
      <c r="AD119" s="377" t="s">
        <v>1254</v>
      </c>
      <c r="AE119" s="419" t="str">
        <f>Table1332[[#This Row],[Default]]</f>
        <v>00000000</v>
      </c>
      <c r="AF119" s="377" t="s">
        <v>1254</v>
      </c>
      <c r="AG119" s="419" t="str">
        <f>Table1332[[#This Row],[Default]]</f>
        <v>00000000</v>
      </c>
      <c r="AH119" s="377"/>
      <c r="AI119" s="377" t="s">
        <v>1795</v>
      </c>
      <c r="AJ119" s="377"/>
      <c r="AK119" s="377"/>
      <c r="AL119" s="377"/>
    </row>
    <row r="120" spans="1:38" ht="30.75" customHeight="1" x14ac:dyDescent="0.25">
      <c r="A120" s="427">
        <v>116</v>
      </c>
      <c r="B120" s="377" t="s">
        <v>1701</v>
      </c>
      <c r="C120" s="377" t="s">
        <v>246</v>
      </c>
      <c r="D120" s="377"/>
      <c r="E120" s="377" t="s">
        <v>247</v>
      </c>
      <c r="F120" s="379" t="s">
        <v>66</v>
      </c>
      <c r="G120" s="377" t="s">
        <v>390</v>
      </c>
      <c r="H120" s="377" t="s">
        <v>1751</v>
      </c>
      <c r="I120" s="377" t="s">
        <v>2137</v>
      </c>
      <c r="J120" s="423" t="s">
        <v>2360</v>
      </c>
      <c r="K120" s="377" t="s">
        <v>2058</v>
      </c>
      <c r="L120" s="377">
        <v>1</v>
      </c>
      <c r="M120" s="377">
        <v>16</v>
      </c>
      <c r="N120" s="377" t="s">
        <v>1957</v>
      </c>
      <c r="O120" s="377" t="s">
        <v>2277</v>
      </c>
      <c r="P120" s="377" t="s">
        <v>467</v>
      </c>
      <c r="Q120" s="377" t="s">
        <v>247</v>
      </c>
      <c r="R120" s="377" t="s">
        <v>1255</v>
      </c>
      <c r="S120" s="377" t="s">
        <v>1176</v>
      </c>
      <c r="T120" s="377" t="s">
        <v>1254</v>
      </c>
      <c r="U120" s="377" t="s">
        <v>1254</v>
      </c>
      <c r="V120" s="377" t="s">
        <v>1254</v>
      </c>
      <c r="W120" s="377" t="s">
        <v>1254</v>
      </c>
      <c r="X120" s="377" t="s">
        <v>1254</v>
      </c>
      <c r="Y120" s="377" t="s">
        <v>1185</v>
      </c>
      <c r="Z120" s="377" t="s">
        <v>1185</v>
      </c>
      <c r="AA120" s="377" t="s">
        <v>1185</v>
      </c>
      <c r="AB120" s="377" t="s">
        <v>1254</v>
      </c>
      <c r="AC120" s="418" t="str">
        <f>Table1332[[#This Row],[Default]]</f>
        <v>0000000000000000</v>
      </c>
      <c r="AD120" s="377" t="s">
        <v>1254</v>
      </c>
      <c r="AE120" s="418" t="str">
        <f>Table1332[[#This Row],[Default]]</f>
        <v>0000000000000000</v>
      </c>
      <c r="AF120" s="377" t="s">
        <v>1254</v>
      </c>
      <c r="AG120" s="418" t="str">
        <f>Table1332[[#This Row],[Default]]</f>
        <v>0000000000000000</v>
      </c>
      <c r="AH120" s="377" t="s">
        <v>1257</v>
      </c>
      <c r="AI120" s="377" t="s">
        <v>66</v>
      </c>
      <c r="AJ120" s="377"/>
      <c r="AK120" s="377"/>
      <c r="AL120" s="377"/>
    </row>
    <row r="121" spans="1:38" ht="30.75" customHeight="1" x14ac:dyDescent="0.25">
      <c r="A121" s="427">
        <v>117</v>
      </c>
      <c r="B121" s="377"/>
      <c r="C121" s="377"/>
      <c r="D121" s="377"/>
      <c r="E121" s="377" t="s">
        <v>248</v>
      </c>
      <c r="F121" s="379" t="s">
        <v>66</v>
      </c>
      <c r="G121" s="377" t="s">
        <v>390</v>
      </c>
      <c r="H121" s="377" t="s">
        <v>1751</v>
      </c>
      <c r="I121" s="377" t="s">
        <v>2137</v>
      </c>
      <c r="J121" s="423" t="s">
        <v>1865</v>
      </c>
      <c r="K121" s="377" t="s">
        <v>2058</v>
      </c>
      <c r="L121" s="377">
        <v>1</v>
      </c>
      <c r="M121" s="377">
        <v>8</v>
      </c>
      <c r="N121" s="377" t="s">
        <v>1958</v>
      </c>
      <c r="O121" s="377" t="s">
        <v>2278</v>
      </c>
      <c r="P121" s="377" t="s">
        <v>467</v>
      </c>
      <c r="Q121" s="377" t="s">
        <v>248</v>
      </c>
      <c r="R121" s="377" t="s">
        <v>1255</v>
      </c>
      <c r="S121" s="377" t="s">
        <v>1176</v>
      </c>
      <c r="T121" s="377" t="s">
        <v>1254</v>
      </c>
      <c r="U121" s="377" t="s">
        <v>1254</v>
      </c>
      <c r="V121" s="377" t="s">
        <v>1254</v>
      </c>
      <c r="W121" s="377" t="s">
        <v>1254</v>
      </c>
      <c r="X121" s="377" t="s">
        <v>1254</v>
      </c>
      <c r="Y121" s="377" t="s">
        <v>1185</v>
      </c>
      <c r="Z121" s="377" t="s">
        <v>1185</v>
      </c>
      <c r="AA121" s="377" t="s">
        <v>1185</v>
      </c>
      <c r="AB121" s="377" t="s">
        <v>1254</v>
      </c>
      <c r="AC121" s="418" t="str">
        <f>Table1332[[#This Row],[Default]]</f>
        <v>00000000</v>
      </c>
      <c r="AD121" s="377" t="s">
        <v>1254</v>
      </c>
      <c r="AE121" s="418" t="str">
        <f>Table1332[[#This Row],[Default]]</f>
        <v>00000000</v>
      </c>
      <c r="AF121" s="377" t="s">
        <v>1254</v>
      </c>
      <c r="AG121" s="418" t="str">
        <f>Table1332[[#This Row],[Default]]</f>
        <v>00000000</v>
      </c>
      <c r="AH121" s="377" t="s">
        <v>1257</v>
      </c>
      <c r="AI121" s="377" t="s">
        <v>66</v>
      </c>
      <c r="AJ121" s="377"/>
      <c r="AK121" s="377"/>
      <c r="AL121" s="377"/>
    </row>
    <row r="122" spans="1:38" ht="30.75" customHeight="1" x14ac:dyDescent="0.25">
      <c r="A122" s="427">
        <v>118</v>
      </c>
      <c r="B122" s="377"/>
      <c r="C122" s="377"/>
      <c r="D122" s="377"/>
      <c r="E122" s="377" t="s">
        <v>249</v>
      </c>
      <c r="F122" s="379" t="s">
        <v>66</v>
      </c>
      <c r="G122" s="377" t="s">
        <v>205</v>
      </c>
      <c r="H122" s="377" t="s">
        <v>1751</v>
      </c>
      <c r="I122" s="377" t="s">
        <v>2137</v>
      </c>
      <c r="J122" s="423" t="s">
        <v>1865</v>
      </c>
      <c r="K122" s="377" t="s">
        <v>2058</v>
      </c>
      <c r="L122" s="377">
        <v>1</v>
      </c>
      <c r="M122" s="377">
        <v>8</v>
      </c>
      <c r="N122" s="377" t="s">
        <v>1959</v>
      </c>
      <c r="O122" s="377" t="s">
        <v>2279</v>
      </c>
      <c r="P122" s="377" t="s">
        <v>468</v>
      </c>
      <c r="Q122" s="377" t="s">
        <v>249</v>
      </c>
      <c r="R122" s="377" t="s">
        <v>1255</v>
      </c>
      <c r="S122" s="377" t="s">
        <v>1176</v>
      </c>
      <c r="T122" s="377" t="s">
        <v>1254</v>
      </c>
      <c r="U122" s="377" t="s">
        <v>1254</v>
      </c>
      <c r="V122" s="377" t="s">
        <v>1254</v>
      </c>
      <c r="W122" s="377" t="s">
        <v>1254</v>
      </c>
      <c r="X122" s="377" t="s">
        <v>1254</v>
      </c>
      <c r="Y122" s="377" t="s">
        <v>1185</v>
      </c>
      <c r="Z122" s="377" t="s">
        <v>1185</v>
      </c>
      <c r="AA122" s="377" t="s">
        <v>1185</v>
      </c>
      <c r="AB122" s="377" t="s">
        <v>1254</v>
      </c>
      <c r="AC122" s="418" t="str">
        <f>Table1332[[#This Row],[Default]]</f>
        <v>00000000</v>
      </c>
      <c r="AD122" s="377" t="s">
        <v>1254</v>
      </c>
      <c r="AE122" s="418" t="str">
        <f>Table1332[[#This Row],[Default]]</f>
        <v>00000000</v>
      </c>
      <c r="AF122" s="377" t="s">
        <v>1254</v>
      </c>
      <c r="AG122" s="418" t="str">
        <f>Table1332[[#This Row],[Default]]</f>
        <v>00000000</v>
      </c>
      <c r="AH122" s="377" t="s">
        <v>1257</v>
      </c>
      <c r="AI122" s="377" t="s">
        <v>66</v>
      </c>
      <c r="AJ122" s="377"/>
      <c r="AK122" s="377"/>
      <c r="AL122" s="377"/>
    </row>
    <row r="123" spans="1:38" ht="30.75" customHeight="1" x14ac:dyDescent="0.25">
      <c r="A123" s="427">
        <v>119</v>
      </c>
      <c r="B123" s="433" t="s">
        <v>2426</v>
      </c>
      <c r="C123" s="412" t="s">
        <v>2420</v>
      </c>
      <c r="D123" s="412" t="s">
        <v>2452</v>
      </c>
      <c r="E123" s="412" t="s">
        <v>2415</v>
      </c>
      <c r="F123" s="431" t="s">
        <v>87</v>
      </c>
      <c r="G123" s="412" t="s">
        <v>2444</v>
      </c>
      <c r="H123" s="412" t="s">
        <v>1750</v>
      </c>
      <c r="I123" s="412" t="s">
        <v>2467</v>
      </c>
      <c r="J123" s="434" t="s">
        <v>2416</v>
      </c>
      <c r="K123" s="412" t="s">
        <v>2058</v>
      </c>
      <c r="L123" s="412">
        <v>1</v>
      </c>
      <c r="M123" s="412">
        <v>16</v>
      </c>
      <c r="N123" s="412" t="s">
        <v>1960</v>
      </c>
      <c r="O123" s="412" t="s">
        <v>2280</v>
      </c>
      <c r="P123" s="412" t="s">
        <v>2417</v>
      </c>
      <c r="Q123" s="412" t="s">
        <v>1254</v>
      </c>
      <c r="R123" s="412" t="s">
        <v>1254</v>
      </c>
      <c r="S123" s="412" t="s">
        <v>1254</v>
      </c>
      <c r="T123" s="412" t="s">
        <v>1254</v>
      </c>
      <c r="U123" s="412" t="s">
        <v>1254</v>
      </c>
      <c r="V123" s="412" t="s">
        <v>1254</v>
      </c>
      <c r="W123" s="412" t="s">
        <v>1254</v>
      </c>
      <c r="X123" s="412" t="s">
        <v>1254</v>
      </c>
      <c r="Y123" s="412" t="s">
        <v>1254</v>
      </c>
      <c r="Z123" s="431" t="s">
        <v>1254</v>
      </c>
      <c r="AA123" s="431" t="s">
        <v>1207</v>
      </c>
      <c r="AB123" s="431" t="s">
        <v>1207</v>
      </c>
      <c r="AC123" s="432" t="str">
        <f>Table1332[[#This Row],[Default]]</f>
        <v>1111111111111111</v>
      </c>
      <c r="AD123" s="431" t="s">
        <v>1207</v>
      </c>
      <c r="AE123" s="432" t="str">
        <f>Table1332[[#This Row],[Default]]</f>
        <v>1111111111111111</v>
      </c>
      <c r="AF123" s="431" t="s">
        <v>1207</v>
      </c>
      <c r="AG123" s="432" t="str">
        <f>Table1332[[#This Row],[Default]]</f>
        <v>1111111111111111</v>
      </c>
      <c r="AH123" s="412"/>
      <c r="AI123" s="412"/>
      <c r="AJ123" s="412"/>
      <c r="AK123" s="412"/>
      <c r="AL123" s="412"/>
    </row>
    <row r="124" spans="1:38" ht="30.75" customHeight="1" x14ac:dyDescent="0.25">
      <c r="A124" s="427">
        <v>120</v>
      </c>
      <c r="B124" s="377"/>
      <c r="C124" s="412"/>
      <c r="D124" s="412"/>
      <c r="E124" s="412" t="s">
        <v>2418</v>
      </c>
      <c r="F124" s="431" t="s">
        <v>87</v>
      </c>
      <c r="G124" s="412" t="s">
        <v>2444</v>
      </c>
      <c r="H124" s="412" t="s">
        <v>1750</v>
      </c>
      <c r="I124" s="412" t="s">
        <v>2467</v>
      </c>
      <c r="J124" s="434" t="s">
        <v>2416</v>
      </c>
      <c r="K124" s="412" t="s">
        <v>2058</v>
      </c>
      <c r="L124" s="412">
        <v>1</v>
      </c>
      <c r="M124" s="412">
        <v>16</v>
      </c>
      <c r="N124" s="412" t="s">
        <v>2453</v>
      </c>
      <c r="O124" s="412" t="s">
        <v>2454</v>
      </c>
      <c r="P124" s="412" t="s">
        <v>2419</v>
      </c>
      <c r="Q124" s="412" t="s">
        <v>1254</v>
      </c>
      <c r="R124" s="412" t="s">
        <v>1254</v>
      </c>
      <c r="S124" s="412" t="s">
        <v>1254</v>
      </c>
      <c r="T124" s="412" t="s">
        <v>1254</v>
      </c>
      <c r="U124" s="412" t="s">
        <v>1254</v>
      </c>
      <c r="V124" s="412" t="s">
        <v>1254</v>
      </c>
      <c r="W124" s="412" t="s">
        <v>1254</v>
      </c>
      <c r="X124" s="412" t="s">
        <v>1254</v>
      </c>
      <c r="Y124" s="412" t="s">
        <v>1254</v>
      </c>
      <c r="Z124" s="431" t="s">
        <v>1254</v>
      </c>
      <c r="AA124" s="431" t="s">
        <v>1207</v>
      </c>
      <c r="AB124" s="431" t="s">
        <v>1207</v>
      </c>
      <c r="AC124" s="432" t="s">
        <v>2416</v>
      </c>
      <c r="AD124" s="431" t="s">
        <v>1207</v>
      </c>
      <c r="AE124" s="432" t="s">
        <v>2416</v>
      </c>
      <c r="AF124" s="431" t="s">
        <v>1207</v>
      </c>
      <c r="AG124" s="432" t="s">
        <v>2416</v>
      </c>
      <c r="AH124" s="412"/>
      <c r="AI124" s="412"/>
      <c r="AJ124" s="412"/>
      <c r="AK124" s="412"/>
      <c r="AL124" s="412"/>
    </row>
    <row r="125" spans="1:38" ht="30.75" customHeight="1" x14ac:dyDescent="0.25">
      <c r="A125" s="427">
        <v>121</v>
      </c>
      <c r="B125" s="377" t="s">
        <v>1702</v>
      </c>
      <c r="C125" s="377" t="s">
        <v>250</v>
      </c>
      <c r="D125" s="377"/>
      <c r="E125" s="377" t="s">
        <v>250</v>
      </c>
      <c r="F125" s="379" t="s">
        <v>66</v>
      </c>
      <c r="G125" s="377" t="s">
        <v>390</v>
      </c>
      <c r="H125" s="377" t="s">
        <v>1751</v>
      </c>
      <c r="I125" s="377" t="s">
        <v>2137</v>
      </c>
      <c r="J125" s="423" t="s">
        <v>2361</v>
      </c>
      <c r="K125" s="377"/>
      <c r="L125" s="377">
        <v>1</v>
      </c>
      <c r="M125" s="377">
        <v>32</v>
      </c>
      <c r="N125" s="377" t="s">
        <v>1960</v>
      </c>
      <c r="O125" s="377" t="s">
        <v>2280</v>
      </c>
      <c r="P125" s="377" t="s">
        <v>469</v>
      </c>
      <c r="Q125" s="377" t="s">
        <v>250</v>
      </c>
      <c r="R125" s="377" t="s">
        <v>1255</v>
      </c>
      <c r="S125" s="377" t="s">
        <v>1176</v>
      </c>
      <c r="T125" s="377" t="s">
        <v>1254</v>
      </c>
      <c r="U125" s="377" t="s">
        <v>1254</v>
      </c>
      <c r="V125" s="377" t="s">
        <v>1254</v>
      </c>
      <c r="W125" s="377" t="s">
        <v>1254</v>
      </c>
      <c r="X125" s="377" t="s">
        <v>1254</v>
      </c>
      <c r="Y125" s="377" t="s">
        <v>1185</v>
      </c>
      <c r="Z125" s="377" t="s">
        <v>1185</v>
      </c>
      <c r="AA125" s="377" t="s">
        <v>1185</v>
      </c>
      <c r="AB125" s="377" t="s">
        <v>1254</v>
      </c>
      <c r="AC125" s="418"/>
      <c r="AD125" s="377" t="s">
        <v>1254</v>
      </c>
      <c r="AE125" s="418"/>
      <c r="AF125" s="377" t="s">
        <v>1254</v>
      </c>
      <c r="AG125" s="418"/>
      <c r="AH125" s="377"/>
      <c r="AI125" s="377" t="s">
        <v>66</v>
      </c>
      <c r="AJ125" s="377"/>
      <c r="AK125" s="377"/>
      <c r="AL125" s="377"/>
    </row>
    <row r="126" spans="1:38" ht="30.75" customHeight="1" x14ac:dyDescent="0.25">
      <c r="A126" s="427">
        <v>122</v>
      </c>
      <c r="B126" s="433" t="s">
        <v>2427</v>
      </c>
      <c r="C126" s="412" t="s">
        <v>2421</v>
      </c>
      <c r="D126" s="412" t="s">
        <v>2452</v>
      </c>
      <c r="E126" s="412" t="s">
        <v>2422</v>
      </c>
      <c r="F126" s="431" t="s">
        <v>87</v>
      </c>
      <c r="G126" s="412" t="s">
        <v>2444</v>
      </c>
      <c r="H126" s="412" t="s">
        <v>1750</v>
      </c>
      <c r="I126" s="412" t="s">
        <v>2467</v>
      </c>
      <c r="J126" s="434" t="s">
        <v>2416</v>
      </c>
      <c r="K126" s="412" t="s">
        <v>2058</v>
      </c>
      <c r="L126" s="412">
        <v>1</v>
      </c>
      <c r="M126" s="412">
        <v>16</v>
      </c>
      <c r="N126" s="412" t="s">
        <v>1961</v>
      </c>
      <c r="O126" s="412" t="s">
        <v>2281</v>
      </c>
      <c r="P126" s="412" t="s">
        <v>2424</v>
      </c>
      <c r="Q126" s="412" t="s">
        <v>1254</v>
      </c>
      <c r="R126" s="412" t="s">
        <v>1254</v>
      </c>
      <c r="S126" s="412" t="s">
        <v>1254</v>
      </c>
      <c r="T126" s="412" t="s">
        <v>1254</v>
      </c>
      <c r="U126" s="412" t="s">
        <v>1254</v>
      </c>
      <c r="V126" s="412" t="s">
        <v>1254</v>
      </c>
      <c r="W126" s="412" t="s">
        <v>1254</v>
      </c>
      <c r="X126" s="412" t="s">
        <v>1254</v>
      </c>
      <c r="Y126" s="412" t="s">
        <v>1254</v>
      </c>
      <c r="Z126" s="412" t="s">
        <v>1254</v>
      </c>
      <c r="AA126" s="431" t="s">
        <v>1207</v>
      </c>
      <c r="AB126" s="431" t="s">
        <v>1207</v>
      </c>
      <c r="AC126" s="435" t="str">
        <f>Table1332[[#This Row],[Default]]</f>
        <v>1111111111111111</v>
      </c>
      <c r="AD126" s="431" t="s">
        <v>1207</v>
      </c>
      <c r="AE126" s="432" t="str">
        <f>Table1332[[#This Row],[Default]]</f>
        <v>1111111111111111</v>
      </c>
      <c r="AF126" s="431" t="s">
        <v>1207</v>
      </c>
      <c r="AG126" s="432" t="str">
        <f>Table1332[[#This Row],[Default]]</f>
        <v>1111111111111111</v>
      </c>
      <c r="AH126" s="412"/>
      <c r="AI126" s="412"/>
      <c r="AJ126" s="412"/>
      <c r="AK126" s="412"/>
      <c r="AL126" s="412"/>
    </row>
    <row r="127" spans="1:38" ht="30.75" customHeight="1" x14ac:dyDescent="0.25">
      <c r="A127" s="427">
        <v>123</v>
      </c>
      <c r="B127" s="433"/>
      <c r="C127" s="412"/>
      <c r="D127" s="412"/>
      <c r="E127" s="412" t="s">
        <v>2428</v>
      </c>
      <c r="F127" s="431" t="s">
        <v>87</v>
      </c>
      <c r="G127" s="412" t="s">
        <v>2444</v>
      </c>
      <c r="H127" s="412" t="s">
        <v>1750</v>
      </c>
      <c r="I127" s="412" t="s">
        <v>2467</v>
      </c>
      <c r="J127" s="434" t="s">
        <v>2416</v>
      </c>
      <c r="K127" s="412" t="s">
        <v>2058</v>
      </c>
      <c r="L127" s="412">
        <v>1</v>
      </c>
      <c r="M127" s="412">
        <v>16</v>
      </c>
      <c r="N127" s="412" t="s">
        <v>2429</v>
      </c>
      <c r="O127" s="412" t="s">
        <v>2430</v>
      </c>
      <c r="P127" s="412" t="s">
        <v>2432</v>
      </c>
      <c r="Q127" s="412" t="s">
        <v>1254</v>
      </c>
      <c r="R127" s="412" t="s">
        <v>1254</v>
      </c>
      <c r="S127" s="412" t="s">
        <v>1254</v>
      </c>
      <c r="T127" s="412" t="s">
        <v>1254</v>
      </c>
      <c r="U127" s="412" t="s">
        <v>1254</v>
      </c>
      <c r="V127" s="412" t="s">
        <v>1254</v>
      </c>
      <c r="W127" s="412" t="s">
        <v>1254</v>
      </c>
      <c r="X127" s="412" t="s">
        <v>1254</v>
      </c>
      <c r="Y127" s="412" t="s">
        <v>1254</v>
      </c>
      <c r="Z127" s="412" t="s">
        <v>1254</v>
      </c>
      <c r="AA127" s="431" t="s">
        <v>1207</v>
      </c>
      <c r="AB127" s="431" t="s">
        <v>1207</v>
      </c>
      <c r="AC127" s="435" t="str">
        <f>Table1332[[#This Row],[Default]]</f>
        <v>1111111111111111</v>
      </c>
      <c r="AD127" s="431" t="s">
        <v>1207</v>
      </c>
      <c r="AE127" s="432" t="str">
        <f>Table1332[[#This Row],[Default]]</f>
        <v>1111111111111111</v>
      </c>
      <c r="AF127" s="431" t="s">
        <v>1207</v>
      </c>
      <c r="AG127" s="432" t="str">
        <f>Table1332[[#This Row],[Default]]</f>
        <v>1111111111111111</v>
      </c>
      <c r="AH127" s="412"/>
      <c r="AI127" s="412"/>
      <c r="AJ127" s="412"/>
      <c r="AK127" s="412"/>
      <c r="AL127" s="412"/>
    </row>
    <row r="128" spans="1:38" ht="30.75" customHeight="1" x14ac:dyDescent="0.25">
      <c r="A128" s="427">
        <v>124</v>
      </c>
      <c r="B128" s="377" t="s">
        <v>1703</v>
      </c>
      <c r="C128" s="377" t="s">
        <v>251</v>
      </c>
      <c r="D128" s="377"/>
      <c r="E128" s="377" t="s">
        <v>251</v>
      </c>
      <c r="F128" s="379" t="s">
        <v>66</v>
      </c>
      <c r="G128" s="377" t="s">
        <v>390</v>
      </c>
      <c r="H128" s="377" t="s">
        <v>1751</v>
      </c>
      <c r="I128" s="377" t="s">
        <v>2137</v>
      </c>
      <c r="J128" s="423" t="s">
        <v>2361</v>
      </c>
      <c r="K128" s="377"/>
      <c r="L128" s="377">
        <v>1</v>
      </c>
      <c r="M128" s="377">
        <v>32</v>
      </c>
      <c r="N128" s="377" t="s">
        <v>1961</v>
      </c>
      <c r="O128" s="377" t="s">
        <v>2281</v>
      </c>
      <c r="P128" s="377" t="s">
        <v>470</v>
      </c>
      <c r="Q128" s="377" t="s">
        <v>251</v>
      </c>
      <c r="R128" s="377" t="s">
        <v>1255</v>
      </c>
      <c r="S128" s="377" t="s">
        <v>1176</v>
      </c>
      <c r="T128" s="377" t="s">
        <v>1254</v>
      </c>
      <c r="U128" s="377" t="s">
        <v>1254</v>
      </c>
      <c r="V128" s="377" t="s">
        <v>1254</v>
      </c>
      <c r="W128" s="377" t="s">
        <v>1254</v>
      </c>
      <c r="X128" s="377" t="s">
        <v>1254</v>
      </c>
      <c r="Y128" s="377" t="s">
        <v>1185</v>
      </c>
      <c r="Z128" s="377" t="s">
        <v>1185</v>
      </c>
      <c r="AA128" s="377" t="s">
        <v>1185</v>
      </c>
      <c r="AB128" s="377" t="s">
        <v>1254</v>
      </c>
      <c r="AC128" s="418"/>
      <c r="AD128" s="377" t="s">
        <v>1254</v>
      </c>
      <c r="AE128" s="418"/>
      <c r="AF128" s="377" t="s">
        <v>1254</v>
      </c>
      <c r="AG128" s="418"/>
      <c r="AH128" s="377"/>
      <c r="AI128" s="377" t="s">
        <v>66</v>
      </c>
      <c r="AJ128" s="377"/>
      <c r="AK128" s="377"/>
      <c r="AL128" s="377"/>
    </row>
    <row r="129" spans="1:38" ht="30.75" customHeight="1" x14ac:dyDescent="0.25">
      <c r="A129" s="427">
        <v>125</v>
      </c>
      <c r="B129" s="433" t="s">
        <v>2456</v>
      </c>
      <c r="C129" s="412" t="s">
        <v>2451</v>
      </c>
      <c r="D129" s="412" t="s">
        <v>2452</v>
      </c>
      <c r="E129" s="412" t="s">
        <v>2423</v>
      </c>
      <c r="F129" s="431" t="s">
        <v>87</v>
      </c>
      <c r="G129" s="412" t="s">
        <v>2444</v>
      </c>
      <c r="H129" s="412" t="s">
        <v>1750</v>
      </c>
      <c r="I129" s="412" t="s">
        <v>2467</v>
      </c>
      <c r="J129" s="434" t="s">
        <v>2360</v>
      </c>
      <c r="K129" s="412" t="s">
        <v>2058</v>
      </c>
      <c r="L129" s="412">
        <v>1</v>
      </c>
      <c r="M129" s="412">
        <v>16</v>
      </c>
      <c r="N129" s="412" t="s">
        <v>1962</v>
      </c>
      <c r="O129" s="412" t="s">
        <v>2282</v>
      </c>
      <c r="P129" s="412" t="s">
        <v>2425</v>
      </c>
      <c r="Q129" s="412" t="s">
        <v>1254</v>
      </c>
      <c r="R129" s="412" t="s">
        <v>1254</v>
      </c>
      <c r="S129" s="412" t="s">
        <v>1254</v>
      </c>
      <c r="T129" s="412" t="s">
        <v>1254</v>
      </c>
      <c r="U129" s="412" t="s">
        <v>1254</v>
      </c>
      <c r="V129" s="412" t="s">
        <v>1254</v>
      </c>
      <c r="W129" s="412" t="s">
        <v>1254</v>
      </c>
      <c r="X129" s="412" t="s">
        <v>1254</v>
      </c>
      <c r="Y129" s="412" t="s">
        <v>1254</v>
      </c>
      <c r="Z129" s="412" t="s">
        <v>1254</v>
      </c>
      <c r="AA129" s="431" t="s">
        <v>1207</v>
      </c>
      <c r="AB129" s="431" t="s">
        <v>1207</v>
      </c>
      <c r="AC129" s="435" t="str">
        <f>Table1332[[#This Row],[Default]]</f>
        <v>0000000000000000</v>
      </c>
      <c r="AD129" s="431" t="s">
        <v>1207</v>
      </c>
      <c r="AE129" s="432" t="str">
        <f>Table1332[[#This Row],[Default]]</f>
        <v>0000000000000000</v>
      </c>
      <c r="AF129" s="431" t="s">
        <v>1207</v>
      </c>
      <c r="AG129" s="432" t="str">
        <f>Table1332[[#This Row],[Default]]</f>
        <v>0000000000000000</v>
      </c>
      <c r="AH129" s="412"/>
      <c r="AI129" s="412"/>
      <c r="AJ129" s="412"/>
      <c r="AK129" s="412"/>
      <c r="AL129" s="412"/>
    </row>
    <row r="130" spans="1:38" ht="30.75" customHeight="1" x14ac:dyDescent="0.25">
      <c r="A130" s="427">
        <v>126</v>
      </c>
      <c r="B130" s="433"/>
      <c r="C130" s="412"/>
      <c r="D130" s="412"/>
      <c r="E130" s="412" t="s">
        <v>2435</v>
      </c>
      <c r="F130" s="431" t="s">
        <v>87</v>
      </c>
      <c r="G130" s="412" t="s">
        <v>2444</v>
      </c>
      <c r="H130" s="412" t="s">
        <v>1750</v>
      </c>
      <c r="I130" s="412" t="s">
        <v>2467</v>
      </c>
      <c r="J130" s="434" t="s">
        <v>2360</v>
      </c>
      <c r="K130" s="412" t="s">
        <v>2058</v>
      </c>
      <c r="L130" s="412">
        <v>1</v>
      </c>
      <c r="M130" s="412">
        <v>16</v>
      </c>
      <c r="N130" s="412" t="s">
        <v>2434</v>
      </c>
      <c r="O130" s="412" t="s">
        <v>2431</v>
      </c>
      <c r="P130" s="412" t="s">
        <v>2433</v>
      </c>
      <c r="Q130" s="412" t="s">
        <v>1254</v>
      </c>
      <c r="R130" s="412" t="s">
        <v>1254</v>
      </c>
      <c r="S130" s="412" t="s">
        <v>1254</v>
      </c>
      <c r="T130" s="412" t="s">
        <v>1254</v>
      </c>
      <c r="U130" s="412" t="s">
        <v>1254</v>
      </c>
      <c r="V130" s="412" t="s">
        <v>1254</v>
      </c>
      <c r="W130" s="412" t="s">
        <v>1254</v>
      </c>
      <c r="X130" s="412" t="s">
        <v>1254</v>
      </c>
      <c r="Y130" s="412" t="s">
        <v>1254</v>
      </c>
      <c r="Z130" s="412" t="s">
        <v>1254</v>
      </c>
      <c r="AA130" s="431" t="s">
        <v>1207</v>
      </c>
      <c r="AB130" s="431" t="s">
        <v>1207</v>
      </c>
      <c r="AC130" s="435" t="str">
        <f>Table1332[[#This Row],[Default]]</f>
        <v>0000000000000000</v>
      </c>
      <c r="AD130" s="431" t="s">
        <v>1207</v>
      </c>
      <c r="AE130" s="432" t="str">
        <f>Table1332[[#This Row],[Default]]</f>
        <v>0000000000000000</v>
      </c>
      <c r="AF130" s="431" t="s">
        <v>1207</v>
      </c>
      <c r="AG130" s="432" t="str">
        <f>Table1332[[#This Row],[Default]]</f>
        <v>0000000000000000</v>
      </c>
      <c r="AH130" s="412"/>
      <c r="AI130" s="412"/>
      <c r="AJ130" s="412"/>
      <c r="AK130" s="412"/>
      <c r="AL130" s="412"/>
    </row>
    <row r="131" spans="1:38" ht="30.75" customHeight="1" x14ac:dyDescent="0.25">
      <c r="A131" s="427">
        <v>127</v>
      </c>
      <c r="B131" s="377" t="s">
        <v>1704</v>
      </c>
      <c r="C131" s="377" t="s">
        <v>252</v>
      </c>
      <c r="D131" s="377"/>
      <c r="E131" s="377" t="s">
        <v>252</v>
      </c>
      <c r="F131" s="379" t="s">
        <v>66</v>
      </c>
      <c r="G131" s="377" t="s">
        <v>390</v>
      </c>
      <c r="H131" s="377" t="s">
        <v>1751</v>
      </c>
      <c r="I131" s="377" t="s">
        <v>2137</v>
      </c>
      <c r="J131" s="423" t="s">
        <v>2361</v>
      </c>
      <c r="K131" s="377"/>
      <c r="L131" s="377">
        <v>1</v>
      </c>
      <c r="M131" s="377">
        <v>32</v>
      </c>
      <c r="N131" s="377" t="s">
        <v>1962</v>
      </c>
      <c r="O131" s="377" t="s">
        <v>2282</v>
      </c>
      <c r="P131" s="377" t="s">
        <v>471</v>
      </c>
      <c r="Q131" s="377" t="s">
        <v>252</v>
      </c>
      <c r="R131" s="377" t="s">
        <v>1255</v>
      </c>
      <c r="S131" s="377" t="s">
        <v>1176</v>
      </c>
      <c r="T131" s="377" t="s">
        <v>1254</v>
      </c>
      <c r="U131" s="377" t="s">
        <v>1254</v>
      </c>
      <c r="V131" s="377" t="s">
        <v>1254</v>
      </c>
      <c r="W131" s="377" t="s">
        <v>1254</v>
      </c>
      <c r="X131" s="377" t="s">
        <v>1254</v>
      </c>
      <c r="Y131" s="377" t="s">
        <v>1185</v>
      </c>
      <c r="Z131" s="377" t="s">
        <v>1185</v>
      </c>
      <c r="AA131" s="377" t="s">
        <v>1185</v>
      </c>
      <c r="AB131" s="377" t="s">
        <v>1254</v>
      </c>
      <c r="AC131" s="418"/>
      <c r="AD131" s="377" t="s">
        <v>1254</v>
      </c>
      <c r="AE131" s="418"/>
      <c r="AF131" s="377" t="s">
        <v>1254</v>
      </c>
      <c r="AG131" s="418"/>
      <c r="AH131" s="377"/>
      <c r="AI131" s="377" t="s">
        <v>66</v>
      </c>
      <c r="AJ131" s="377"/>
      <c r="AK131" s="377"/>
      <c r="AL131" s="377"/>
    </row>
    <row r="132" spans="1:38" ht="30.75" customHeight="1" x14ac:dyDescent="0.25">
      <c r="A132" s="427">
        <v>128</v>
      </c>
      <c r="B132" s="377" t="s">
        <v>1705</v>
      </c>
      <c r="C132" s="377" t="s">
        <v>1536</v>
      </c>
      <c r="D132" s="377"/>
      <c r="E132" s="377" t="s">
        <v>1536</v>
      </c>
      <c r="F132" s="379" t="s">
        <v>66</v>
      </c>
      <c r="G132" s="377" t="s">
        <v>1535</v>
      </c>
      <c r="H132" s="377" t="s">
        <v>1750</v>
      </c>
      <c r="I132" s="377" t="s">
        <v>2138</v>
      </c>
      <c r="J132" s="423" t="s">
        <v>2361</v>
      </c>
      <c r="K132" s="377" t="s">
        <v>2058</v>
      </c>
      <c r="L132" s="377">
        <v>1</v>
      </c>
      <c r="M132" s="377">
        <v>32</v>
      </c>
      <c r="N132" s="377" t="s">
        <v>2022</v>
      </c>
      <c r="O132" s="377" t="s">
        <v>2283</v>
      </c>
      <c r="P132" s="377" t="s">
        <v>1537</v>
      </c>
      <c r="Q132" s="377" t="s">
        <v>1254</v>
      </c>
      <c r="R132" s="377" t="s">
        <v>1254</v>
      </c>
      <c r="S132" s="377" t="s">
        <v>1254</v>
      </c>
      <c r="T132" s="377" t="s">
        <v>1254</v>
      </c>
      <c r="U132" s="377" t="s">
        <v>1254</v>
      </c>
      <c r="V132" s="377" t="s">
        <v>1254</v>
      </c>
      <c r="W132" s="377" t="s">
        <v>1254</v>
      </c>
      <c r="X132" s="377" t="s">
        <v>1254</v>
      </c>
      <c r="Y132" s="377" t="s">
        <v>1254</v>
      </c>
      <c r="Z132" s="377" t="s">
        <v>1254</v>
      </c>
      <c r="AA132" s="377" t="s">
        <v>1185</v>
      </c>
      <c r="AB132" s="377" t="s">
        <v>1185</v>
      </c>
      <c r="AC132" s="418"/>
      <c r="AD132" s="377" t="s">
        <v>1207</v>
      </c>
      <c r="AE132" s="418"/>
      <c r="AF132" s="377" t="s">
        <v>1380</v>
      </c>
      <c r="AG132" s="418"/>
      <c r="AH132" s="377"/>
      <c r="AI132" s="377" t="s">
        <v>66</v>
      </c>
      <c r="AJ132" s="377"/>
      <c r="AK132" s="377"/>
      <c r="AL132" s="377"/>
    </row>
    <row r="133" spans="1:38" ht="30.75" customHeight="1" x14ac:dyDescent="0.25">
      <c r="A133" s="427">
        <v>129</v>
      </c>
      <c r="B133" s="377" t="s">
        <v>1706</v>
      </c>
      <c r="C133" s="377" t="s">
        <v>1572</v>
      </c>
      <c r="D133" s="377" t="s">
        <v>2452</v>
      </c>
      <c r="E133" s="377" t="s">
        <v>1603</v>
      </c>
      <c r="F133" s="379" t="s">
        <v>66</v>
      </c>
      <c r="G133" s="377" t="s">
        <v>2110</v>
      </c>
      <c r="H133" s="377" t="s">
        <v>1750</v>
      </c>
      <c r="I133" s="412" t="s">
        <v>2467</v>
      </c>
      <c r="J133" s="381" t="s">
        <v>1873</v>
      </c>
      <c r="K133" s="377" t="s">
        <v>2058</v>
      </c>
      <c r="L133" s="377">
        <v>1</v>
      </c>
      <c r="M133" s="377">
        <v>1</v>
      </c>
      <c r="N133" s="377" t="s">
        <v>2038</v>
      </c>
      <c r="O133" s="377" t="s">
        <v>2284</v>
      </c>
      <c r="P133" s="377" t="s">
        <v>2050</v>
      </c>
      <c r="Q133" s="377" t="s">
        <v>1254</v>
      </c>
      <c r="R133" s="377" t="s">
        <v>1254</v>
      </c>
      <c r="S133" s="377" t="s">
        <v>1254</v>
      </c>
      <c r="T133" s="377" t="s">
        <v>1254</v>
      </c>
      <c r="U133" s="377" t="s">
        <v>1254</v>
      </c>
      <c r="V133" s="377" t="s">
        <v>1254</v>
      </c>
      <c r="W133" s="377" t="s">
        <v>1254</v>
      </c>
      <c r="X133" s="377" t="s">
        <v>1254</v>
      </c>
      <c r="Y133" s="377" t="s">
        <v>1254</v>
      </c>
      <c r="Z133" s="377" t="s">
        <v>1254</v>
      </c>
      <c r="AA133" s="379" t="s">
        <v>1207</v>
      </c>
      <c r="AB133" s="379" t="s">
        <v>1207</v>
      </c>
      <c r="AC133" s="419" t="str">
        <f>Table1332[[#This Row],[Default]]</f>
        <v>1</v>
      </c>
      <c r="AD133" s="379" t="s">
        <v>1207</v>
      </c>
      <c r="AE133" s="419" t="str">
        <f>Table1332[[#This Row],[Default]]</f>
        <v>1</v>
      </c>
      <c r="AF133" s="379" t="s">
        <v>1207</v>
      </c>
      <c r="AG133" s="419" t="str">
        <f>Table1332[[#This Row],[Default]]</f>
        <v>1</v>
      </c>
      <c r="AH133" s="377"/>
      <c r="AI133" s="377" t="s">
        <v>66</v>
      </c>
      <c r="AJ133" s="377"/>
      <c r="AK133" s="377"/>
      <c r="AL133" s="377"/>
    </row>
    <row r="134" spans="1:38" ht="30.75" customHeight="1" x14ac:dyDescent="0.25">
      <c r="A134" s="427">
        <v>130</v>
      </c>
      <c r="B134" s="377"/>
      <c r="C134" s="377"/>
      <c r="D134" s="377"/>
      <c r="E134" s="377" t="s">
        <v>1604</v>
      </c>
      <c r="F134" s="379" t="s">
        <v>66</v>
      </c>
      <c r="G134" s="377" t="s">
        <v>2110</v>
      </c>
      <c r="H134" s="377" t="s">
        <v>1750</v>
      </c>
      <c r="I134" s="412" t="s">
        <v>2467</v>
      </c>
      <c r="J134" s="381" t="s">
        <v>1874</v>
      </c>
      <c r="K134" s="377" t="s">
        <v>2058</v>
      </c>
      <c r="L134" s="377">
        <v>1</v>
      </c>
      <c r="M134" s="377">
        <v>1</v>
      </c>
      <c r="N134" s="377" t="s">
        <v>2038</v>
      </c>
      <c r="O134" s="377" t="s">
        <v>2285</v>
      </c>
      <c r="P134" s="377" t="s">
        <v>2051</v>
      </c>
      <c r="Q134" s="377" t="s">
        <v>1254</v>
      </c>
      <c r="R134" s="377" t="s">
        <v>1254</v>
      </c>
      <c r="S134" s="377" t="s">
        <v>1254</v>
      </c>
      <c r="T134" s="377" t="s">
        <v>1254</v>
      </c>
      <c r="U134" s="377" t="s">
        <v>1254</v>
      </c>
      <c r="V134" s="377" t="s">
        <v>1254</v>
      </c>
      <c r="W134" s="377" t="s">
        <v>1254</v>
      </c>
      <c r="X134" s="377" t="s">
        <v>1254</v>
      </c>
      <c r="Y134" s="377" t="s">
        <v>1254</v>
      </c>
      <c r="Z134" s="377" t="s">
        <v>1254</v>
      </c>
      <c r="AA134" s="379" t="s">
        <v>1207</v>
      </c>
      <c r="AB134" s="379" t="s">
        <v>1207</v>
      </c>
      <c r="AC134" s="419" t="str">
        <f>Table1332[[#This Row],[Default]]</f>
        <v>0</v>
      </c>
      <c r="AD134" s="379" t="s">
        <v>1207</v>
      </c>
      <c r="AE134" s="419" t="str">
        <f>Table1332[[#This Row],[Default]]</f>
        <v>0</v>
      </c>
      <c r="AF134" s="379" t="s">
        <v>1207</v>
      </c>
      <c r="AG134" s="419" t="str">
        <f>Table1332[[#This Row],[Default]]</f>
        <v>0</v>
      </c>
      <c r="AH134" s="377"/>
      <c r="AI134" s="377" t="s">
        <v>66</v>
      </c>
      <c r="AJ134" s="377"/>
      <c r="AK134" s="377"/>
      <c r="AL134" s="377"/>
    </row>
    <row r="135" spans="1:38" ht="30.75" customHeight="1" x14ac:dyDescent="0.25">
      <c r="A135" s="427">
        <v>131</v>
      </c>
      <c r="B135" s="377"/>
      <c r="C135" s="377"/>
      <c r="D135" s="377"/>
      <c r="E135" s="377" t="s">
        <v>1685</v>
      </c>
      <c r="F135" s="379" t="s">
        <v>66</v>
      </c>
      <c r="G135" s="377" t="s">
        <v>2110</v>
      </c>
      <c r="H135" s="377" t="s">
        <v>1750</v>
      </c>
      <c r="I135" s="412" t="s">
        <v>2467</v>
      </c>
      <c r="J135" s="378" t="s">
        <v>1873</v>
      </c>
      <c r="K135" s="377" t="s">
        <v>2058</v>
      </c>
      <c r="L135" s="377">
        <v>1</v>
      </c>
      <c r="M135" s="377">
        <v>1</v>
      </c>
      <c r="N135" s="377" t="s">
        <v>2038</v>
      </c>
      <c r="O135" s="377" t="s">
        <v>2286</v>
      </c>
      <c r="P135" s="377" t="s">
        <v>1684</v>
      </c>
      <c r="Q135" s="377" t="s">
        <v>1254</v>
      </c>
      <c r="R135" s="377" t="s">
        <v>1254</v>
      </c>
      <c r="S135" s="377" t="s">
        <v>1254</v>
      </c>
      <c r="T135" s="377" t="s">
        <v>1254</v>
      </c>
      <c r="U135" s="377" t="s">
        <v>1254</v>
      </c>
      <c r="V135" s="377" t="s">
        <v>1254</v>
      </c>
      <c r="W135" s="377" t="s">
        <v>1254</v>
      </c>
      <c r="X135" s="377" t="s">
        <v>1254</v>
      </c>
      <c r="Y135" s="377" t="s">
        <v>1254</v>
      </c>
      <c r="Z135" s="377" t="s">
        <v>1254</v>
      </c>
      <c r="AA135" s="379" t="s">
        <v>1207</v>
      </c>
      <c r="AB135" s="379" t="s">
        <v>1207</v>
      </c>
      <c r="AC135" s="419" t="str">
        <f>Table1332[[#This Row],[Default]]</f>
        <v>1</v>
      </c>
      <c r="AD135" s="379" t="s">
        <v>1207</v>
      </c>
      <c r="AE135" s="419" t="str">
        <f>Table1332[[#This Row],[Default]]</f>
        <v>1</v>
      </c>
      <c r="AF135" s="379" t="s">
        <v>1207</v>
      </c>
      <c r="AG135" s="419" t="str">
        <f>Table1332[[#This Row],[Default]]</f>
        <v>1</v>
      </c>
      <c r="AH135" s="377"/>
      <c r="AI135" s="377"/>
      <c r="AJ135" s="377"/>
      <c r="AK135" s="377"/>
      <c r="AL135" s="377"/>
    </row>
    <row r="136" spans="1:38" ht="30.75" customHeight="1" x14ac:dyDescent="0.25">
      <c r="A136" s="427">
        <v>132</v>
      </c>
      <c r="B136" s="377"/>
      <c r="C136" s="377"/>
      <c r="D136" s="377"/>
      <c r="E136" s="377" t="s">
        <v>1265</v>
      </c>
      <c r="F136" s="379" t="s">
        <v>66</v>
      </c>
      <c r="G136" s="377" t="s">
        <v>2117</v>
      </c>
      <c r="H136" s="377" t="s">
        <v>1750</v>
      </c>
      <c r="I136" s="412" t="s">
        <v>2467</v>
      </c>
      <c r="J136" s="378" t="s">
        <v>1874</v>
      </c>
      <c r="K136" s="377" t="s">
        <v>2058</v>
      </c>
      <c r="L136" s="377">
        <v>1</v>
      </c>
      <c r="M136" s="377">
        <v>1</v>
      </c>
      <c r="N136" s="377" t="s">
        <v>2038</v>
      </c>
      <c r="O136" s="377" t="s">
        <v>2287</v>
      </c>
      <c r="P136" s="377" t="s">
        <v>1613</v>
      </c>
      <c r="Q136" s="377" t="s">
        <v>1254</v>
      </c>
      <c r="R136" s="377" t="s">
        <v>1254</v>
      </c>
      <c r="S136" s="377" t="s">
        <v>1254</v>
      </c>
      <c r="T136" s="377" t="s">
        <v>1254</v>
      </c>
      <c r="U136" s="377" t="s">
        <v>1254</v>
      </c>
      <c r="V136" s="377" t="s">
        <v>1254</v>
      </c>
      <c r="W136" s="377" t="s">
        <v>1254</v>
      </c>
      <c r="X136" s="377" t="s">
        <v>1254</v>
      </c>
      <c r="Y136" s="377" t="s">
        <v>1254</v>
      </c>
      <c r="Z136" s="377" t="s">
        <v>1254</v>
      </c>
      <c r="AA136" s="379" t="s">
        <v>1380</v>
      </c>
      <c r="AB136" s="379" t="s">
        <v>1380</v>
      </c>
      <c r="AC136" s="419" t="str">
        <f>Table1332[[#This Row],[Default]]</f>
        <v>0</v>
      </c>
      <c r="AD136" s="379" t="s">
        <v>1380</v>
      </c>
      <c r="AE136" s="419" t="str">
        <f>Table1332[[#This Row],[Default]]</f>
        <v>0</v>
      </c>
      <c r="AF136" s="379" t="s">
        <v>1380</v>
      </c>
      <c r="AG136" s="419" t="str">
        <f>Table1332[[#This Row],[Default]]</f>
        <v>0</v>
      </c>
      <c r="AH136" s="377"/>
      <c r="AI136" s="377"/>
      <c r="AJ136" s="377"/>
      <c r="AK136" s="377"/>
      <c r="AL136" s="377"/>
    </row>
    <row r="137" spans="1:38" ht="30.75" customHeight="1" x14ac:dyDescent="0.25">
      <c r="A137" s="427">
        <v>133</v>
      </c>
      <c r="B137" s="377"/>
      <c r="C137" s="377"/>
      <c r="D137" s="377"/>
      <c r="E137" s="377" t="s">
        <v>1265</v>
      </c>
      <c r="F137" s="379" t="s">
        <v>66</v>
      </c>
      <c r="G137" s="377" t="s">
        <v>2117</v>
      </c>
      <c r="H137" s="377" t="s">
        <v>1750</v>
      </c>
      <c r="I137" s="412" t="s">
        <v>2467</v>
      </c>
      <c r="J137" s="378" t="s">
        <v>1874</v>
      </c>
      <c r="K137" s="377" t="s">
        <v>2058</v>
      </c>
      <c r="L137" s="377">
        <v>1</v>
      </c>
      <c r="M137" s="377">
        <v>1</v>
      </c>
      <c r="N137" s="377" t="s">
        <v>2038</v>
      </c>
      <c r="O137" s="377" t="s">
        <v>2288</v>
      </c>
      <c r="P137" s="377" t="s">
        <v>1613</v>
      </c>
      <c r="Q137" s="377" t="s">
        <v>1254</v>
      </c>
      <c r="R137" s="377" t="s">
        <v>1254</v>
      </c>
      <c r="S137" s="377" t="s">
        <v>1254</v>
      </c>
      <c r="T137" s="377" t="s">
        <v>1254</v>
      </c>
      <c r="U137" s="377" t="s">
        <v>1254</v>
      </c>
      <c r="V137" s="377" t="s">
        <v>1254</v>
      </c>
      <c r="W137" s="377" t="s">
        <v>1254</v>
      </c>
      <c r="X137" s="377" t="s">
        <v>1254</v>
      </c>
      <c r="Y137" s="377" t="s">
        <v>1254</v>
      </c>
      <c r="Z137" s="377" t="s">
        <v>1254</v>
      </c>
      <c r="AA137" s="379" t="s">
        <v>1380</v>
      </c>
      <c r="AB137" s="379" t="s">
        <v>1380</v>
      </c>
      <c r="AC137" s="419" t="str">
        <f>Table1332[[#This Row],[Default]]</f>
        <v>0</v>
      </c>
      <c r="AD137" s="379" t="s">
        <v>1380</v>
      </c>
      <c r="AE137" s="419" t="str">
        <f>Table1332[[#This Row],[Default]]</f>
        <v>0</v>
      </c>
      <c r="AF137" s="379" t="s">
        <v>1380</v>
      </c>
      <c r="AG137" s="419" t="str">
        <f>Table1332[[#This Row],[Default]]</f>
        <v>0</v>
      </c>
      <c r="AH137" s="377"/>
      <c r="AI137" s="377"/>
      <c r="AJ137" s="377"/>
      <c r="AK137" s="377"/>
      <c r="AL137" s="377"/>
    </row>
    <row r="138" spans="1:38" ht="30.75" customHeight="1" x14ac:dyDescent="0.25">
      <c r="A138" s="427">
        <v>134</v>
      </c>
      <c r="B138" s="377"/>
      <c r="C138" s="377"/>
      <c r="D138" s="377"/>
      <c r="E138" s="377" t="s">
        <v>1265</v>
      </c>
      <c r="F138" s="379" t="s">
        <v>66</v>
      </c>
      <c r="G138" s="377" t="s">
        <v>2117</v>
      </c>
      <c r="H138" s="377" t="s">
        <v>1750</v>
      </c>
      <c r="I138" s="412" t="s">
        <v>2467</v>
      </c>
      <c r="J138" s="378" t="s">
        <v>1874</v>
      </c>
      <c r="K138" s="377" t="s">
        <v>2058</v>
      </c>
      <c r="L138" s="377">
        <v>1</v>
      </c>
      <c r="M138" s="377">
        <v>1</v>
      </c>
      <c r="N138" s="377" t="s">
        <v>2038</v>
      </c>
      <c r="O138" s="377" t="s">
        <v>2289</v>
      </c>
      <c r="P138" s="377" t="s">
        <v>1613</v>
      </c>
      <c r="Q138" s="377" t="s">
        <v>1254</v>
      </c>
      <c r="R138" s="377" t="s">
        <v>1254</v>
      </c>
      <c r="S138" s="377" t="s">
        <v>1254</v>
      </c>
      <c r="T138" s="377" t="s">
        <v>1254</v>
      </c>
      <c r="U138" s="377" t="s">
        <v>1254</v>
      </c>
      <c r="V138" s="377" t="s">
        <v>1254</v>
      </c>
      <c r="W138" s="377" t="s">
        <v>1254</v>
      </c>
      <c r="X138" s="377" t="s">
        <v>1254</v>
      </c>
      <c r="Y138" s="377" t="s">
        <v>1254</v>
      </c>
      <c r="Z138" s="377" t="s">
        <v>1254</v>
      </c>
      <c r="AA138" s="379" t="s">
        <v>1380</v>
      </c>
      <c r="AB138" s="379" t="s">
        <v>1380</v>
      </c>
      <c r="AC138" s="419" t="str">
        <f>Table1332[[#This Row],[Default]]</f>
        <v>0</v>
      </c>
      <c r="AD138" s="379" t="s">
        <v>1380</v>
      </c>
      <c r="AE138" s="419" t="str">
        <f>Table1332[[#This Row],[Default]]</f>
        <v>0</v>
      </c>
      <c r="AF138" s="379" t="s">
        <v>1380</v>
      </c>
      <c r="AG138" s="419" t="str">
        <f>Table1332[[#This Row],[Default]]</f>
        <v>0</v>
      </c>
      <c r="AH138" s="377"/>
      <c r="AI138" s="377"/>
      <c r="AJ138" s="377"/>
      <c r="AK138" s="377"/>
      <c r="AL138" s="377"/>
    </row>
    <row r="139" spans="1:38" ht="30.75" customHeight="1" x14ac:dyDescent="0.25">
      <c r="A139" s="427">
        <v>135</v>
      </c>
      <c r="B139" s="377"/>
      <c r="C139" s="377"/>
      <c r="D139" s="377"/>
      <c r="E139" s="377" t="s">
        <v>1265</v>
      </c>
      <c r="F139" s="379" t="s">
        <v>66</v>
      </c>
      <c r="G139" s="377" t="s">
        <v>2117</v>
      </c>
      <c r="H139" s="377" t="s">
        <v>1750</v>
      </c>
      <c r="I139" s="412" t="s">
        <v>2467</v>
      </c>
      <c r="J139" s="378" t="s">
        <v>1874</v>
      </c>
      <c r="K139" s="377" t="s">
        <v>2058</v>
      </c>
      <c r="L139" s="377">
        <v>1</v>
      </c>
      <c r="M139" s="377">
        <v>1</v>
      </c>
      <c r="N139" s="377" t="s">
        <v>2038</v>
      </c>
      <c r="O139" s="377" t="s">
        <v>2290</v>
      </c>
      <c r="P139" s="377" t="s">
        <v>1613</v>
      </c>
      <c r="Q139" s="377" t="s">
        <v>1254</v>
      </c>
      <c r="R139" s="377" t="s">
        <v>1254</v>
      </c>
      <c r="S139" s="377" t="s">
        <v>1254</v>
      </c>
      <c r="T139" s="377" t="s">
        <v>1254</v>
      </c>
      <c r="U139" s="377" t="s">
        <v>1254</v>
      </c>
      <c r="V139" s="377" t="s">
        <v>1254</v>
      </c>
      <c r="W139" s="377" t="s">
        <v>1254</v>
      </c>
      <c r="X139" s="377" t="s">
        <v>1254</v>
      </c>
      <c r="Y139" s="377" t="s">
        <v>1254</v>
      </c>
      <c r="Z139" s="377" t="s">
        <v>1254</v>
      </c>
      <c r="AA139" s="379" t="s">
        <v>1380</v>
      </c>
      <c r="AB139" s="379" t="s">
        <v>1380</v>
      </c>
      <c r="AC139" s="419" t="str">
        <f>Table1332[[#This Row],[Default]]</f>
        <v>0</v>
      </c>
      <c r="AD139" s="379" t="s">
        <v>1380</v>
      </c>
      <c r="AE139" s="419" t="str">
        <f>Table1332[[#This Row],[Default]]</f>
        <v>0</v>
      </c>
      <c r="AF139" s="379" t="s">
        <v>1380</v>
      </c>
      <c r="AG139" s="419" t="str">
        <f>Table1332[[#This Row],[Default]]</f>
        <v>0</v>
      </c>
      <c r="AH139" s="377"/>
      <c r="AI139" s="377"/>
      <c r="AJ139" s="377"/>
      <c r="AK139" s="377"/>
      <c r="AL139" s="377"/>
    </row>
    <row r="140" spans="1:38" ht="30.75" customHeight="1" x14ac:dyDescent="0.25">
      <c r="A140" s="427">
        <v>136</v>
      </c>
      <c r="B140" s="377"/>
      <c r="C140" s="377"/>
      <c r="D140" s="377"/>
      <c r="E140" s="377" t="s">
        <v>1265</v>
      </c>
      <c r="F140" s="379" t="s">
        <v>66</v>
      </c>
      <c r="G140" s="377" t="s">
        <v>2117</v>
      </c>
      <c r="H140" s="377" t="s">
        <v>1750</v>
      </c>
      <c r="I140" s="412" t="s">
        <v>2467</v>
      </c>
      <c r="J140" s="378" t="s">
        <v>1874</v>
      </c>
      <c r="K140" s="377" t="s">
        <v>2058</v>
      </c>
      <c r="L140" s="377">
        <v>1</v>
      </c>
      <c r="M140" s="377">
        <v>1</v>
      </c>
      <c r="N140" s="377" t="s">
        <v>2038</v>
      </c>
      <c r="O140" s="377" t="s">
        <v>2291</v>
      </c>
      <c r="P140" s="377" t="s">
        <v>1613</v>
      </c>
      <c r="Q140" s="377" t="s">
        <v>1254</v>
      </c>
      <c r="R140" s="377" t="s">
        <v>1254</v>
      </c>
      <c r="S140" s="377" t="s">
        <v>1254</v>
      </c>
      <c r="T140" s="377" t="s">
        <v>1254</v>
      </c>
      <c r="U140" s="377" t="s">
        <v>1254</v>
      </c>
      <c r="V140" s="377" t="s">
        <v>1254</v>
      </c>
      <c r="W140" s="377" t="s">
        <v>1254</v>
      </c>
      <c r="X140" s="377" t="s">
        <v>1254</v>
      </c>
      <c r="Y140" s="377" t="s">
        <v>1254</v>
      </c>
      <c r="Z140" s="377" t="s">
        <v>1254</v>
      </c>
      <c r="AA140" s="379" t="s">
        <v>1380</v>
      </c>
      <c r="AB140" s="379" t="s">
        <v>1380</v>
      </c>
      <c r="AC140" s="419" t="str">
        <f>Table1332[[#This Row],[Default]]</f>
        <v>0</v>
      </c>
      <c r="AD140" s="379" t="s">
        <v>1380</v>
      </c>
      <c r="AE140" s="419" t="str">
        <f>Table1332[[#This Row],[Default]]</f>
        <v>0</v>
      </c>
      <c r="AF140" s="379" t="s">
        <v>1380</v>
      </c>
      <c r="AG140" s="419" t="str">
        <f>Table1332[[#This Row],[Default]]</f>
        <v>0</v>
      </c>
      <c r="AH140" s="377"/>
      <c r="AI140" s="377"/>
      <c r="AJ140" s="377"/>
      <c r="AK140" s="377"/>
      <c r="AL140" s="377"/>
    </row>
    <row r="141" spans="1:38" ht="30.75" customHeight="1" x14ac:dyDescent="0.25">
      <c r="A141" s="427">
        <v>137</v>
      </c>
      <c r="B141" s="377"/>
      <c r="C141" s="377"/>
      <c r="D141" s="377"/>
      <c r="E141" s="377" t="s">
        <v>1265</v>
      </c>
      <c r="F141" s="379" t="s">
        <v>66</v>
      </c>
      <c r="G141" s="377" t="s">
        <v>2117</v>
      </c>
      <c r="H141" s="377" t="s">
        <v>1750</v>
      </c>
      <c r="I141" s="412" t="s">
        <v>2467</v>
      </c>
      <c r="J141" s="378" t="s">
        <v>1874</v>
      </c>
      <c r="K141" s="377" t="s">
        <v>2058</v>
      </c>
      <c r="L141" s="377">
        <v>1</v>
      </c>
      <c r="M141" s="377">
        <v>1</v>
      </c>
      <c r="N141" s="377" t="s">
        <v>2039</v>
      </c>
      <c r="O141" s="377" t="s">
        <v>2292</v>
      </c>
      <c r="P141" s="377" t="s">
        <v>1613</v>
      </c>
      <c r="Q141" s="377" t="s">
        <v>1254</v>
      </c>
      <c r="R141" s="377" t="s">
        <v>1254</v>
      </c>
      <c r="S141" s="377" t="s">
        <v>1254</v>
      </c>
      <c r="T141" s="377" t="s">
        <v>1254</v>
      </c>
      <c r="U141" s="377" t="s">
        <v>1254</v>
      </c>
      <c r="V141" s="377" t="s">
        <v>1254</v>
      </c>
      <c r="W141" s="377" t="s">
        <v>1254</v>
      </c>
      <c r="X141" s="377" t="s">
        <v>1254</v>
      </c>
      <c r="Y141" s="377" t="s">
        <v>1254</v>
      </c>
      <c r="Z141" s="377" t="s">
        <v>1254</v>
      </c>
      <c r="AA141" s="379" t="s">
        <v>1380</v>
      </c>
      <c r="AB141" s="379" t="s">
        <v>1380</v>
      </c>
      <c r="AC141" s="419" t="str">
        <f>Table1332[[#This Row],[Default]]</f>
        <v>0</v>
      </c>
      <c r="AD141" s="379" t="s">
        <v>1380</v>
      </c>
      <c r="AE141" s="419" t="str">
        <f>Table1332[[#This Row],[Default]]</f>
        <v>0</v>
      </c>
      <c r="AF141" s="379" t="s">
        <v>1380</v>
      </c>
      <c r="AG141" s="419" t="str">
        <f>Table1332[[#This Row],[Default]]</f>
        <v>0</v>
      </c>
      <c r="AH141" s="377"/>
      <c r="AI141" s="377"/>
      <c r="AJ141" s="377"/>
      <c r="AK141" s="377"/>
      <c r="AL141" s="377"/>
    </row>
    <row r="142" spans="1:38" ht="30.75" customHeight="1" x14ac:dyDescent="0.25">
      <c r="A142" s="427">
        <v>138</v>
      </c>
      <c r="B142" s="377"/>
      <c r="C142" s="377"/>
      <c r="D142" s="377"/>
      <c r="E142" s="377" t="s">
        <v>1265</v>
      </c>
      <c r="F142" s="379" t="s">
        <v>66</v>
      </c>
      <c r="G142" s="377" t="s">
        <v>2117</v>
      </c>
      <c r="H142" s="377" t="s">
        <v>1750</v>
      </c>
      <c r="I142" s="412" t="s">
        <v>2467</v>
      </c>
      <c r="J142" s="378" t="s">
        <v>1874</v>
      </c>
      <c r="K142" s="377" t="s">
        <v>2058</v>
      </c>
      <c r="L142" s="377">
        <v>1</v>
      </c>
      <c r="M142" s="377">
        <v>1</v>
      </c>
      <c r="N142" s="377" t="s">
        <v>2039</v>
      </c>
      <c r="O142" s="377" t="s">
        <v>2293</v>
      </c>
      <c r="P142" s="377" t="s">
        <v>1613</v>
      </c>
      <c r="Q142" s="377" t="s">
        <v>1254</v>
      </c>
      <c r="R142" s="377" t="s">
        <v>1254</v>
      </c>
      <c r="S142" s="377" t="s">
        <v>1254</v>
      </c>
      <c r="T142" s="377" t="s">
        <v>1254</v>
      </c>
      <c r="U142" s="377" t="s">
        <v>1254</v>
      </c>
      <c r="V142" s="377" t="s">
        <v>1254</v>
      </c>
      <c r="W142" s="377" t="s">
        <v>1254</v>
      </c>
      <c r="X142" s="377" t="s">
        <v>1254</v>
      </c>
      <c r="Y142" s="377" t="s">
        <v>1254</v>
      </c>
      <c r="Z142" s="377" t="s">
        <v>1254</v>
      </c>
      <c r="AA142" s="379" t="s">
        <v>1380</v>
      </c>
      <c r="AB142" s="379" t="s">
        <v>1380</v>
      </c>
      <c r="AC142" s="419" t="str">
        <f>Table1332[[#This Row],[Default]]</f>
        <v>0</v>
      </c>
      <c r="AD142" s="379" t="s">
        <v>1380</v>
      </c>
      <c r="AE142" s="419" t="str">
        <f>Table1332[[#This Row],[Default]]</f>
        <v>0</v>
      </c>
      <c r="AF142" s="379" t="s">
        <v>1380</v>
      </c>
      <c r="AG142" s="419" t="str">
        <f>Table1332[[#This Row],[Default]]</f>
        <v>0</v>
      </c>
      <c r="AH142" s="377"/>
      <c r="AI142" s="377"/>
      <c r="AJ142" s="377"/>
      <c r="AK142" s="377"/>
      <c r="AL142" s="377"/>
    </row>
    <row r="143" spans="1:38" ht="30.75" customHeight="1" x14ac:dyDescent="0.25">
      <c r="A143" s="427">
        <v>139</v>
      </c>
      <c r="B143" s="377"/>
      <c r="C143" s="377"/>
      <c r="D143" s="377"/>
      <c r="E143" s="377" t="s">
        <v>1265</v>
      </c>
      <c r="F143" s="379" t="s">
        <v>66</v>
      </c>
      <c r="G143" s="377" t="s">
        <v>2117</v>
      </c>
      <c r="H143" s="377" t="s">
        <v>1750</v>
      </c>
      <c r="I143" s="412" t="s">
        <v>2467</v>
      </c>
      <c r="J143" s="378" t="s">
        <v>1874</v>
      </c>
      <c r="K143" s="377" t="s">
        <v>2058</v>
      </c>
      <c r="L143" s="377">
        <v>1</v>
      </c>
      <c r="M143" s="377">
        <v>1</v>
      </c>
      <c r="N143" s="377" t="s">
        <v>2039</v>
      </c>
      <c r="O143" s="377" t="s">
        <v>2294</v>
      </c>
      <c r="P143" s="377" t="s">
        <v>1613</v>
      </c>
      <c r="Q143" s="377" t="s">
        <v>1254</v>
      </c>
      <c r="R143" s="377" t="s">
        <v>1254</v>
      </c>
      <c r="S143" s="377" t="s">
        <v>1254</v>
      </c>
      <c r="T143" s="377" t="s">
        <v>1254</v>
      </c>
      <c r="U143" s="377" t="s">
        <v>1254</v>
      </c>
      <c r="V143" s="377" t="s">
        <v>1254</v>
      </c>
      <c r="W143" s="377" t="s">
        <v>1254</v>
      </c>
      <c r="X143" s="377" t="s">
        <v>1254</v>
      </c>
      <c r="Y143" s="377" t="s">
        <v>1254</v>
      </c>
      <c r="Z143" s="377" t="s">
        <v>1254</v>
      </c>
      <c r="AA143" s="379" t="s">
        <v>1380</v>
      </c>
      <c r="AB143" s="379" t="s">
        <v>1380</v>
      </c>
      <c r="AC143" s="419" t="str">
        <f>Table1332[[#This Row],[Default]]</f>
        <v>0</v>
      </c>
      <c r="AD143" s="379" t="s">
        <v>1380</v>
      </c>
      <c r="AE143" s="419" t="str">
        <f>Table1332[[#This Row],[Default]]</f>
        <v>0</v>
      </c>
      <c r="AF143" s="379" t="s">
        <v>1380</v>
      </c>
      <c r="AG143" s="419" t="str">
        <f>Table1332[[#This Row],[Default]]</f>
        <v>0</v>
      </c>
      <c r="AH143" s="377"/>
      <c r="AI143" s="377"/>
      <c r="AJ143" s="377"/>
      <c r="AK143" s="377"/>
      <c r="AL143" s="377"/>
    </row>
    <row r="144" spans="1:38" ht="30.75" customHeight="1" x14ac:dyDescent="0.25">
      <c r="A144" s="427">
        <v>140</v>
      </c>
      <c r="B144" s="377"/>
      <c r="C144" s="377"/>
      <c r="D144" s="377"/>
      <c r="E144" s="377" t="s">
        <v>1265</v>
      </c>
      <c r="F144" s="379" t="s">
        <v>66</v>
      </c>
      <c r="G144" s="377" t="s">
        <v>2117</v>
      </c>
      <c r="H144" s="377" t="s">
        <v>1750</v>
      </c>
      <c r="I144" s="412" t="s">
        <v>2467</v>
      </c>
      <c r="J144" s="378" t="s">
        <v>1874</v>
      </c>
      <c r="K144" s="377" t="s">
        <v>2058</v>
      </c>
      <c r="L144" s="377">
        <v>1</v>
      </c>
      <c r="M144" s="377">
        <v>1</v>
      </c>
      <c r="N144" s="377" t="s">
        <v>2039</v>
      </c>
      <c r="O144" s="377" t="s">
        <v>2295</v>
      </c>
      <c r="P144" s="377" t="s">
        <v>1613</v>
      </c>
      <c r="Q144" s="377" t="s">
        <v>1254</v>
      </c>
      <c r="R144" s="377" t="s">
        <v>1254</v>
      </c>
      <c r="S144" s="377" t="s">
        <v>1254</v>
      </c>
      <c r="T144" s="377" t="s">
        <v>1254</v>
      </c>
      <c r="U144" s="377" t="s">
        <v>1254</v>
      </c>
      <c r="V144" s="377" t="s">
        <v>1254</v>
      </c>
      <c r="W144" s="377" t="s">
        <v>1254</v>
      </c>
      <c r="X144" s="377" t="s">
        <v>1254</v>
      </c>
      <c r="Y144" s="377" t="s">
        <v>1254</v>
      </c>
      <c r="Z144" s="377" t="s">
        <v>1254</v>
      </c>
      <c r="AA144" s="379" t="s">
        <v>1380</v>
      </c>
      <c r="AB144" s="379" t="s">
        <v>1380</v>
      </c>
      <c r="AC144" s="419" t="str">
        <f>Table1332[[#This Row],[Default]]</f>
        <v>0</v>
      </c>
      <c r="AD144" s="379" t="s">
        <v>1380</v>
      </c>
      <c r="AE144" s="419" t="str">
        <f>Table1332[[#This Row],[Default]]</f>
        <v>0</v>
      </c>
      <c r="AF144" s="379" t="s">
        <v>1380</v>
      </c>
      <c r="AG144" s="419" t="str">
        <f>Table1332[[#This Row],[Default]]</f>
        <v>0</v>
      </c>
      <c r="AH144" s="377"/>
      <c r="AI144" s="377"/>
      <c r="AJ144" s="377"/>
      <c r="AK144" s="377"/>
      <c r="AL144" s="377"/>
    </row>
    <row r="145" spans="1:38" ht="30.75" customHeight="1" x14ac:dyDescent="0.25">
      <c r="A145" s="427">
        <v>141</v>
      </c>
      <c r="B145" s="377"/>
      <c r="C145" s="377"/>
      <c r="D145" s="377"/>
      <c r="E145" s="377" t="s">
        <v>1673</v>
      </c>
      <c r="F145" s="379" t="s">
        <v>66</v>
      </c>
      <c r="G145" s="377" t="s">
        <v>2111</v>
      </c>
      <c r="H145" s="377" t="s">
        <v>1750</v>
      </c>
      <c r="I145" s="412" t="s">
        <v>2467</v>
      </c>
      <c r="J145" s="378" t="s">
        <v>1874</v>
      </c>
      <c r="K145" s="377" t="s">
        <v>2058</v>
      </c>
      <c r="L145" s="377">
        <v>1</v>
      </c>
      <c r="M145" s="377">
        <v>1</v>
      </c>
      <c r="N145" s="377" t="s">
        <v>2039</v>
      </c>
      <c r="O145" s="377" t="s">
        <v>2296</v>
      </c>
      <c r="P145" s="377" t="s">
        <v>1675</v>
      </c>
      <c r="Q145" s="377" t="s">
        <v>1254</v>
      </c>
      <c r="R145" s="377" t="s">
        <v>1254</v>
      </c>
      <c r="S145" s="377" t="s">
        <v>1254</v>
      </c>
      <c r="T145" s="377" t="s">
        <v>1254</v>
      </c>
      <c r="U145" s="377" t="s">
        <v>1254</v>
      </c>
      <c r="V145" s="377" t="s">
        <v>1254</v>
      </c>
      <c r="W145" s="377" t="s">
        <v>1254</v>
      </c>
      <c r="X145" s="377" t="s">
        <v>1254</v>
      </c>
      <c r="Y145" s="377" t="s">
        <v>1254</v>
      </c>
      <c r="Z145" s="377" t="s">
        <v>1254</v>
      </c>
      <c r="AA145" s="379" t="s">
        <v>1380</v>
      </c>
      <c r="AB145" s="379" t="s">
        <v>1380</v>
      </c>
      <c r="AC145" s="419" t="str">
        <f>Table1332[[#This Row],[Default]]</f>
        <v>0</v>
      </c>
      <c r="AD145" s="379" t="s">
        <v>1207</v>
      </c>
      <c r="AE145" s="419" t="str">
        <f>Table1332[[#This Row],[Default]]</f>
        <v>0</v>
      </c>
      <c r="AF145" s="379" t="s">
        <v>1380</v>
      </c>
      <c r="AG145" s="419" t="str">
        <f>Table1332[[#This Row],[Default]]</f>
        <v>0</v>
      </c>
      <c r="AH145" s="377"/>
      <c r="AI145" s="377" t="s">
        <v>1796</v>
      </c>
      <c r="AJ145" s="377"/>
      <c r="AK145" s="377"/>
      <c r="AL145" s="377"/>
    </row>
    <row r="146" spans="1:38" ht="30.75" customHeight="1" x14ac:dyDescent="0.25">
      <c r="A146" s="427">
        <v>142</v>
      </c>
      <c r="B146" s="377"/>
      <c r="C146" s="377"/>
      <c r="D146" s="377"/>
      <c r="E146" s="377" t="s">
        <v>1674</v>
      </c>
      <c r="F146" s="379" t="s">
        <v>66</v>
      </c>
      <c r="G146" s="377" t="s">
        <v>2111</v>
      </c>
      <c r="H146" s="377" t="s">
        <v>1750</v>
      </c>
      <c r="I146" s="412" t="s">
        <v>2467</v>
      </c>
      <c r="J146" s="414" t="s">
        <v>1873</v>
      </c>
      <c r="K146" s="377" t="s">
        <v>2058</v>
      </c>
      <c r="L146" s="377">
        <v>1</v>
      </c>
      <c r="M146" s="377">
        <v>1</v>
      </c>
      <c r="N146" s="377" t="s">
        <v>2039</v>
      </c>
      <c r="O146" s="377" t="s">
        <v>2297</v>
      </c>
      <c r="P146" s="377" t="s">
        <v>1676</v>
      </c>
      <c r="Q146" s="377" t="s">
        <v>1254</v>
      </c>
      <c r="R146" s="377" t="s">
        <v>1254</v>
      </c>
      <c r="S146" s="377" t="s">
        <v>1254</v>
      </c>
      <c r="T146" s="377" t="s">
        <v>1254</v>
      </c>
      <c r="U146" s="377" t="s">
        <v>1254</v>
      </c>
      <c r="V146" s="377" t="s">
        <v>1254</v>
      </c>
      <c r="W146" s="377" t="s">
        <v>1254</v>
      </c>
      <c r="X146" s="377" t="s">
        <v>1254</v>
      </c>
      <c r="Y146" s="377" t="s">
        <v>1254</v>
      </c>
      <c r="Z146" s="377" t="s">
        <v>1254</v>
      </c>
      <c r="AA146" s="379" t="s">
        <v>1380</v>
      </c>
      <c r="AB146" s="379" t="s">
        <v>1380</v>
      </c>
      <c r="AC146" s="419" t="str">
        <f>Table1332[[#This Row],[Default]]</f>
        <v>1</v>
      </c>
      <c r="AD146" s="379" t="s">
        <v>1207</v>
      </c>
      <c r="AE146" s="419" t="str">
        <f>Table1332[[#This Row],[Default]]</f>
        <v>1</v>
      </c>
      <c r="AF146" s="379" t="s">
        <v>1380</v>
      </c>
      <c r="AG146" s="419" t="str">
        <f>Table1332[[#This Row],[Default]]</f>
        <v>1</v>
      </c>
      <c r="AH146" s="377"/>
      <c r="AI146" s="377" t="s">
        <v>1796</v>
      </c>
      <c r="AJ146" s="377"/>
      <c r="AK146" s="377"/>
      <c r="AL146" s="377"/>
    </row>
    <row r="147" spans="1:38" ht="30.75" customHeight="1" x14ac:dyDescent="0.25">
      <c r="A147" s="427">
        <v>143</v>
      </c>
      <c r="B147" s="377"/>
      <c r="C147" s="377"/>
      <c r="D147" s="377"/>
      <c r="E147" s="377" t="s">
        <v>1607</v>
      </c>
      <c r="F147" s="379" t="s">
        <v>66</v>
      </c>
      <c r="G147" s="377" t="s">
        <v>1544</v>
      </c>
      <c r="H147" s="377" t="s">
        <v>1750</v>
      </c>
      <c r="I147" s="412" t="s">
        <v>2467</v>
      </c>
      <c r="J147" s="414" t="s">
        <v>1873</v>
      </c>
      <c r="K147" s="377" t="s">
        <v>2058</v>
      </c>
      <c r="L147" s="377">
        <v>1</v>
      </c>
      <c r="M147" s="377">
        <v>1</v>
      </c>
      <c r="N147" s="377" t="s">
        <v>2039</v>
      </c>
      <c r="O147" s="377" t="s">
        <v>2298</v>
      </c>
      <c r="P147" s="377" t="s">
        <v>1614</v>
      </c>
      <c r="Q147" s="377" t="s">
        <v>1254</v>
      </c>
      <c r="R147" s="377" t="s">
        <v>1254</v>
      </c>
      <c r="S147" s="377" t="s">
        <v>1254</v>
      </c>
      <c r="T147" s="377" t="s">
        <v>1254</v>
      </c>
      <c r="U147" s="377" t="s">
        <v>1254</v>
      </c>
      <c r="V147" s="377" t="s">
        <v>1254</v>
      </c>
      <c r="W147" s="377" t="s">
        <v>1254</v>
      </c>
      <c r="X147" s="377" t="s">
        <v>1254</v>
      </c>
      <c r="Y147" s="377" t="s">
        <v>1254</v>
      </c>
      <c r="Z147" s="377" t="s">
        <v>1254</v>
      </c>
      <c r="AA147" s="379" t="s">
        <v>1207</v>
      </c>
      <c r="AB147" s="379" t="s">
        <v>1207</v>
      </c>
      <c r="AC147" s="419" t="str">
        <f>Table1332[[#This Row],[Default]]</f>
        <v>1</v>
      </c>
      <c r="AD147" s="379" t="s">
        <v>1207</v>
      </c>
      <c r="AE147" s="419" t="str">
        <f>Table1332[[#This Row],[Default]]</f>
        <v>1</v>
      </c>
      <c r="AF147" s="379" t="s">
        <v>1207</v>
      </c>
      <c r="AG147" s="419" t="str">
        <f>Table1332[[#This Row],[Default]]</f>
        <v>1</v>
      </c>
      <c r="AH147" s="377"/>
      <c r="AI147" s="377" t="s">
        <v>1797</v>
      </c>
      <c r="AJ147" s="377"/>
      <c r="AK147" s="377"/>
      <c r="AL147" s="377"/>
    </row>
    <row r="148" spans="1:38" ht="30.75" customHeight="1" x14ac:dyDescent="0.25">
      <c r="A148" s="427">
        <v>144</v>
      </c>
      <c r="B148" s="377"/>
      <c r="C148" s="377"/>
      <c r="D148" s="377"/>
      <c r="E148" s="377" t="s">
        <v>1608</v>
      </c>
      <c r="F148" s="379" t="s">
        <v>66</v>
      </c>
      <c r="G148" s="377" t="s">
        <v>1544</v>
      </c>
      <c r="H148" s="377" t="s">
        <v>1750</v>
      </c>
      <c r="I148" s="412" t="s">
        <v>2467</v>
      </c>
      <c r="J148" s="378" t="s">
        <v>1874</v>
      </c>
      <c r="K148" s="377" t="s">
        <v>2058</v>
      </c>
      <c r="L148" s="377">
        <v>1</v>
      </c>
      <c r="M148" s="377">
        <v>1</v>
      </c>
      <c r="N148" s="377" t="s">
        <v>2039</v>
      </c>
      <c r="O148" s="377" t="s">
        <v>2299</v>
      </c>
      <c r="P148" s="377" t="s">
        <v>1615</v>
      </c>
      <c r="Q148" s="377" t="s">
        <v>1254</v>
      </c>
      <c r="R148" s="377" t="s">
        <v>1254</v>
      </c>
      <c r="S148" s="377" t="s">
        <v>1254</v>
      </c>
      <c r="T148" s="377" t="s">
        <v>1254</v>
      </c>
      <c r="U148" s="377" t="s">
        <v>1254</v>
      </c>
      <c r="V148" s="377" t="s">
        <v>1254</v>
      </c>
      <c r="W148" s="377" t="s">
        <v>1254</v>
      </c>
      <c r="X148" s="377" t="s">
        <v>1254</v>
      </c>
      <c r="Y148" s="377" t="s">
        <v>1254</v>
      </c>
      <c r="Z148" s="377" t="s">
        <v>1254</v>
      </c>
      <c r="AA148" s="379" t="s">
        <v>1207</v>
      </c>
      <c r="AB148" s="379" t="s">
        <v>1207</v>
      </c>
      <c r="AC148" s="419" t="str">
        <f>Table1332[[#This Row],[Default]]</f>
        <v>0</v>
      </c>
      <c r="AD148" s="379" t="s">
        <v>1207</v>
      </c>
      <c r="AE148" s="419" t="str">
        <f>Table1332[[#This Row],[Default]]</f>
        <v>0</v>
      </c>
      <c r="AF148" s="379" t="s">
        <v>1207</v>
      </c>
      <c r="AG148" s="419" t="str">
        <f>Table1332[[#This Row],[Default]]</f>
        <v>0</v>
      </c>
      <c r="AH148" s="377"/>
      <c r="AI148" s="377" t="s">
        <v>1797</v>
      </c>
      <c r="AJ148" s="377"/>
      <c r="AK148" s="377"/>
      <c r="AL148" s="377"/>
    </row>
    <row r="149" spans="1:38" ht="30.75" customHeight="1" x14ac:dyDescent="0.25">
      <c r="A149" s="427">
        <v>145</v>
      </c>
      <c r="B149" s="377"/>
      <c r="C149" s="377"/>
      <c r="D149" s="377"/>
      <c r="E149" s="377" t="s">
        <v>1575</v>
      </c>
      <c r="F149" s="379" t="s">
        <v>66</v>
      </c>
      <c r="G149" s="377" t="s">
        <v>1544</v>
      </c>
      <c r="H149" s="377" t="s">
        <v>1750</v>
      </c>
      <c r="I149" s="412" t="s">
        <v>2467</v>
      </c>
      <c r="J149" s="378" t="s">
        <v>1750</v>
      </c>
      <c r="K149" s="377" t="s">
        <v>2058</v>
      </c>
      <c r="L149" s="377">
        <v>1</v>
      </c>
      <c r="M149" s="377">
        <v>1</v>
      </c>
      <c r="N149" s="377" t="s">
        <v>2040</v>
      </c>
      <c r="O149" s="377" t="s">
        <v>2300</v>
      </c>
      <c r="P149" s="377" t="s">
        <v>1616</v>
      </c>
      <c r="Q149" s="377" t="s">
        <v>1254</v>
      </c>
      <c r="R149" s="377" t="s">
        <v>1254</v>
      </c>
      <c r="S149" s="377" t="s">
        <v>1254</v>
      </c>
      <c r="T149" s="377" t="s">
        <v>1254</v>
      </c>
      <c r="U149" s="377" t="s">
        <v>1254</v>
      </c>
      <c r="V149" s="377" t="s">
        <v>1254</v>
      </c>
      <c r="W149" s="377" t="s">
        <v>1254</v>
      </c>
      <c r="X149" s="377" t="s">
        <v>1254</v>
      </c>
      <c r="Y149" s="377" t="s">
        <v>1254</v>
      </c>
      <c r="Z149" s="377" t="s">
        <v>1254</v>
      </c>
      <c r="AA149" s="379" t="s">
        <v>1207</v>
      </c>
      <c r="AB149" s="379" t="s">
        <v>1207</v>
      </c>
      <c r="AC149" s="419">
        <f>INDEX(ConfigNew!$A$5:$CZ$221,MATCH("new_LNL",ConfigNew!$A$5:$A$221,0),MATCH(AC$4,ConfigNew!$A$5:$CZ$5,0))</f>
        <v>1</v>
      </c>
      <c r="AD149" s="379" t="s">
        <v>1207</v>
      </c>
      <c r="AE149" s="419">
        <f>INDEX(ConfigNew!$A$5:$CZ$221,MATCH("new_LNL",ConfigNew!$A$5:$A$221,0),MATCH(AE$4,ConfigNew!$A$5:$CZ$5,0))</f>
        <v>1</v>
      </c>
      <c r="AF149" s="379" t="s">
        <v>1207</v>
      </c>
      <c r="AG149" s="419">
        <f>INDEX(ConfigNew!$A$5:$CZ$221,MATCH("new_LNL",ConfigNew!$A$5:$A$221,0),MATCH(AG$4,ConfigNew!$A$5:$CZ$5,0))</f>
        <v>1</v>
      </c>
      <c r="AH149" s="377"/>
      <c r="AI149" s="377"/>
      <c r="AJ149" s="377"/>
      <c r="AK149" s="377"/>
      <c r="AL149" s="377"/>
    </row>
    <row r="150" spans="1:38" ht="12.6" customHeight="1" x14ac:dyDescent="0.25">
      <c r="A150" s="427">
        <v>146</v>
      </c>
      <c r="B150" s="377"/>
      <c r="C150" s="377"/>
      <c r="D150" s="377"/>
      <c r="E150" s="377" t="s">
        <v>1576</v>
      </c>
      <c r="F150" s="379" t="s">
        <v>66</v>
      </c>
      <c r="G150" s="377" t="s">
        <v>1544</v>
      </c>
      <c r="H150" s="377" t="s">
        <v>1750</v>
      </c>
      <c r="I150" s="412" t="s">
        <v>2467</v>
      </c>
      <c r="J150" s="414" t="s">
        <v>1873</v>
      </c>
      <c r="K150" s="377" t="s">
        <v>2058</v>
      </c>
      <c r="L150" s="377">
        <v>1</v>
      </c>
      <c r="M150" s="377">
        <v>1</v>
      </c>
      <c r="N150" s="377" t="s">
        <v>2040</v>
      </c>
      <c r="O150" s="377" t="s">
        <v>2301</v>
      </c>
      <c r="P150" s="377" t="s">
        <v>1617</v>
      </c>
      <c r="Q150" s="377" t="s">
        <v>1254</v>
      </c>
      <c r="R150" s="377" t="s">
        <v>1254</v>
      </c>
      <c r="S150" s="377" t="s">
        <v>1254</v>
      </c>
      <c r="T150" s="377" t="s">
        <v>1254</v>
      </c>
      <c r="U150" s="377" t="s">
        <v>1254</v>
      </c>
      <c r="V150" s="377" t="s">
        <v>1254</v>
      </c>
      <c r="W150" s="377" t="s">
        <v>1254</v>
      </c>
      <c r="X150" s="377" t="s">
        <v>1254</v>
      </c>
      <c r="Y150" s="377" t="s">
        <v>1254</v>
      </c>
      <c r="Z150" s="377" t="s">
        <v>1254</v>
      </c>
      <c r="AA150" s="379" t="s">
        <v>1207</v>
      </c>
      <c r="AB150" s="379" t="s">
        <v>1207</v>
      </c>
      <c r="AC150" s="419" t="str">
        <f>Table1332[[#This Row],[Default]]</f>
        <v>1</v>
      </c>
      <c r="AD150" s="379" t="s">
        <v>1207</v>
      </c>
      <c r="AE150" s="419" t="str">
        <f>Table1332[[#This Row],[Default]]</f>
        <v>1</v>
      </c>
      <c r="AF150" s="379" t="s">
        <v>1207</v>
      </c>
      <c r="AG150" s="419" t="str">
        <f>Table1332[[#This Row],[Default]]</f>
        <v>1</v>
      </c>
      <c r="AH150" s="377"/>
      <c r="AI150" s="377"/>
      <c r="AJ150" s="377"/>
      <c r="AK150" s="377"/>
      <c r="AL150" s="377"/>
    </row>
    <row r="151" spans="1:38" ht="15.6" customHeight="1" x14ac:dyDescent="0.25">
      <c r="A151" s="427">
        <v>147</v>
      </c>
      <c r="B151" s="377"/>
      <c r="C151" s="377"/>
      <c r="D151" s="377"/>
      <c r="E151" s="377" t="s">
        <v>1577</v>
      </c>
      <c r="F151" s="379" t="s">
        <v>66</v>
      </c>
      <c r="G151" s="377" t="s">
        <v>1578</v>
      </c>
      <c r="H151" s="377" t="s">
        <v>1750</v>
      </c>
      <c r="I151" s="412" t="s">
        <v>2467</v>
      </c>
      <c r="J151" s="378" t="s">
        <v>1874</v>
      </c>
      <c r="K151" s="377" t="s">
        <v>2058</v>
      </c>
      <c r="L151" s="377">
        <v>1</v>
      </c>
      <c r="M151" s="377">
        <v>1</v>
      </c>
      <c r="N151" s="377" t="s">
        <v>2040</v>
      </c>
      <c r="O151" s="377" t="s">
        <v>2302</v>
      </c>
      <c r="P151" s="377" t="s">
        <v>1618</v>
      </c>
      <c r="Q151" s="377" t="s">
        <v>1254</v>
      </c>
      <c r="R151" s="377" t="s">
        <v>1254</v>
      </c>
      <c r="S151" s="377" t="s">
        <v>1254</v>
      </c>
      <c r="T151" s="377" t="s">
        <v>1254</v>
      </c>
      <c r="U151" s="377" t="s">
        <v>1254</v>
      </c>
      <c r="V151" s="377" t="s">
        <v>1254</v>
      </c>
      <c r="W151" s="377" t="s">
        <v>1254</v>
      </c>
      <c r="X151" s="377" t="s">
        <v>1254</v>
      </c>
      <c r="Y151" s="377" t="s">
        <v>1254</v>
      </c>
      <c r="Z151" s="377" t="s">
        <v>1254</v>
      </c>
      <c r="AA151" s="379" t="s">
        <v>1380</v>
      </c>
      <c r="AB151" s="379" t="s">
        <v>1207</v>
      </c>
      <c r="AC151" s="419" t="str">
        <f>Table1332[[#This Row],[Default]]</f>
        <v>0</v>
      </c>
      <c r="AD151" s="379" t="s">
        <v>1207</v>
      </c>
      <c r="AE151" s="419" t="str">
        <f>Table1332[[#This Row],[Default]]</f>
        <v>0</v>
      </c>
      <c r="AF151" s="379" t="s">
        <v>1207</v>
      </c>
      <c r="AG151" s="419" t="str">
        <f>Table1332[[#This Row],[Default]]</f>
        <v>0</v>
      </c>
      <c r="AH151" s="377"/>
      <c r="AI151" s="377" t="s">
        <v>1797</v>
      </c>
      <c r="AJ151" s="377"/>
      <c r="AK151" s="377"/>
      <c r="AL151" s="377"/>
    </row>
    <row r="152" spans="1:38" ht="12" customHeight="1" x14ac:dyDescent="0.25">
      <c r="A152" s="427">
        <v>148</v>
      </c>
      <c r="B152" s="377"/>
      <c r="C152" s="377"/>
      <c r="D152" s="377"/>
      <c r="E152" s="377" t="s">
        <v>1579</v>
      </c>
      <c r="F152" s="379" t="s">
        <v>66</v>
      </c>
      <c r="G152" s="377" t="s">
        <v>1578</v>
      </c>
      <c r="H152" s="377" t="s">
        <v>1750</v>
      </c>
      <c r="I152" s="412" t="s">
        <v>2467</v>
      </c>
      <c r="J152" s="414" t="s">
        <v>1873</v>
      </c>
      <c r="K152" s="377" t="s">
        <v>2058</v>
      </c>
      <c r="L152" s="377">
        <v>1</v>
      </c>
      <c r="M152" s="377">
        <v>1</v>
      </c>
      <c r="N152" s="377" t="s">
        <v>2040</v>
      </c>
      <c r="O152" s="377" t="s">
        <v>2303</v>
      </c>
      <c r="P152" s="377" t="s">
        <v>1619</v>
      </c>
      <c r="Q152" s="377" t="s">
        <v>1254</v>
      </c>
      <c r="R152" s="377" t="s">
        <v>1254</v>
      </c>
      <c r="S152" s="377" t="s">
        <v>1254</v>
      </c>
      <c r="T152" s="377" t="s">
        <v>1254</v>
      </c>
      <c r="U152" s="377" t="s">
        <v>1254</v>
      </c>
      <c r="V152" s="377" t="s">
        <v>1254</v>
      </c>
      <c r="W152" s="377" t="s">
        <v>1254</v>
      </c>
      <c r="X152" s="377" t="s">
        <v>1254</v>
      </c>
      <c r="Y152" s="377" t="s">
        <v>1254</v>
      </c>
      <c r="Z152" s="377" t="s">
        <v>1254</v>
      </c>
      <c r="AA152" s="379" t="s">
        <v>1380</v>
      </c>
      <c r="AB152" s="379" t="s">
        <v>1207</v>
      </c>
      <c r="AC152" s="419" t="str">
        <f>Table1332[[#This Row],[Default]]</f>
        <v>1</v>
      </c>
      <c r="AD152" s="379" t="s">
        <v>1207</v>
      </c>
      <c r="AE152" s="419" t="str">
        <f>Table1332[[#This Row],[Default]]</f>
        <v>1</v>
      </c>
      <c r="AF152" s="379" t="s">
        <v>1207</v>
      </c>
      <c r="AG152" s="419" t="str">
        <f>Table1332[[#This Row],[Default]]</f>
        <v>1</v>
      </c>
      <c r="AH152" s="377"/>
      <c r="AI152" s="377" t="s">
        <v>1797</v>
      </c>
      <c r="AJ152" s="377"/>
      <c r="AK152" s="377"/>
      <c r="AL152" s="377"/>
    </row>
    <row r="153" spans="1:38" ht="30.75" customHeight="1" x14ac:dyDescent="0.25">
      <c r="A153" s="427">
        <v>149</v>
      </c>
      <c r="B153" s="377"/>
      <c r="C153" s="377"/>
      <c r="D153" s="377"/>
      <c r="E153" s="377" t="s">
        <v>1582</v>
      </c>
      <c r="F153" s="379" t="s">
        <v>66</v>
      </c>
      <c r="G153" s="377" t="s">
        <v>2439</v>
      </c>
      <c r="H153" s="377" t="s">
        <v>1750</v>
      </c>
      <c r="I153" s="412" t="s">
        <v>2467</v>
      </c>
      <c r="J153" s="378" t="s">
        <v>1874</v>
      </c>
      <c r="K153" s="377" t="s">
        <v>2058</v>
      </c>
      <c r="L153" s="377">
        <v>1</v>
      </c>
      <c r="M153" s="377">
        <v>1</v>
      </c>
      <c r="N153" s="377" t="s">
        <v>2040</v>
      </c>
      <c r="O153" s="377" t="s">
        <v>2304</v>
      </c>
      <c r="P153" s="377" t="s">
        <v>1620</v>
      </c>
      <c r="Q153" s="377" t="s">
        <v>1254</v>
      </c>
      <c r="R153" s="377" t="s">
        <v>1254</v>
      </c>
      <c r="S153" s="377" t="s">
        <v>1254</v>
      </c>
      <c r="T153" s="377" t="s">
        <v>1254</v>
      </c>
      <c r="U153" s="377" t="s">
        <v>1254</v>
      </c>
      <c r="V153" s="377" t="s">
        <v>1254</v>
      </c>
      <c r="W153" s="377" t="s">
        <v>1254</v>
      </c>
      <c r="X153" s="377" t="s">
        <v>1254</v>
      </c>
      <c r="Y153" s="377" t="s">
        <v>1254</v>
      </c>
      <c r="Z153" s="377" t="s">
        <v>1254</v>
      </c>
      <c r="AA153" s="379" t="s">
        <v>1380</v>
      </c>
      <c r="AB153" s="379" t="s">
        <v>1380</v>
      </c>
      <c r="AC153" s="419" t="str">
        <f>Table1332[[#This Row],[Default]]</f>
        <v>0</v>
      </c>
      <c r="AD153" s="379" t="s">
        <v>1184</v>
      </c>
      <c r="AE153" s="419" t="str">
        <f>Table1332[[#This Row],[Default]]</f>
        <v>0</v>
      </c>
      <c r="AF153" s="379" t="s">
        <v>1184</v>
      </c>
      <c r="AG153" s="419" t="str">
        <f>Table1332[[#This Row],[Default]]</f>
        <v>0</v>
      </c>
      <c r="AH153" s="377"/>
      <c r="AI153" s="377"/>
      <c r="AJ153" s="377"/>
      <c r="AK153" s="377"/>
      <c r="AL153" s="377"/>
    </row>
    <row r="154" spans="1:38" ht="30.75" customHeight="1" x14ac:dyDescent="0.25">
      <c r="A154" s="427">
        <v>150</v>
      </c>
      <c r="B154" s="377"/>
      <c r="C154" s="377"/>
      <c r="D154" s="377"/>
      <c r="E154" s="377" t="s">
        <v>1583</v>
      </c>
      <c r="F154" s="379" t="s">
        <v>66</v>
      </c>
      <c r="G154" s="377" t="s">
        <v>2439</v>
      </c>
      <c r="H154" s="377" t="s">
        <v>1750</v>
      </c>
      <c r="I154" s="412" t="s">
        <v>2467</v>
      </c>
      <c r="J154" s="414" t="s">
        <v>1873</v>
      </c>
      <c r="K154" s="377" t="s">
        <v>2058</v>
      </c>
      <c r="L154" s="377">
        <v>1</v>
      </c>
      <c r="M154" s="377">
        <v>1</v>
      </c>
      <c r="N154" s="377" t="s">
        <v>2040</v>
      </c>
      <c r="O154" s="377" t="s">
        <v>2305</v>
      </c>
      <c r="P154" s="377" t="s">
        <v>1621</v>
      </c>
      <c r="Q154" s="377" t="s">
        <v>1254</v>
      </c>
      <c r="R154" s="377" t="s">
        <v>1254</v>
      </c>
      <c r="S154" s="377" t="s">
        <v>1254</v>
      </c>
      <c r="T154" s="377" t="s">
        <v>1254</v>
      </c>
      <c r="U154" s="377" t="s">
        <v>1254</v>
      </c>
      <c r="V154" s="377" t="s">
        <v>1254</v>
      </c>
      <c r="W154" s="377" t="s">
        <v>1254</v>
      </c>
      <c r="X154" s="377" t="s">
        <v>1254</v>
      </c>
      <c r="Y154" s="377" t="s">
        <v>1254</v>
      </c>
      <c r="Z154" s="377" t="s">
        <v>1254</v>
      </c>
      <c r="AA154" s="379" t="s">
        <v>1380</v>
      </c>
      <c r="AB154" s="379" t="s">
        <v>1380</v>
      </c>
      <c r="AC154" s="419" t="str">
        <f>Table1332[[#This Row],[Default]]</f>
        <v>1</v>
      </c>
      <c r="AD154" s="379" t="s">
        <v>1184</v>
      </c>
      <c r="AE154" s="419" t="str">
        <f>Table1332[[#This Row],[Default]]</f>
        <v>1</v>
      </c>
      <c r="AF154" s="379" t="s">
        <v>1184</v>
      </c>
      <c r="AG154" s="419" t="str">
        <f>Table1332[[#This Row],[Default]]</f>
        <v>1</v>
      </c>
      <c r="AH154" s="377"/>
      <c r="AI154" s="377"/>
      <c r="AJ154" s="377"/>
      <c r="AK154" s="377"/>
      <c r="AL154" s="377"/>
    </row>
    <row r="155" spans="1:38" ht="30.75" customHeight="1" x14ac:dyDescent="0.25">
      <c r="A155" s="427">
        <v>151</v>
      </c>
      <c r="B155" s="377"/>
      <c r="C155" s="377"/>
      <c r="D155" s="377"/>
      <c r="E155" s="377" t="s">
        <v>1584</v>
      </c>
      <c r="F155" s="379" t="s">
        <v>66</v>
      </c>
      <c r="G155" s="377" t="s">
        <v>1585</v>
      </c>
      <c r="H155" s="377" t="s">
        <v>1750</v>
      </c>
      <c r="I155" s="412" t="s">
        <v>2467</v>
      </c>
      <c r="J155" s="378" t="s">
        <v>1874</v>
      </c>
      <c r="K155" s="377" t="s">
        <v>2058</v>
      </c>
      <c r="L155" s="377">
        <v>1</v>
      </c>
      <c r="M155" s="377">
        <v>1</v>
      </c>
      <c r="N155" s="377" t="s">
        <v>2040</v>
      </c>
      <c r="O155" s="377" t="s">
        <v>2306</v>
      </c>
      <c r="P155" s="377" t="s">
        <v>1622</v>
      </c>
      <c r="Q155" s="377" t="s">
        <v>1254</v>
      </c>
      <c r="R155" s="377" t="s">
        <v>1254</v>
      </c>
      <c r="S155" s="377" t="s">
        <v>1254</v>
      </c>
      <c r="T155" s="377" t="s">
        <v>1254</v>
      </c>
      <c r="U155" s="377" t="s">
        <v>1254</v>
      </c>
      <c r="V155" s="377" t="s">
        <v>1254</v>
      </c>
      <c r="W155" s="377" t="s">
        <v>1254</v>
      </c>
      <c r="X155" s="377" t="s">
        <v>1254</v>
      </c>
      <c r="Y155" s="377" t="s">
        <v>1254</v>
      </c>
      <c r="Z155" s="377" t="s">
        <v>1254</v>
      </c>
      <c r="AA155" s="379" t="s">
        <v>1207</v>
      </c>
      <c r="AB155" s="379" t="s">
        <v>1380</v>
      </c>
      <c r="AC155" s="419" t="str">
        <f>Table1332[[#This Row],[Default]]</f>
        <v>0</v>
      </c>
      <c r="AD155" s="379" t="s">
        <v>1380</v>
      </c>
      <c r="AE155" s="419" t="str">
        <f>Table1332[[#This Row],[Default]]</f>
        <v>0</v>
      </c>
      <c r="AF155" s="379" t="s">
        <v>1207</v>
      </c>
      <c r="AG155" s="419" t="str">
        <f>Table1332[[#This Row],[Default]]</f>
        <v>0</v>
      </c>
      <c r="AH155" s="377"/>
      <c r="AI155" s="377"/>
      <c r="AJ155" s="377"/>
      <c r="AK155" s="377"/>
      <c r="AL155" s="377"/>
    </row>
    <row r="156" spans="1:38" ht="30.75" customHeight="1" x14ac:dyDescent="0.25">
      <c r="A156" s="427">
        <v>152</v>
      </c>
      <c r="B156" s="377"/>
      <c r="C156" s="377"/>
      <c r="D156" s="377"/>
      <c r="E156" s="377" t="s">
        <v>1586</v>
      </c>
      <c r="F156" s="379" t="s">
        <v>66</v>
      </c>
      <c r="G156" s="377" t="s">
        <v>1585</v>
      </c>
      <c r="H156" s="377" t="s">
        <v>1750</v>
      </c>
      <c r="I156" s="412" t="s">
        <v>2467</v>
      </c>
      <c r="J156" s="414" t="s">
        <v>1873</v>
      </c>
      <c r="K156" s="377" t="s">
        <v>2058</v>
      </c>
      <c r="L156" s="377">
        <v>1</v>
      </c>
      <c r="M156" s="377">
        <v>1</v>
      </c>
      <c r="N156" s="377" t="s">
        <v>2040</v>
      </c>
      <c r="O156" s="377" t="s">
        <v>2307</v>
      </c>
      <c r="P156" s="377" t="s">
        <v>1623</v>
      </c>
      <c r="Q156" s="377" t="s">
        <v>1254</v>
      </c>
      <c r="R156" s="377" t="s">
        <v>1254</v>
      </c>
      <c r="S156" s="377" t="s">
        <v>1254</v>
      </c>
      <c r="T156" s="377" t="s">
        <v>1254</v>
      </c>
      <c r="U156" s="377" t="s">
        <v>1254</v>
      </c>
      <c r="V156" s="377" t="s">
        <v>1254</v>
      </c>
      <c r="W156" s="377" t="s">
        <v>1254</v>
      </c>
      <c r="X156" s="377" t="s">
        <v>1254</v>
      </c>
      <c r="Y156" s="377" t="s">
        <v>1254</v>
      </c>
      <c r="Z156" s="377" t="s">
        <v>1254</v>
      </c>
      <c r="AA156" s="379" t="s">
        <v>1207</v>
      </c>
      <c r="AB156" s="379" t="s">
        <v>1380</v>
      </c>
      <c r="AC156" s="419" t="str">
        <f>Table1332[[#This Row],[Default]]</f>
        <v>1</v>
      </c>
      <c r="AD156" s="379" t="s">
        <v>1380</v>
      </c>
      <c r="AE156" s="419" t="str">
        <f>Table1332[[#This Row],[Default]]</f>
        <v>1</v>
      </c>
      <c r="AF156" s="379" t="s">
        <v>1207</v>
      </c>
      <c r="AG156" s="419" t="str">
        <f>Table1332[[#This Row],[Default]]</f>
        <v>1</v>
      </c>
      <c r="AH156" s="377"/>
      <c r="AI156" s="377"/>
      <c r="AJ156" s="377"/>
      <c r="AK156" s="377"/>
      <c r="AL156" s="377"/>
    </row>
    <row r="157" spans="1:38" ht="30.75" customHeight="1" x14ac:dyDescent="0.25">
      <c r="A157" s="427">
        <v>153</v>
      </c>
      <c r="B157" s="377"/>
      <c r="C157" s="377"/>
      <c r="D157" s="377"/>
      <c r="E157" s="377" t="s">
        <v>1587</v>
      </c>
      <c r="F157" s="379" t="s">
        <v>66</v>
      </c>
      <c r="G157" s="377" t="s">
        <v>1544</v>
      </c>
      <c r="H157" s="377" t="s">
        <v>1750</v>
      </c>
      <c r="I157" s="412" t="s">
        <v>2467</v>
      </c>
      <c r="J157" s="378" t="s">
        <v>1874</v>
      </c>
      <c r="K157" s="377" t="s">
        <v>2058</v>
      </c>
      <c r="L157" s="377">
        <v>1</v>
      </c>
      <c r="M157" s="377">
        <v>1</v>
      </c>
      <c r="N157" s="377" t="s">
        <v>2041</v>
      </c>
      <c r="O157" s="377" t="s">
        <v>2308</v>
      </c>
      <c r="P157" s="377" t="s">
        <v>1624</v>
      </c>
      <c r="Q157" s="377" t="s">
        <v>1254</v>
      </c>
      <c r="R157" s="377" t="s">
        <v>1254</v>
      </c>
      <c r="S157" s="377" t="s">
        <v>1254</v>
      </c>
      <c r="T157" s="377" t="s">
        <v>1254</v>
      </c>
      <c r="U157" s="377" t="s">
        <v>1254</v>
      </c>
      <c r="V157" s="377" t="s">
        <v>1254</v>
      </c>
      <c r="W157" s="377" t="s">
        <v>1254</v>
      </c>
      <c r="X157" s="377" t="s">
        <v>1254</v>
      </c>
      <c r="Y157" s="377" t="s">
        <v>1254</v>
      </c>
      <c r="Z157" s="377" t="s">
        <v>1254</v>
      </c>
      <c r="AA157" s="379" t="s">
        <v>1207</v>
      </c>
      <c r="AB157" s="379" t="s">
        <v>1207</v>
      </c>
      <c r="AC157" s="419" t="str">
        <f>Table1332[[#This Row],[Default]]</f>
        <v>0</v>
      </c>
      <c r="AD157" s="379" t="s">
        <v>1207</v>
      </c>
      <c r="AE157" s="419" t="str">
        <f>Table1332[[#This Row],[Default]]</f>
        <v>0</v>
      </c>
      <c r="AF157" s="379" t="s">
        <v>1207</v>
      </c>
      <c r="AG157" s="419" t="str">
        <f>Table1332[[#This Row],[Default]]</f>
        <v>0</v>
      </c>
      <c r="AH157" s="377"/>
      <c r="AI157" s="377"/>
      <c r="AJ157" s="377"/>
      <c r="AK157" s="377"/>
      <c r="AL157" s="377"/>
    </row>
    <row r="158" spans="1:38" ht="30.75" customHeight="1" x14ac:dyDescent="0.25">
      <c r="A158" s="427">
        <v>154</v>
      </c>
      <c r="B158" s="377"/>
      <c r="C158" s="377"/>
      <c r="D158" s="377"/>
      <c r="E158" s="377" t="s">
        <v>1588</v>
      </c>
      <c r="F158" s="379" t="s">
        <v>66</v>
      </c>
      <c r="G158" s="377" t="s">
        <v>1544</v>
      </c>
      <c r="H158" s="377" t="s">
        <v>1750</v>
      </c>
      <c r="I158" s="412" t="s">
        <v>2467</v>
      </c>
      <c r="J158" s="414" t="s">
        <v>1873</v>
      </c>
      <c r="K158" s="377" t="s">
        <v>2058</v>
      </c>
      <c r="L158" s="377">
        <v>1</v>
      </c>
      <c r="M158" s="377">
        <v>1</v>
      </c>
      <c r="N158" s="377" t="s">
        <v>2041</v>
      </c>
      <c r="O158" s="377" t="s">
        <v>2309</v>
      </c>
      <c r="P158" s="377" t="s">
        <v>1625</v>
      </c>
      <c r="Q158" s="377" t="s">
        <v>1254</v>
      </c>
      <c r="R158" s="377" t="s">
        <v>1254</v>
      </c>
      <c r="S158" s="377" t="s">
        <v>1254</v>
      </c>
      <c r="T158" s="377" t="s">
        <v>1254</v>
      </c>
      <c r="U158" s="377" t="s">
        <v>1254</v>
      </c>
      <c r="V158" s="377" t="s">
        <v>1254</v>
      </c>
      <c r="W158" s="377" t="s">
        <v>1254</v>
      </c>
      <c r="X158" s="377" t="s">
        <v>1254</v>
      </c>
      <c r="Y158" s="377" t="s">
        <v>1254</v>
      </c>
      <c r="Z158" s="377" t="s">
        <v>1254</v>
      </c>
      <c r="AA158" s="379" t="s">
        <v>1207</v>
      </c>
      <c r="AB158" s="379" t="s">
        <v>1207</v>
      </c>
      <c r="AC158" s="419" t="str">
        <f>Table1332[[#This Row],[Default]]</f>
        <v>1</v>
      </c>
      <c r="AD158" s="379" t="s">
        <v>1207</v>
      </c>
      <c r="AE158" s="419" t="str">
        <f>Table1332[[#This Row],[Default]]</f>
        <v>1</v>
      </c>
      <c r="AF158" s="379" t="s">
        <v>1207</v>
      </c>
      <c r="AG158" s="419" t="str">
        <f>Table1332[[#This Row],[Default]]</f>
        <v>1</v>
      </c>
      <c r="AH158" s="377"/>
      <c r="AI158" s="377"/>
      <c r="AJ158" s="377"/>
      <c r="AK158" s="377"/>
      <c r="AL158" s="377"/>
    </row>
    <row r="159" spans="1:38" ht="30.75" customHeight="1" x14ac:dyDescent="0.25">
      <c r="A159" s="427">
        <v>155</v>
      </c>
      <c r="B159" s="377"/>
      <c r="C159" s="377"/>
      <c r="D159" s="377"/>
      <c r="E159" s="377" t="s">
        <v>1589</v>
      </c>
      <c r="F159" s="379" t="s">
        <v>66</v>
      </c>
      <c r="G159" s="377" t="s">
        <v>1590</v>
      </c>
      <c r="H159" s="377" t="s">
        <v>1750</v>
      </c>
      <c r="I159" s="412" t="s">
        <v>2467</v>
      </c>
      <c r="J159" s="378" t="s">
        <v>1874</v>
      </c>
      <c r="K159" s="377" t="s">
        <v>2058</v>
      </c>
      <c r="L159" s="377">
        <v>1</v>
      </c>
      <c r="M159" s="377">
        <v>1</v>
      </c>
      <c r="N159" s="377" t="s">
        <v>2041</v>
      </c>
      <c r="O159" s="377" t="s">
        <v>2310</v>
      </c>
      <c r="P159" s="377" t="s">
        <v>1626</v>
      </c>
      <c r="Q159" s="377" t="s">
        <v>1254</v>
      </c>
      <c r="R159" s="377" t="s">
        <v>1254</v>
      </c>
      <c r="S159" s="377" t="s">
        <v>1254</v>
      </c>
      <c r="T159" s="377" t="s">
        <v>1254</v>
      </c>
      <c r="U159" s="377" t="s">
        <v>1254</v>
      </c>
      <c r="V159" s="377" t="s">
        <v>1254</v>
      </c>
      <c r="W159" s="377" t="s">
        <v>1254</v>
      </c>
      <c r="X159" s="377" t="s">
        <v>1254</v>
      </c>
      <c r="Y159" s="377" t="s">
        <v>1254</v>
      </c>
      <c r="Z159" s="377" t="s">
        <v>1254</v>
      </c>
      <c r="AA159" s="379" t="s">
        <v>1207</v>
      </c>
      <c r="AB159" s="379" t="s">
        <v>1380</v>
      </c>
      <c r="AC159" s="419" t="str">
        <f>Table1332[[#This Row],[Default]]</f>
        <v>0</v>
      </c>
      <c r="AD159" s="379" t="s">
        <v>1380</v>
      </c>
      <c r="AE159" s="419" t="str">
        <f>Table1332[[#This Row],[Default]]</f>
        <v>0</v>
      </c>
      <c r="AF159" s="379" t="s">
        <v>1380</v>
      </c>
      <c r="AG159" s="419" t="str">
        <f>Table1332[[#This Row],[Default]]</f>
        <v>0</v>
      </c>
      <c r="AH159" s="377"/>
      <c r="AI159" s="377"/>
      <c r="AJ159" s="377"/>
      <c r="AK159" s="377"/>
      <c r="AL159" s="377"/>
    </row>
    <row r="160" spans="1:38" ht="30.75" customHeight="1" x14ac:dyDescent="0.25">
      <c r="A160" s="427">
        <v>156</v>
      </c>
      <c r="B160" s="377"/>
      <c r="C160" s="377"/>
      <c r="D160" s="377"/>
      <c r="E160" s="377" t="s">
        <v>1591</v>
      </c>
      <c r="F160" s="379" t="s">
        <v>66</v>
      </c>
      <c r="G160" s="377" t="s">
        <v>1590</v>
      </c>
      <c r="H160" s="377" t="s">
        <v>1750</v>
      </c>
      <c r="I160" s="412" t="s">
        <v>2467</v>
      </c>
      <c r="J160" s="414" t="s">
        <v>1873</v>
      </c>
      <c r="K160" s="377" t="s">
        <v>2058</v>
      </c>
      <c r="L160" s="377">
        <v>1</v>
      </c>
      <c r="M160" s="377">
        <v>1</v>
      </c>
      <c r="N160" s="377" t="s">
        <v>2041</v>
      </c>
      <c r="O160" s="377" t="s">
        <v>2311</v>
      </c>
      <c r="P160" s="377" t="s">
        <v>1627</v>
      </c>
      <c r="Q160" s="377" t="s">
        <v>1254</v>
      </c>
      <c r="R160" s="377" t="s">
        <v>1254</v>
      </c>
      <c r="S160" s="377" t="s">
        <v>1254</v>
      </c>
      <c r="T160" s="377" t="s">
        <v>1254</v>
      </c>
      <c r="U160" s="377" t="s">
        <v>1254</v>
      </c>
      <c r="V160" s="377" t="s">
        <v>1254</v>
      </c>
      <c r="W160" s="377" t="s">
        <v>1254</v>
      </c>
      <c r="X160" s="377" t="s">
        <v>1254</v>
      </c>
      <c r="Y160" s="377" t="s">
        <v>1254</v>
      </c>
      <c r="Z160" s="377" t="s">
        <v>1254</v>
      </c>
      <c r="AA160" s="379" t="s">
        <v>1207</v>
      </c>
      <c r="AB160" s="379" t="s">
        <v>1380</v>
      </c>
      <c r="AC160" s="419" t="str">
        <f>Table1332[[#This Row],[Default]]</f>
        <v>1</v>
      </c>
      <c r="AD160" s="379" t="s">
        <v>1380</v>
      </c>
      <c r="AE160" s="419" t="str">
        <f>Table1332[[#This Row],[Default]]</f>
        <v>1</v>
      </c>
      <c r="AF160" s="379" t="s">
        <v>1380</v>
      </c>
      <c r="AG160" s="419" t="str">
        <f>Table1332[[#This Row],[Default]]</f>
        <v>1</v>
      </c>
      <c r="AH160" s="377"/>
      <c r="AI160" s="377"/>
      <c r="AJ160" s="377"/>
      <c r="AK160" s="377"/>
      <c r="AL160" s="377"/>
    </row>
    <row r="161" spans="1:38" ht="30.75" customHeight="1" x14ac:dyDescent="0.25">
      <c r="A161" s="427">
        <v>157</v>
      </c>
      <c r="B161" s="377"/>
      <c r="C161" s="377"/>
      <c r="D161" s="377"/>
      <c r="E161" s="377" t="s">
        <v>1596</v>
      </c>
      <c r="F161" s="379" t="s">
        <v>66</v>
      </c>
      <c r="G161" s="377" t="s">
        <v>1544</v>
      </c>
      <c r="H161" s="377" t="s">
        <v>1750</v>
      </c>
      <c r="I161" s="412" t="s">
        <v>2467</v>
      </c>
      <c r="J161" s="414" t="s">
        <v>1873</v>
      </c>
      <c r="K161" s="377" t="s">
        <v>2058</v>
      </c>
      <c r="L161" s="377">
        <v>1</v>
      </c>
      <c r="M161" s="377">
        <v>1</v>
      </c>
      <c r="N161" s="377" t="s">
        <v>2041</v>
      </c>
      <c r="O161" s="377" t="s">
        <v>2312</v>
      </c>
      <c r="P161" s="377" t="s">
        <v>1630</v>
      </c>
      <c r="Q161" s="377" t="s">
        <v>1254</v>
      </c>
      <c r="R161" s="377" t="s">
        <v>1254</v>
      </c>
      <c r="S161" s="377" t="s">
        <v>1254</v>
      </c>
      <c r="T161" s="377" t="s">
        <v>1254</v>
      </c>
      <c r="U161" s="377" t="s">
        <v>1254</v>
      </c>
      <c r="V161" s="377" t="s">
        <v>1254</v>
      </c>
      <c r="W161" s="377" t="s">
        <v>1254</v>
      </c>
      <c r="X161" s="377" t="s">
        <v>1254</v>
      </c>
      <c r="Y161" s="377" t="s">
        <v>1254</v>
      </c>
      <c r="Z161" s="377" t="s">
        <v>1254</v>
      </c>
      <c r="AA161" s="379" t="s">
        <v>1207</v>
      </c>
      <c r="AB161" s="379" t="s">
        <v>1207</v>
      </c>
      <c r="AC161" s="419" t="str">
        <f>Table1332[[#This Row],[Default]]</f>
        <v>1</v>
      </c>
      <c r="AD161" s="379" t="s">
        <v>1207</v>
      </c>
      <c r="AE161" s="419" t="str">
        <f>Table1332[[#This Row],[Default]]</f>
        <v>1</v>
      </c>
      <c r="AF161" s="379" t="s">
        <v>1207</v>
      </c>
      <c r="AG161" s="419" t="str">
        <f>Table1332[[#This Row],[Default]]</f>
        <v>1</v>
      </c>
      <c r="AH161" s="377"/>
      <c r="AI161" s="377"/>
      <c r="AJ161" s="377"/>
      <c r="AK161" s="377"/>
      <c r="AL161" s="377"/>
    </row>
    <row r="162" spans="1:38" ht="30.75" customHeight="1" x14ac:dyDescent="0.25">
      <c r="A162" s="427">
        <v>158</v>
      </c>
      <c r="B162" s="377"/>
      <c r="C162" s="377"/>
      <c r="D162" s="377"/>
      <c r="E162" s="377" t="s">
        <v>1597</v>
      </c>
      <c r="F162" s="379" t="s">
        <v>66</v>
      </c>
      <c r="G162" s="377" t="s">
        <v>1544</v>
      </c>
      <c r="H162" s="377" t="s">
        <v>1750</v>
      </c>
      <c r="I162" s="412" t="s">
        <v>2467</v>
      </c>
      <c r="J162" s="378" t="s">
        <v>1874</v>
      </c>
      <c r="K162" s="377" t="s">
        <v>2058</v>
      </c>
      <c r="L162" s="377">
        <v>1</v>
      </c>
      <c r="M162" s="377">
        <v>1</v>
      </c>
      <c r="N162" s="377" t="s">
        <v>2041</v>
      </c>
      <c r="O162" s="377" t="s">
        <v>2313</v>
      </c>
      <c r="P162" s="377" t="s">
        <v>1631</v>
      </c>
      <c r="Q162" s="377" t="s">
        <v>1254</v>
      </c>
      <c r="R162" s="377" t="s">
        <v>1254</v>
      </c>
      <c r="S162" s="377" t="s">
        <v>1254</v>
      </c>
      <c r="T162" s="377" t="s">
        <v>1254</v>
      </c>
      <c r="U162" s="377" t="s">
        <v>1254</v>
      </c>
      <c r="V162" s="377" t="s">
        <v>1254</v>
      </c>
      <c r="W162" s="377" t="s">
        <v>1254</v>
      </c>
      <c r="X162" s="377" t="s">
        <v>1254</v>
      </c>
      <c r="Y162" s="377" t="s">
        <v>1254</v>
      </c>
      <c r="Z162" s="377" t="s">
        <v>1254</v>
      </c>
      <c r="AA162" s="379" t="s">
        <v>1207</v>
      </c>
      <c r="AB162" s="379" t="s">
        <v>1207</v>
      </c>
      <c r="AC162" s="419" t="str">
        <f>Table1332[[#This Row],[Default]]</f>
        <v>0</v>
      </c>
      <c r="AD162" s="379" t="s">
        <v>1207</v>
      </c>
      <c r="AE162" s="419" t="str">
        <f>Table1332[[#This Row],[Default]]</f>
        <v>0</v>
      </c>
      <c r="AF162" s="379" t="s">
        <v>1207</v>
      </c>
      <c r="AG162" s="419" t="str">
        <f>Table1332[[#This Row],[Default]]</f>
        <v>0</v>
      </c>
      <c r="AH162" s="377"/>
      <c r="AI162" s="377"/>
      <c r="AJ162" s="377"/>
      <c r="AK162" s="377"/>
      <c r="AL162" s="377"/>
    </row>
    <row r="163" spans="1:38" ht="30.75" customHeight="1" x14ac:dyDescent="0.25">
      <c r="A163" s="427">
        <v>159</v>
      </c>
      <c r="B163" s="377"/>
      <c r="C163" s="377"/>
      <c r="D163" s="377"/>
      <c r="E163" s="377" t="s">
        <v>1598</v>
      </c>
      <c r="F163" s="379" t="s">
        <v>66</v>
      </c>
      <c r="G163" s="377" t="s">
        <v>1544</v>
      </c>
      <c r="H163" s="377" t="s">
        <v>1750</v>
      </c>
      <c r="I163" s="412" t="s">
        <v>2467</v>
      </c>
      <c r="J163" s="414" t="s">
        <v>1873</v>
      </c>
      <c r="K163" s="377" t="s">
        <v>2058</v>
      </c>
      <c r="L163" s="377">
        <v>1</v>
      </c>
      <c r="M163" s="377">
        <v>1</v>
      </c>
      <c r="N163" s="377" t="s">
        <v>2041</v>
      </c>
      <c r="O163" s="377" t="s">
        <v>2314</v>
      </c>
      <c r="P163" s="377" t="s">
        <v>1628</v>
      </c>
      <c r="Q163" s="377" t="s">
        <v>1254</v>
      </c>
      <c r="R163" s="377" t="s">
        <v>1254</v>
      </c>
      <c r="S163" s="377" t="s">
        <v>1254</v>
      </c>
      <c r="T163" s="377" t="s">
        <v>1254</v>
      </c>
      <c r="U163" s="377" t="s">
        <v>1254</v>
      </c>
      <c r="V163" s="377" t="s">
        <v>1254</v>
      </c>
      <c r="W163" s="377" t="s">
        <v>1254</v>
      </c>
      <c r="X163" s="377" t="s">
        <v>1254</v>
      </c>
      <c r="Y163" s="377" t="s">
        <v>1254</v>
      </c>
      <c r="Z163" s="377" t="s">
        <v>1254</v>
      </c>
      <c r="AA163" s="379" t="s">
        <v>1207</v>
      </c>
      <c r="AB163" s="379" t="s">
        <v>1207</v>
      </c>
      <c r="AC163" s="419" t="str">
        <f>Table1332[[#This Row],[Default]]</f>
        <v>1</v>
      </c>
      <c r="AD163" s="379" t="s">
        <v>1207</v>
      </c>
      <c r="AE163" s="419" t="str">
        <f>Table1332[[#This Row],[Default]]</f>
        <v>1</v>
      </c>
      <c r="AF163" s="379" t="s">
        <v>1207</v>
      </c>
      <c r="AG163" s="419" t="str">
        <f>Table1332[[#This Row],[Default]]</f>
        <v>1</v>
      </c>
      <c r="AH163" s="377"/>
      <c r="AI163" s="377"/>
      <c r="AJ163" s="377"/>
      <c r="AK163" s="377"/>
      <c r="AL163" s="377"/>
    </row>
    <row r="164" spans="1:38" ht="30.75" customHeight="1" x14ac:dyDescent="0.25">
      <c r="A164" s="427">
        <v>160</v>
      </c>
      <c r="B164" s="377"/>
      <c r="C164" s="377"/>
      <c r="D164" s="377"/>
      <c r="E164" s="377" t="s">
        <v>1599</v>
      </c>
      <c r="F164" s="379" t="s">
        <v>66</v>
      </c>
      <c r="G164" s="377" t="s">
        <v>1544</v>
      </c>
      <c r="H164" s="377" t="s">
        <v>1750</v>
      </c>
      <c r="I164" s="412" t="s">
        <v>2467</v>
      </c>
      <c r="J164" s="378" t="s">
        <v>1874</v>
      </c>
      <c r="K164" s="377" t="s">
        <v>2058</v>
      </c>
      <c r="L164" s="377">
        <v>1</v>
      </c>
      <c r="M164" s="377">
        <v>1</v>
      </c>
      <c r="N164" s="377" t="s">
        <v>2041</v>
      </c>
      <c r="O164" s="377" t="s">
        <v>2315</v>
      </c>
      <c r="P164" s="377" t="s">
        <v>1629</v>
      </c>
      <c r="Q164" s="377" t="s">
        <v>1254</v>
      </c>
      <c r="R164" s="377" t="s">
        <v>1254</v>
      </c>
      <c r="S164" s="377" t="s">
        <v>1254</v>
      </c>
      <c r="T164" s="377" t="s">
        <v>1254</v>
      </c>
      <c r="U164" s="377" t="s">
        <v>1254</v>
      </c>
      <c r="V164" s="377" t="s">
        <v>1254</v>
      </c>
      <c r="W164" s="377" t="s">
        <v>1254</v>
      </c>
      <c r="X164" s="377" t="s">
        <v>1254</v>
      </c>
      <c r="Y164" s="377" t="s">
        <v>1254</v>
      </c>
      <c r="Z164" s="377" t="s">
        <v>1254</v>
      </c>
      <c r="AA164" s="379" t="s">
        <v>1207</v>
      </c>
      <c r="AB164" s="379" t="s">
        <v>1207</v>
      </c>
      <c r="AC164" s="419" t="str">
        <f>Table1332[[#This Row],[Default]]</f>
        <v>0</v>
      </c>
      <c r="AD164" s="379" t="s">
        <v>1207</v>
      </c>
      <c r="AE164" s="419" t="str">
        <f>Table1332[[#This Row],[Default]]</f>
        <v>0</v>
      </c>
      <c r="AF164" s="379" t="s">
        <v>1207</v>
      </c>
      <c r="AG164" s="419" t="str">
        <f>Table1332[[#This Row],[Default]]</f>
        <v>0</v>
      </c>
      <c r="AH164" s="377"/>
      <c r="AI164" s="377"/>
      <c r="AJ164" s="377"/>
      <c r="AK164" s="377"/>
      <c r="AL164" s="377"/>
    </row>
    <row r="165" spans="1:38" ht="30.75" customHeight="1" x14ac:dyDescent="0.25">
      <c r="A165" s="427">
        <v>161</v>
      </c>
      <c r="B165" s="377" t="s">
        <v>1707</v>
      </c>
      <c r="C165" s="377" t="s">
        <v>1600</v>
      </c>
      <c r="D165" s="377" t="s">
        <v>2452</v>
      </c>
      <c r="E165" s="377" t="s">
        <v>1573</v>
      </c>
      <c r="F165" s="379" t="s">
        <v>66</v>
      </c>
      <c r="G165" s="377" t="s">
        <v>2112</v>
      </c>
      <c r="H165" s="377" t="s">
        <v>1750</v>
      </c>
      <c r="I165" s="412" t="s">
        <v>2467</v>
      </c>
      <c r="J165" s="378" t="s">
        <v>1874</v>
      </c>
      <c r="K165" s="377" t="s">
        <v>2058</v>
      </c>
      <c r="L165" s="377">
        <v>1</v>
      </c>
      <c r="M165" s="377">
        <v>1</v>
      </c>
      <c r="N165" s="377" t="s">
        <v>2042</v>
      </c>
      <c r="O165" s="377" t="s">
        <v>2316</v>
      </c>
      <c r="P165" s="377" t="s">
        <v>1687</v>
      </c>
      <c r="Q165" s="377" t="s">
        <v>1254</v>
      </c>
      <c r="R165" s="377" t="s">
        <v>1254</v>
      </c>
      <c r="S165" s="377" t="s">
        <v>1254</v>
      </c>
      <c r="T165" s="377" t="s">
        <v>1254</v>
      </c>
      <c r="U165" s="377" t="s">
        <v>1254</v>
      </c>
      <c r="V165" s="377" t="s">
        <v>1254</v>
      </c>
      <c r="W165" s="377" t="s">
        <v>1254</v>
      </c>
      <c r="X165" s="377" t="s">
        <v>1254</v>
      </c>
      <c r="Y165" s="377" t="s">
        <v>1254</v>
      </c>
      <c r="Z165" s="377" t="s">
        <v>1254</v>
      </c>
      <c r="AA165" s="379" t="s">
        <v>1380</v>
      </c>
      <c r="AB165" s="379" t="s">
        <v>1380</v>
      </c>
      <c r="AC165" s="419" t="str">
        <f>Table1332[[#This Row],[Default]]</f>
        <v>0</v>
      </c>
      <c r="AD165" s="379" t="s">
        <v>1380</v>
      </c>
      <c r="AE165" s="419" t="str">
        <f>Table1332[[#This Row],[Default]]</f>
        <v>0</v>
      </c>
      <c r="AF165" s="379" t="s">
        <v>1380</v>
      </c>
      <c r="AG165" s="419" t="str">
        <f>Table1332[[#This Row],[Default]]</f>
        <v>0</v>
      </c>
      <c r="AH165" s="377"/>
      <c r="AI165" s="377"/>
      <c r="AJ165" s="377"/>
      <c r="AK165" s="377"/>
      <c r="AL165" s="377"/>
    </row>
    <row r="166" spans="1:38" ht="30.75" customHeight="1" x14ac:dyDescent="0.25">
      <c r="A166" s="427">
        <v>162</v>
      </c>
      <c r="B166" s="377"/>
      <c r="C166" s="377"/>
      <c r="D166" s="377"/>
      <c r="E166" s="377" t="s">
        <v>1574</v>
      </c>
      <c r="F166" s="379" t="s">
        <v>66</v>
      </c>
      <c r="G166" s="377" t="s">
        <v>2112</v>
      </c>
      <c r="H166" s="377" t="s">
        <v>1750</v>
      </c>
      <c r="I166" s="412" t="s">
        <v>2467</v>
      </c>
      <c r="J166" s="414" t="s">
        <v>1873</v>
      </c>
      <c r="K166" s="377" t="s">
        <v>2058</v>
      </c>
      <c r="L166" s="377">
        <v>1</v>
      </c>
      <c r="M166" s="377">
        <v>1</v>
      </c>
      <c r="N166" s="377" t="s">
        <v>2042</v>
      </c>
      <c r="O166" s="377" t="s">
        <v>2317</v>
      </c>
      <c r="P166" s="377" t="s">
        <v>1688</v>
      </c>
      <c r="Q166" s="377" t="s">
        <v>1254</v>
      </c>
      <c r="R166" s="377" t="s">
        <v>1254</v>
      </c>
      <c r="S166" s="377" t="s">
        <v>1254</v>
      </c>
      <c r="T166" s="377" t="s">
        <v>1254</v>
      </c>
      <c r="U166" s="377" t="s">
        <v>1254</v>
      </c>
      <c r="V166" s="377" t="s">
        <v>1254</v>
      </c>
      <c r="W166" s="377" t="s">
        <v>1254</v>
      </c>
      <c r="X166" s="377" t="s">
        <v>1254</v>
      </c>
      <c r="Y166" s="377" t="s">
        <v>1254</v>
      </c>
      <c r="Z166" s="377" t="s">
        <v>1254</v>
      </c>
      <c r="AA166" s="379" t="s">
        <v>1380</v>
      </c>
      <c r="AB166" s="379" t="s">
        <v>1380</v>
      </c>
      <c r="AC166" s="419" t="str">
        <f>Table1332[[#This Row],[Default]]</f>
        <v>1</v>
      </c>
      <c r="AD166" s="379" t="s">
        <v>1380</v>
      </c>
      <c r="AE166" s="419" t="str">
        <f>Table1332[[#This Row],[Default]]</f>
        <v>1</v>
      </c>
      <c r="AF166" s="379" t="s">
        <v>1380</v>
      </c>
      <c r="AG166" s="419" t="str">
        <f>Table1332[[#This Row],[Default]]</f>
        <v>1</v>
      </c>
      <c r="AH166" s="377"/>
      <c r="AI166" s="377"/>
      <c r="AJ166" s="377"/>
      <c r="AK166" s="377"/>
      <c r="AL166" s="377"/>
    </row>
    <row r="167" spans="1:38" ht="30.75" customHeight="1" x14ac:dyDescent="0.25">
      <c r="A167" s="427">
        <v>163</v>
      </c>
      <c r="B167" s="377"/>
      <c r="C167" s="377"/>
      <c r="D167" s="377"/>
      <c r="E167" s="377" t="s">
        <v>1686</v>
      </c>
      <c r="F167" s="379" t="s">
        <v>66</v>
      </c>
      <c r="G167" s="377" t="s">
        <v>2112</v>
      </c>
      <c r="H167" s="377" t="s">
        <v>1750</v>
      </c>
      <c r="I167" s="412" t="s">
        <v>2467</v>
      </c>
      <c r="J167" s="378" t="s">
        <v>1874</v>
      </c>
      <c r="K167" s="377" t="s">
        <v>2058</v>
      </c>
      <c r="L167" s="377">
        <v>1</v>
      </c>
      <c r="M167" s="377">
        <v>1</v>
      </c>
      <c r="N167" s="377" t="s">
        <v>2042</v>
      </c>
      <c r="O167" s="377" t="s">
        <v>2318</v>
      </c>
      <c r="P167" s="377" t="s">
        <v>1688</v>
      </c>
      <c r="Q167" s="377" t="s">
        <v>1254</v>
      </c>
      <c r="R167" s="377" t="s">
        <v>1254</v>
      </c>
      <c r="S167" s="377" t="s">
        <v>1254</v>
      </c>
      <c r="T167" s="377" t="s">
        <v>1254</v>
      </c>
      <c r="U167" s="377" t="s">
        <v>1254</v>
      </c>
      <c r="V167" s="377" t="s">
        <v>1254</v>
      </c>
      <c r="W167" s="377" t="s">
        <v>1254</v>
      </c>
      <c r="X167" s="377" t="s">
        <v>1254</v>
      </c>
      <c r="Y167" s="377" t="s">
        <v>1254</v>
      </c>
      <c r="Z167" s="377" t="s">
        <v>1254</v>
      </c>
      <c r="AA167" s="379" t="s">
        <v>1380</v>
      </c>
      <c r="AB167" s="379" t="s">
        <v>1380</v>
      </c>
      <c r="AC167" s="419" t="str">
        <f>Table1332[[#This Row],[Default]]</f>
        <v>0</v>
      </c>
      <c r="AD167" s="379" t="s">
        <v>1380</v>
      </c>
      <c r="AE167" s="419" t="str">
        <f>Table1332[[#This Row],[Default]]</f>
        <v>0</v>
      </c>
      <c r="AF167" s="379" t="s">
        <v>1380</v>
      </c>
      <c r="AG167" s="419" t="str">
        <f>Table1332[[#This Row],[Default]]</f>
        <v>0</v>
      </c>
      <c r="AH167" s="377"/>
      <c r="AI167" s="377"/>
      <c r="AJ167" s="377"/>
      <c r="AK167" s="377"/>
      <c r="AL167" s="377"/>
    </row>
    <row r="168" spans="1:38" ht="30.75" customHeight="1" x14ac:dyDescent="0.25">
      <c r="A168" s="427">
        <v>164</v>
      </c>
      <c r="B168" s="377"/>
      <c r="C168" s="377"/>
      <c r="D168" s="377"/>
      <c r="E168" s="377" t="s">
        <v>1265</v>
      </c>
      <c r="F168" s="379" t="s">
        <v>66</v>
      </c>
      <c r="G168" s="377" t="s">
        <v>2117</v>
      </c>
      <c r="H168" s="377" t="s">
        <v>1750</v>
      </c>
      <c r="I168" s="412" t="s">
        <v>2467</v>
      </c>
      <c r="J168" s="378" t="s">
        <v>1874</v>
      </c>
      <c r="K168" s="377" t="s">
        <v>2058</v>
      </c>
      <c r="L168" s="377">
        <v>1</v>
      </c>
      <c r="M168" s="377">
        <v>1</v>
      </c>
      <c r="N168" s="377" t="s">
        <v>2042</v>
      </c>
      <c r="O168" s="377" t="s">
        <v>2319</v>
      </c>
      <c r="P168" s="377" t="s">
        <v>460</v>
      </c>
      <c r="Q168" s="377" t="s">
        <v>1254</v>
      </c>
      <c r="R168" s="377" t="s">
        <v>1254</v>
      </c>
      <c r="S168" s="377" t="s">
        <v>1254</v>
      </c>
      <c r="T168" s="377" t="s">
        <v>1254</v>
      </c>
      <c r="U168" s="377" t="s">
        <v>1254</v>
      </c>
      <c r="V168" s="377" t="s">
        <v>1254</v>
      </c>
      <c r="W168" s="377" t="s">
        <v>1254</v>
      </c>
      <c r="X168" s="377" t="s">
        <v>1254</v>
      </c>
      <c r="Y168" s="377" t="s">
        <v>1254</v>
      </c>
      <c r="Z168" s="377" t="s">
        <v>1254</v>
      </c>
      <c r="AA168" s="379" t="s">
        <v>1380</v>
      </c>
      <c r="AB168" s="379" t="s">
        <v>1380</v>
      </c>
      <c r="AC168" s="419" t="str">
        <f>Table1332[[#This Row],[Default]]</f>
        <v>0</v>
      </c>
      <c r="AD168" s="379" t="s">
        <v>1380</v>
      </c>
      <c r="AE168" s="419" t="str">
        <f>Table1332[[#This Row],[Default]]</f>
        <v>0</v>
      </c>
      <c r="AF168" s="379" t="s">
        <v>1380</v>
      </c>
      <c r="AG168" s="419" t="str">
        <f>Table1332[[#This Row],[Default]]</f>
        <v>0</v>
      </c>
      <c r="AH168" s="377"/>
      <c r="AI168" s="377"/>
      <c r="AJ168" s="377"/>
      <c r="AK168" s="377"/>
      <c r="AL168" s="377"/>
    </row>
    <row r="169" spans="1:38" ht="30.75" customHeight="1" x14ac:dyDescent="0.25">
      <c r="A169" s="427">
        <v>165</v>
      </c>
      <c r="B169" s="377"/>
      <c r="C169" s="377"/>
      <c r="D169" s="377"/>
      <c r="E169" s="377" t="s">
        <v>1265</v>
      </c>
      <c r="F169" s="379" t="s">
        <v>66</v>
      </c>
      <c r="G169" s="377" t="s">
        <v>2117</v>
      </c>
      <c r="H169" s="377" t="s">
        <v>1750</v>
      </c>
      <c r="I169" s="412" t="s">
        <v>2467</v>
      </c>
      <c r="J169" s="378" t="s">
        <v>1874</v>
      </c>
      <c r="K169" s="377" t="s">
        <v>2058</v>
      </c>
      <c r="L169" s="377">
        <v>1</v>
      </c>
      <c r="M169" s="377">
        <v>1</v>
      </c>
      <c r="N169" s="377" t="s">
        <v>2042</v>
      </c>
      <c r="O169" s="377" t="s">
        <v>2320</v>
      </c>
      <c r="P169" s="377" t="s">
        <v>460</v>
      </c>
      <c r="Q169" s="377" t="s">
        <v>1254</v>
      </c>
      <c r="R169" s="377" t="s">
        <v>1254</v>
      </c>
      <c r="S169" s="377" t="s">
        <v>1254</v>
      </c>
      <c r="T169" s="377" t="s">
        <v>1254</v>
      </c>
      <c r="U169" s="377" t="s">
        <v>1254</v>
      </c>
      <c r="V169" s="377" t="s">
        <v>1254</v>
      </c>
      <c r="W169" s="377" t="s">
        <v>1254</v>
      </c>
      <c r="X169" s="377" t="s">
        <v>1254</v>
      </c>
      <c r="Y169" s="377" t="s">
        <v>1254</v>
      </c>
      <c r="Z169" s="377" t="s">
        <v>1254</v>
      </c>
      <c r="AA169" s="379" t="s">
        <v>1380</v>
      </c>
      <c r="AB169" s="379" t="s">
        <v>1380</v>
      </c>
      <c r="AC169" s="419" t="str">
        <f>Table1332[[#This Row],[Default]]</f>
        <v>0</v>
      </c>
      <c r="AD169" s="379" t="s">
        <v>1380</v>
      </c>
      <c r="AE169" s="419" t="str">
        <f>Table1332[[#This Row],[Default]]</f>
        <v>0</v>
      </c>
      <c r="AF169" s="379" t="s">
        <v>1380</v>
      </c>
      <c r="AG169" s="419" t="str">
        <f>Table1332[[#This Row],[Default]]</f>
        <v>0</v>
      </c>
      <c r="AH169" s="377"/>
      <c r="AI169" s="377"/>
      <c r="AJ169" s="377"/>
      <c r="AK169" s="377"/>
      <c r="AL169" s="377"/>
    </row>
    <row r="170" spans="1:38" ht="30.75" customHeight="1" x14ac:dyDescent="0.25">
      <c r="A170" s="427">
        <v>166</v>
      </c>
      <c r="B170" s="377"/>
      <c r="C170" s="377"/>
      <c r="D170" s="377"/>
      <c r="E170" s="377" t="s">
        <v>1265</v>
      </c>
      <c r="F170" s="379" t="s">
        <v>66</v>
      </c>
      <c r="G170" s="377" t="s">
        <v>2117</v>
      </c>
      <c r="H170" s="377" t="s">
        <v>1750</v>
      </c>
      <c r="I170" s="412" t="s">
        <v>2467</v>
      </c>
      <c r="J170" s="378" t="s">
        <v>1874</v>
      </c>
      <c r="K170" s="377" t="s">
        <v>2058</v>
      </c>
      <c r="L170" s="377">
        <v>1</v>
      </c>
      <c r="M170" s="377">
        <v>1</v>
      </c>
      <c r="N170" s="377" t="s">
        <v>2042</v>
      </c>
      <c r="O170" s="377" t="s">
        <v>2321</v>
      </c>
      <c r="P170" s="377" t="s">
        <v>460</v>
      </c>
      <c r="Q170" s="377" t="s">
        <v>1254</v>
      </c>
      <c r="R170" s="377" t="s">
        <v>1254</v>
      </c>
      <c r="S170" s="377" t="s">
        <v>1254</v>
      </c>
      <c r="T170" s="377" t="s">
        <v>1254</v>
      </c>
      <c r="U170" s="377" t="s">
        <v>1254</v>
      </c>
      <c r="V170" s="377" t="s">
        <v>1254</v>
      </c>
      <c r="W170" s="377" t="s">
        <v>1254</v>
      </c>
      <c r="X170" s="377" t="s">
        <v>1254</v>
      </c>
      <c r="Y170" s="377" t="s">
        <v>1254</v>
      </c>
      <c r="Z170" s="377" t="s">
        <v>1254</v>
      </c>
      <c r="AA170" s="379" t="s">
        <v>1380</v>
      </c>
      <c r="AB170" s="379" t="s">
        <v>1380</v>
      </c>
      <c r="AC170" s="419" t="str">
        <f>Table1332[[#This Row],[Default]]</f>
        <v>0</v>
      </c>
      <c r="AD170" s="379" t="s">
        <v>1380</v>
      </c>
      <c r="AE170" s="419" t="str">
        <f>Table1332[[#This Row],[Default]]</f>
        <v>0</v>
      </c>
      <c r="AF170" s="379" t="s">
        <v>1380</v>
      </c>
      <c r="AG170" s="419" t="str">
        <f>Table1332[[#This Row],[Default]]</f>
        <v>0</v>
      </c>
      <c r="AH170" s="377"/>
      <c r="AI170" s="377"/>
      <c r="AJ170" s="377"/>
      <c r="AK170" s="377"/>
      <c r="AL170" s="377"/>
    </row>
    <row r="171" spans="1:38" ht="30.75" customHeight="1" x14ac:dyDescent="0.25">
      <c r="A171" s="427">
        <v>167</v>
      </c>
      <c r="B171" s="377"/>
      <c r="C171" s="377"/>
      <c r="D171" s="377"/>
      <c r="E171" s="377" t="s">
        <v>1265</v>
      </c>
      <c r="F171" s="379" t="s">
        <v>66</v>
      </c>
      <c r="G171" s="377" t="s">
        <v>2117</v>
      </c>
      <c r="H171" s="377" t="s">
        <v>1750</v>
      </c>
      <c r="I171" s="412" t="s">
        <v>2467</v>
      </c>
      <c r="J171" s="378" t="s">
        <v>1874</v>
      </c>
      <c r="K171" s="377" t="s">
        <v>2058</v>
      </c>
      <c r="L171" s="377">
        <v>1</v>
      </c>
      <c r="M171" s="377">
        <v>1</v>
      </c>
      <c r="N171" s="377" t="s">
        <v>2042</v>
      </c>
      <c r="O171" s="377" t="s">
        <v>2322</v>
      </c>
      <c r="P171" s="377" t="s">
        <v>460</v>
      </c>
      <c r="Q171" s="377" t="s">
        <v>1254</v>
      </c>
      <c r="R171" s="377" t="s">
        <v>1254</v>
      </c>
      <c r="S171" s="377" t="s">
        <v>1254</v>
      </c>
      <c r="T171" s="377" t="s">
        <v>1254</v>
      </c>
      <c r="U171" s="377" t="s">
        <v>1254</v>
      </c>
      <c r="V171" s="377" t="s">
        <v>1254</v>
      </c>
      <c r="W171" s="377" t="s">
        <v>1254</v>
      </c>
      <c r="X171" s="377" t="s">
        <v>1254</v>
      </c>
      <c r="Y171" s="377" t="s">
        <v>1254</v>
      </c>
      <c r="Z171" s="377" t="s">
        <v>1254</v>
      </c>
      <c r="AA171" s="379" t="s">
        <v>1380</v>
      </c>
      <c r="AB171" s="379" t="s">
        <v>1380</v>
      </c>
      <c r="AC171" s="419" t="str">
        <f>Table1332[[#This Row],[Default]]</f>
        <v>0</v>
      </c>
      <c r="AD171" s="379" t="s">
        <v>1380</v>
      </c>
      <c r="AE171" s="419" t="str">
        <f>Table1332[[#This Row],[Default]]</f>
        <v>0</v>
      </c>
      <c r="AF171" s="379" t="s">
        <v>1380</v>
      </c>
      <c r="AG171" s="419" t="str">
        <f>Table1332[[#This Row],[Default]]</f>
        <v>0</v>
      </c>
      <c r="AH171" s="377"/>
      <c r="AI171" s="377"/>
      <c r="AJ171" s="377"/>
      <c r="AK171" s="377"/>
      <c r="AL171" s="377"/>
    </row>
    <row r="172" spans="1:38" ht="30.75" customHeight="1" x14ac:dyDescent="0.25">
      <c r="A172" s="427">
        <v>168</v>
      </c>
      <c r="B172" s="377"/>
      <c r="C172" s="377"/>
      <c r="D172" s="377"/>
      <c r="E172" s="377" t="s">
        <v>1265</v>
      </c>
      <c r="F172" s="379" t="s">
        <v>66</v>
      </c>
      <c r="G172" s="377" t="s">
        <v>2117</v>
      </c>
      <c r="H172" s="377" t="s">
        <v>1750</v>
      </c>
      <c r="I172" s="412" t="s">
        <v>2467</v>
      </c>
      <c r="J172" s="378" t="s">
        <v>1874</v>
      </c>
      <c r="K172" s="377" t="s">
        <v>2058</v>
      </c>
      <c r="L172" s="377">
        <v>1</v>
      </c>
      <c r="M172" s="377">
        <v>1</v>
      </c>
      <c r="N172" s="377" t="s">
        <v>2042</v>
      </c>
      <c r="O172" s="377" t="s">
        <v>2323</v>
      </c>
      <c r="P172" s="377" t="s">
        <v>460</v>
      </c>
      <c r="Q172" s="377" t="s">
        <v>1254</v>
      </c>
      <c r="R172" s="377" t="s">
        <v>1254</v>
      </c>
      <c r="S172" s="377" t="s">
        <v>1254</v>
      </c>
      <c r="T172" s="377" t="s">
        <v>1254</v>
      </c>
      <c r="U172" s="377" t="s">
        <v>1254</v>
      </c>
      <c r="V172" s="377" t="s">
        <v>1254</v>
      </c>
      <c r="W172" s="377" t="s">
        <v>1254</v>
      </c>
      <c r="X172" s="377" t="s">
        <v>1254</v>
      </c>
      <c r="Y172" s="377" t="s">
        <v>1254</v>
      </c>
      <c r="Z172" s="377" t="s">
        <v>1254</v>
      </c>
      <c r="AA172" s="379" t="s">
        <v>1380</v>
      </c>
      <c r="AB172" s="379" t="s">
        <v>1380</v>
      </c>
      <c r="AC172" s="419" t="str">
        <f>Table1332[[#This Row],[Default]]</f>
        <v>0</v>
      </c>
      <c r="AD172" s="379" t="s">
        <v>1380</v>
      </c>
      <c r="AE172" s="419" t="str">
        <f>Table1332[[#This Row],[Default]]</f>
        <v>0</v>
      </c>
      <c r="AF172" s="379" t="s">
        <v>1380</v>
      </c>
      <c r="AG172" s="419" t="str">
        <f>Table1332[[#This Row],[Default]]</f>
        <v>0</v>
      </c>
      <c r="AH172" s="377"/>
      <c r="AI172" s="377"/>
      <c r="AJ172" s="377"/>
      <c r="AK172" s="377"/>
      <c r="AL172" s="377"/>
    </row>
    <row r="173" spans="1:38" ht="30.75" customHeight="1" x14ac:dyDescent="0.25">
      <c r="A173" s="427">
        <v>169</v>
      </c>
      <c r="B173" s="377"/>
      <c r="C173" s="377"/>
      <c r="D173" s="377"/>
      <c r="E173" s="377" t="s">
        <v>1580</v>
      </c>
      <c r="F173" s="379" t="s">
        <v>87</v>
      </c>
      <c r="G173" s="377" t="s">
        <v>1544</v>
      </c>
      <c r="H173" s="377" t="s">
        <v>1750</v>
      </c>
      <c r="I173" s="412" t="s">
        <v>2467</v>
      </c>
      <c r="J173" s="415" t="s">
        <v>2365</v>
      </c>
      <c r="K173" s="377" t="s">
        <v>2058</v>
      </c>
      <c r="L173" s="377">
        <v>1</v>
      </c>
      <c r="M173" s="377">
        <v>1</v>
      </c>
      <c r="N173" s="377" t="s">
        <v>2043</v>
      </c>
      <c r="O173" s="377" t="s">
        <v>2324</v>
      </c>
      <c r="P173" s="377" t="s">
        <v>2380</v>
      </c>
      <c r="Q173" s="377" t="s">
        <v>1254</v>
      </c>
      <c r="R173" s="377" t="s">
        <v>1254</v>
      </c>
      <c r="S173" s="377" t="s">
        <v>1254</v>
      </c>
      <c r="T173" s="377" t="s">
        <v>1254</v>
      </c>
      <c r="U173" s="377" t="s">
        <v>1254</v>
      </c>
      <c r="V173" s="377" t="s">
        <v>1254</v>
      </c>
      <c r="W173" s="377" t="s">
        <v>1254</v>
      </c>
      <c r="X173" s="377" t="s">
        <v>1254</v>
      </c>
      <c r="Y173" s="377" t="s">
        <v>1254</v>
      </c>
      <c r="Z173" s="377" t="s">
        <v>1254</v>
      </c>
      <c r="AA173" s="379" t="s">
        <v>1207</v>
      </c>
      <c r="AB173" s="379" t="s">
        <v>1207</v>
      </c>
      <c r="AC173" s="419">
        <f>AND(MOD(INDEX(ConfigNew!$A$5:$CZ$221,MATCH("OCS_FOUNDRY_PUF_ENABLE",ConfigNew!$A$5:$A$221,0),MATCH(AC$4,ConfigNew!$A$5:$CZ$5,0))-1,2),MOD(INDEX(ConfigNew!$A$5:$CZ$221,MATCH("OCS_IID_PUF_ENABLE",ConfigNew!$A$5:$A$221,0),MATCH(AC$4,ConfigNew!$A$5:$CZ$5,0))-1,2)) + N("Note: If both OCS_FOUNDRY_PUF_ENABLE=0 and OCS_IID_PUF_ENABLE=0 then 1, else 0")</f>
        <v>1</v>
      </c>
      <c r="AD173" s="379" t="s">
        <v>1207</v>
      </c>
      <c r="AE173" s="419">
        <f>AND(MOD(INDEX(ConfigNew!$A$5:$CZ$221,MATCH("OCS_FOUNDRY_PUF_ENABLE",ConfigNew!$A$5:$A$221,0),MATCH(AE$4,ConfigNew!$A$5:$CZ$5,0))-1,2),MOD(INDEX(ConfigNew!$A$5:$CZ$221,MATCH("OCS_IID_PUF_ENABLE",ConfigNew!$A$5:$A$221,0),MATCH(AE$4,ConfigNew!$A$5:$CZ$5,0))-1,2)) + N("Note: If both OCS_FOUNDRY_PUF_ENABLE=0 and OCS_IID_PUF_ENABLE=0 then 1, else 0")</f>
        <v>0</v>
      </c>
      <c r="AF173" s="379" t="s">
        <v>1207</v>
      </c>
      <c r="AG173" s="419">
        <f>AND(MOD(INDEX(ConfigNew!$A$5:$CZ$221,MATCH("OCS_FOUNDRY_PUF_ENABLE",ConfigNew!$A$5:$A$221,0),MATCH(AG$4,ConfigNew!$A$5:$CZ$5,0))-1,2),MOD(INDEX(ConfigNew!$A$5:$CZ$221,MATCH("OCS_IID_PUF_ENABLE",ConfigNew!$A$5:$A$221,0),MATCH(AG$4,ConfigNew!$A$5:$CZ$5,0))-1,2)) + N("Note: If both OCS_FOUNDRY_PUF_ENABLE=0 and OCS_IID_PUF_ENABLE=0 then 1, else 0")</f>
        <v>1</v>
      </c>
      <c r="AH173" s="377"/>
      <c r="AI173" s="377"/>
      <c r="AJ173" s="377"/>
      <c r="AK173" s="377"/>
      <c r="AL173" s="377"/>
    </row>
    <row r="174" spans="1:38" ht="30.75" customHeight="1" x14ac:dyDescent="0.25">
      <c r="A174" s="427">
        <v>170</v>
      </c>
      <c r="B174" s="377"/>
      <c r="C174" s="377"/>
      <c r="D174" s="377"/>
      <c r="E174" s="377" t="s">
        <v>1581</v>
      </c>
      <c r="F174" s="379" t="s">
        <v>87</v>
      </c>
      <c r="G174" s="377" t="s">
        <v>1544</v>
      </c>
      <c r="H174" s="377" t="s">
        <v>1750</v>
      </c>
      <c r="I174" s="412" t="s">
        <v>2467</v>
      </c>
      <c r="J174" s="415" t="s">
        <v>2366</v>
      </c>
      <c r="K174" s="377" t="s">
        <v>2058</v>
      </c>
      <c r="L174" s="377">
        <v>1</v>
      </c>
      <c r="M174" s="377">
        <v>1</v>
      </c>
      <c r="N174" s="377" t="s">
        <v>2043</v>
      </c>
      <c r="O174" s="377" t="s">
        <v>2325</v>
      </c>
      <c r="P174" s="377" t="s">
        <v>2381</v>
      </c>
      <c r="Q174" s="377" t="s">
        <v>1254</v>
      </c>
      <c r="R174" s="377" t="s">
        <v>1254</v>
      </c>
      <c r="S174" s="377" t="s">
        <v>1254</v>
      </c>
      <c r="T174" s="377" t="s">
        <v>1254</v>
      </c>
      <c r="U174" s="377" t="s">
        <v>1254</v>
      </c>
      <c r="V174" s="377" t="s">
        <v>1254</v>
      </c>
      <c r="W174" s="377" t="s">
        <v>1254</v>
      </c>
      <c r="X174" s="377" t="s">
        <v>1254</v>
      </c>
      <c r="Y174" s="377" t="s">
        <v>1254</v>
      </c>
      <c r="Z174" s="377" t="s">
        <v>1254</v>
      </c>
      <c r="AA174" s="379" t="s">
        <v>1207</v>
      </c>
      <c r="AB174" s="379" t="s">
        <v>1207</v>
      </c>
      <c r="AC174" s="419">
        <f>NOT(AND(MOD(INDEX(ConfigNew!$A$5:$CZ$221,MATCH("OCS_FOUNDRY_PUF_ENABLE",ConfigNew!$A$5:$A$221,0),MATCH(AC$4,ConfigNew!$A$5:$CZ$5,0))-1,2),MOD(INDEX(ConfigNew!$A$5:$CZ$221,MATCH("OCS_IID_PUF_ENABLE",ConfigNew!$A$5:$A$221,0),MATCH(AC$4,ConfigNew!$A$5:$CZ$5,0))-1,2))) + N("Note: If both OCS_FOUNDRY_PUF_ENABLE=0 and OCS_IID_PUF_ENABLE=0 then 1, else 0")</f>
        <v>0</v>
      </c>
      <c r="AD174" s="379" t="s">
        <v>1207</v>
      </c>
      <c r="AE174" s="419">
        <f>NOT(AND(MOD(INDEX(ConfigNew!$A$5:$CZ$221,MATCH("OCS_FOUNDRY_PUF_ENABLE",ConfigNew!$A$5:$A$221,0),MATCH(AE$4,ConfigNew!$A$5:$CZ$5,0))-1,2),MOD(INDEX(ConfigNew!$A$5:$CZ$221,MATCH("OCS_IID_PUF_ENABLE",ConfigNew!$A$5:$A$221,0),MATCH(AE$4,ConfigNew!$A$5:$CZ$5,0))-1,2))) + N("Note: If both OCS_FOUNDRY_PUF_ENABLE=0 and OCS_IID_PUF_ENABLE=0 then 1, else 0")</f>
        <v>1</v>
      </c>
      <c r="AF174" s="379" t="s">
        <v>1207</v>
      </c>
      <c r="AG174" s="419">
        <f>NOT(AND(MOD(INDEX(ConfigNew!$A$5:$CZ$221,MATCH("OCS_FOUNDRY_PUF_ENABLE",ConfigNew!$A$5:$A$221,0),MATCH(AG$4,ConfigNew!$A$5:$CZ$5,0))-1,2),MOD(INDEX(ConfigNew!$A$5:$CZ$221,MATCH("OCS_IID_PUF_ENABLE",ConfigNew!$A$5:$A$221,0),MATCH(AG$4,ConfigNew!$A$5:$CZ$5,0))-1,2))) + N("Note: If both OCS_FOUNDRY_PUF_ENABLE=0 and OCS_IID_PUF_ENABLE=0 then 1, else 0")</f>
        <v>0</v>
      </c>
      <c r="AH174" s="377"/>
      <c r="AI174" s="377"/>
      <c r="AJ174" s="377"/>
      <c r="AK174" s="377"/>
      <c r="AL174" s="377"/>
    </row>
    <row r="175" spans="1:38" ht="30.75" customHeight="1" x14ac:dyDescent="0.25">
      <c r="A175" s="427">
        <v>171</v>
      </c>
      <c r="B175" s="377"/>
      <c r="C175" s="377"/>
      <c r="D175" s="377"/>
      <c r="E175" s="377" t="s">
        <v>1594</v>
      </c>
      <c r="F175" s="379" t="s">
        <v>87</v>
      </c>
      <c r="G175" s="377" t="s">
        <v>1544</v>
      </c>
      <c r="H175" s="377" t="s">
        <v>1750</v>
      </c>
      <c r="I175" s="412" t="s">
        <v>2467</v>
      </c>
      <c r="J175" s="378" t="s">
        <v>1874</v>
      </c>
      <c r="K175" s="377" t="s">
        <v>2058</v>
      </c>
      <c r="L175" s="377">
        <v>1</v>
      </c>
      <c r="M175" s="377">
        <v>1</v>
      </c>
      <c r="N175" s="377" t="s">
        <v>2043</v>
      </c>
      <c r="O175" s="377" t="s">
        <v>2326</v>
      </c>
      <c r="P175" s="377" t="s">
        <v>1632</v>
      </c>
      <c r="Q175" s="377" t="s">
        <v>1254</v>
      </c>
      <c r="R175" s="377" t="s">
        <v>1254</v>
      </c>
      <c r="S175" s="377" t="s">
        <v>1254</v>
      </c>
      <c r="T175" s="377" t="s">
        <v>1254</v>
      </c>
      <c r="U175" s="377" t="s">
        <v>1254</v>
      </c>
      <c r="V175" s="377" t="s">
        <v>1254</v>
      </c>
      <c r="W175" s="377" t="s">
        <v>1254</v>
      </c>
      <c r="X175" s="377" t="s">
        <v>1254</v>
      </c>
      <c r="Y175" s="377" t="s">
        <v>1254</v>
      </c>
      <c r="Z175" s="377" t="s">
        <v>1254</v>
      </c>
      <c r="AA175" s="379" t="s">
        <v>1207</v>
      </c>
      <c r="AB175" s="379" t="s">
        <v>1207</v>
      </c>
      <c r="AC175" s="419" t="str">
        <f>Table1332[[#This Row],[Default]]</f>
        <v>0</v>
      </c>
      <c r="AD175" s="379" t="s">
        <v>1207</v>
      </c>
      <c r="AE175" s="419" t="str">
        <f>Table1332[[#This Row],[Default]]</f>
        <v>0</v>
      </c>
      <c r="AF175" s="379" t="s">
        <v>1207</v>
      </c>
      <c r="AG175" s="419" t="str">
        <f>Table1332[[#This Row],[Default]]</f>
        <v>0</v>
      </c>
      <c r="AH175" s="377"/>
      <c r="AI175" s="377"/>
      <c r="AJ175" s="377"/>
      <c r="AK175" s="377"/>
      <c r="AL175" s="377"/>
    </row>
    <row r="176" spans="1:38" ht="30.75" customHeight="1" x14ac:dyDescent="0.25">
      <c r="A176" s="427">
        <v>172</v>
      </c>
      <c r="B176" s="377"/>
      <c r="C176" s="377"/>
      <c r="D176" s="377"/>
      <c r="E176" s="377" t="s">
        <v>1595</v>
      </c>
      <c r="F176" s="379" t="s">
        <v>87</v>
      </c>
      <c r="G176" s="377" t="s">
        <v>1544</v>
      </c>
      <c r="H176" s="377" t="s">
        <v>1750</v>
      </c>
      <c r="I176" s="412" t="s">
        <v>2467</v>
      </c>
      <c r="J176" s="414" t="s">
        <v>1873</v>
      </c>
      <c r="K176" s="377" t="s">
        <v>2058</v>
      </c>
      <c r="L176" s="377">
        <v>1</v>
      </c>
      <c r="M176" s="377">
        <v>1</v>
      </c>
      <c r="N176" s="377" t="s">
        <v>2043</v>
      </c>
      <c r="O176" s="377" t="s">
        <v>2327</v>
      </c>
      <c r="P176" s="377" t="s">
        <v>1633</v>
      </c>
      <c r="Q176" s="377" t="s">
        <v>1254</v>
      </c>
      <c r="R176" s="377" t="s">
        <v>1254</v>
      </c>
      <c r="S176" s="377" t="s">
        <v>1254</v>
      </c>
      <c r="T176" s="377" t="s">
        <v>1254</v>
      </c>
      <c r="U176" s="377" t="s">
        <v>1254</v>
      </c>
      <c r="V176" s="377" t="s">
        <v>1254</v>
      </c>
      <c r="W176" s="377" t="s">
        <v>1254</v>
      </c>
      <c r="X176" s="377" t="s">
        <v>1254</v>
      </c>
      <c r="Y176" s="377" t="s">
        <v>1254</v>
      </c>
      <c r="Z176" s="377" t="s">
        <v>1254</v>
      </c>
      <c r="AA176" s="379" t="s">
        <v>1207</v>
      </c>
      <c r="AB176" s="379" t="s">
        <v>1207</v>
      </c>
      <c r="AC176" s="419" t="str">
        <f>Table1332[[#This Row],[Default]]</f>
        <v>1</v>
      </c>
      <c r="AD176" s="379" t="s">
        <v>1207</v>
      </c>
      <c r="AE176" s="419" t="str">
        <f>Table1332[[#This Row],[Default]]</f>
        <v>1</v>
      </c>
      <c r="AF176" s="379" t="s">
        <v>1207</v>
      </c>
      <c r="AG176" s="419" t="str">
        <f>Table1332[[#This Row],[Default]]</f>
        <v>1</v>
      </c>
      <c r="AH176" s="377"/>
      <c r="AI176" s="377"/>
      <c r="AJ176" s="377"/>
      <c r="AK176" s="377"/>
      <c r="AL176" s="377"/>
    </row>
    <row r="177" spans="1:38" ht="30.75" customHeight="1" x14ac:dyDescent="0.25">
      <c r="A177" s="427">
        <v>173</v>
      </c>
      <c r="B177" s="377"/>
      <c r="C177" s="377"/>
      <c r="D177" s="377"/>
      <c r="E177" s="377" t="s">
        <v>1592</v>
      </c>
      <c r="F177" s="379" t="s">
        <v>140</v>
      </c>
      <c r="G177" s="377" t="s">
        <v>1544</v>
      </c>
      <c r="H177" s="377" t="s">
        <v>1750</v>
      </c>
      <c r="I177" s="412" t="s">
        <v>2467</v>
      </c>
      <c r="J177" s="378" t="s">
        <v>1874</v>
      </c>
      <c r="K177" s="377" t="s">
        <v>2058</v>
      </c>
      <c r="L177" s="377">
        <v>1</v>
      </c>
      <c r="M177" s="377">
        <v>1</v>
      </c>
      <c r="N177" s="377" t="s">
        <v>2043</v>
      </c>
      <c r="O177" s="377" t="s">
        <v>2328</v>
      </c>
      <c r="P177" s="377" t="s">
        <v>1634</v>
      </c>
      <c r="Q177" s="377" t="s">
        <v>1254</v>
      </c>
      <c r="R177" s="377" t="s">
        <v>1254</v>
      </c>
      <c r="S177" s="377" t="s">
        <v>1254</v>
      </c>
      <c r="T177" s="377" t="s">
        <v>1254</v>
      </c>
      <c r="U177" s="377" t="s">
        <v>1254</v>
      </c>
      <c r="V177" s="377" t="s">
        <v>1254</v>
      </c>
      <c r="W177" s="377" t="s">
        <v>1254</v>
      </c>
      <c r="X177" s="377" t="s">
        <v>1254</v>
      </c>
      <c r="Y177" s="377" t="s">
        <v>1254</v>
      </c>
      <c r="Z177" s="377" t="s">
        <v>1254</v>
      </c>
      <c r="AA177" s="379" t="s">
        <v>1207</v>
      </c>
      <c r="AB177" s="379" t="s">
        <v>1207</v>
      </c>
      <c r="AC177" s="419" t="str">
        <f>Table1332[[#This Row],[Default]]</f>
        <v>0</v>
      </c>
      <c r="AD177" s="379" t="s">
        <v>1207</v>
      </c>
      <c r="AE177" s="419" t="str">
        <f>Table1332[[#This Row],[Default]]</f>
        <v>0</v>
      </c>
      <c r="AF177" s="379" t="s">
        <v>1207</v>
      </c>
      <c r="AG177" s="419" t="str">
        <f>Table1332[[#This Row],[Default]]</f>
        <v>0</v>
      </c>
      <c r="AH177" s="377"/>
      <c r="AI177" s="377"/>
      <c r="AJ177" s="377"/>
      <c r="AK177" s="377"/>
      <c r="AL177" s="377"/>
    </row>
    <row r="178" spans="1:38" ht="30.75" customHeight="1" x14ac:dyDescent="0.25">
      <c r="A178" s="427">
        <v>174</v>
      </c>
      <c r="B178" s="377"/>
      <c r="C178" s="377"/>
      <c r="D178" s="377"/>
      <c r="E178" s="377" t="s">
        <v>1593</v>
      </c>
      <c r="F178" s="379" t="s">
        <v>140</v>
      </c>
      <c r="G178" s="377" t="s">
        <v>1544</v>
      </c>
      <c r="H178" s="377" t="s">
        <v>1750</v>
      </c>
      <c r="I178" s="412" t="s">
        <v>2467</v>
      </c>
      <c r="J178" s="414" t="s">
        <v>1873</v>
      </c>
      <c r="K178" s="377" t="s">
        <v>2058</v>
      </c>
      <c r="L178" s="377">
        <v>1</v>
      </c>
      <c r="M178" s="377">
        <v>1</v>
      </c>
      <c r="N178" s="377" t="s">
        <v>2043</v>
      </c>
      <c r="O178" s="377" t="s">
        <v>2329</v>
      </c>
      <c r="P178" s="377" t="s">
        <v>1635</v>
      </c>
      <c r="Q178" s="377" t="s">
        <v>1254</v>
      </c>
      <c r="R178" s="377" t="s">
        <v>1254</v>
      </c>
      <c r="S178" s="377" t="s">
        <v>1254</v>
      </c>
      <c r="T178" s="377" t="s">
        <v>1254</v>
      </c>
      <c r="U178" s="377" t="s">
        <v>1254</v>
      </c>
      <c r="V178" s="377" t="s">
        <v>1254</v>
      </c>
      <c r="W178" s="377" t="s">
        <v>1254</v>
      </c>
      <c r="X178" s="377" t="s">
        <v>1254</v>
      </c>
      <c r="Y178" s="377" t="s">
        <v>1254</v>
      </c>
      <c r="Z178" s="377" t="s">
        <v>1254</v>
      </c>
      <c r="AA178" s="379" t="s">
        <v>1207</v>
      </c>
      <c r="AB178" s="379" t="s">
        <v>1207</v>
      </c>
      <c r="AC178" s="419" t="str">
        <f>Table1332[[#This Row],[Default]]</f>
        <v>1</v>
      </c>
      <c r="AD178" s="379" t="s">
        <v>1207</v>
      </c>
      <c r="AE178" s="419" t="str">
        <f>Table1332[[#This Row],[Default]]</f>
        <v>1</v>
      </c>
      <c r="AF178" s="379" t="s">
        <v>1207</v>
      </c>
      <c r="AG178" s="419" t="str">
        <f>Table1332[[#This Row],[Default]]</f>
        <v>1</v>
      </c>
      <c r="AH178" s="377"/>
      <c r="AI178" s="377"/>
      <c r="AJ178" s="377"/>
      <c r="AK178" s="377"/>
      <c r="AL178" s="377"/>
    </row>
    <row r="179" spans="1:38" ht="30.75" customHeight="1" x14ac:dyDescent="0.25">
      <c r="A179" s="427">
        <v>175</v>
      </c>
      <c r="B179" s="377"/>
      <c r="C179" s="377"/>
      <c r="D179" s="377"/>
      <c r="E179" s="377" t="s">
        <v>1601</v>
      </c>
      <c r="F179" s="379" t="s">
        <v>87</v>
      </c>
      <c r="G179" s="377" t="s">
        <v>1544</v>
      </c>
      <c r="H179" s="377" t="s">
        <v>1750</v>
      </c>
      <c r="I179" s="412" t="s">
        <v>2467</v>
      </c>
      <c r="J179" s="414" t="s">
        <v>1873</v>
      </c>
      <c r="K179" s="377" t="s">
        <v>2058</v>
      </c>
      <c r="L179" s="377">
        <v>1</v>
      </c>
      <c r="M179" s="377">
        <v>1</v>
      </c>
      <c r="N179" s="377" t="s">
        <v>2043</v>
      </c>
      <c r="O179" s="377" t="s">
        <v>2330</v>
      </c>
      <c r="P179" s="377" t="s">
        <v>1636</v>
      </c>
      <c r="Q179" s="377" t="s">
        <v>1254</v>
      </c>
      <c r="R179" s="377" t="s">
        <v>1254</v>
      </c>
      <c r="S179" s="377" t="s">
        <v>1254</v>
      </c>
      <c r="T179" s="377" t="s">
        <v>1254</v>
      </c>
      <c r="U179" s="377" t="s">
        <v>1254</v>
      </c>
      <c r="V179" s="377" t="s">
        <v>1254</v>
      </c>
      <c r="W179" s="377" t="s">
        <v>1254</v>
      </c>
      <c r="X179" s="377" t="s">
        <v>1254</v>
      </c>
      <c r="Y179" s="377" t="s">
        <v>1254</v>
      </c>
      <c r="Z179" s="377" t="s">
        <v>1254</v>
      </c>
      <c r="AA179" s="379" t="s">
        <v>1207</v>
      </c>
      <c r="AB179" s="379" t="s">
        <v>1207</v>
      </c>
      <c r="AC179" s="419" t="str">
        <f>Table1332[[#This Row],[Default]]</f>
        <v>1</v>
      </c>
      <c r="AD179" s="379" t="s">
        <v>1207</v>
      </c>
      <c r="AE179" s="419" t="str">
        <f>Table1332[[#This Row],[Default]]</f>
        <v>1</v>
      </c>
      <c r="AF179" s="379" t="s">
        <v>1207</v>
      </c>
      <c r="AG179" s="419" t="str">
        <f>Table1332[[#This Row],[Default]]</f>
        <v>1</v>
      </c>
      <c r="AH179" s="377"/>
      <c r="AI179" s="377"/>
      <c r="AJ179" s="377"/>
      <c r="AK179" s="377"/>
      <c r="AL179" s="377"/>
    </row>
    <row r="180" spans="1:38" ht="30.75" customHeight="1" x14ac:dyDescent="0.25">
      <c r="A180" s="427">
        <v>176</v>
      </c>
      <c r="B180" s="377"/>
      <c r="C180" s="377"/>
      <c r="D180" s="377"/>
      <c r="E180" s="377" t="s">
        <v>1602</v>
      </c>
      <c r="F180" s="379" t="s">
        <v>87</v>
      </c>
      <c r="G180" s="377" t="s">
        <v>1544</v>
      </c>
      <c r="H180" s="377" t="s">
        <v>1750</v>
      </c>
      <c r="I180" s="412" t="s">
        <v>2467</v>
      </c>
      <c r="J180" s="378" t="s">
        <v>1874</v>
      </c>
      <c r="K180" s="377" t="s">
        <v>2058</v>
      </c>
      <c r="L180" s="377">
        <v>1</v>
      </c>
      <c r="M180" s="377">
        <v>1</v>
      </c>
      <c r="N180" s="377" t="s">
        <v>2043</v>
      </c>
      <c r="O180" s="377" t="s">
        <v>2331</v>
      </c>
      <c r="P180" s="377" t="s">
        <v>1637</v>
      </c>
      <c r="Q180" s="377" t="s">
        <v>1254</v>
      </c>
      <c r="R180" s="377" t="s">
        <v>1254</v>
      </c>
      <c r="S180" s="377" t="s">
        <v>1254</v>
      </c>
      <c r="T180" s="377" t="s">
        <v>1254</v>
      </c>
      <c r="U180" s="377" t="s">
        <v>1254</v>
      </c>
      <c r="V180" s="377" t="s">
        <v>1254</v>
      </c>
      <c r="W180" s="377" t="s">
        <v>1254</v>
      </c>
      <c r="X180" s="377" t="s">
        <v>1254</v>
      </c>
      <c r="Y180" s="377" t="s">
        <v>1254</v>
      </c>
      <c r="Z180" s="377" t="s">
        <v>1254</v>
      </c>
      <c r="AA180" s="379" t="s">
        <v>1207</v>
      </c>
      <c r="AB180" s="379" t="s">
        <v>1207</v>
      </c>
      <c r="AC180" s="419" t="str">
        <f>Table1332[[#This Row],[Default]]</f>
        <v>0</v>
      </c>
      <c r="AD180" s="379" t="s">
        <v>1207</v>
      </c>
      <c r="AE180" s="419" t="str">
        <f>Table1332[[#This Row],[Default]]</f>
        <v>0</v>
      </c>
      <c r="AF180" s="379" t="s">
        <v>1207</v>
      </c>
      <c r="AG180" s="419" t="str">
        <f>Table1332[[#This Row],[Default]]</f>
        <v>0</v>
      </c>
      <c r="AH180" s="377"/>
      <c r="AI180" s="377"/>
      <c r="AJ180" s="377"/>
      <c r="AK180" s="377"/>
      <c r="AL180" s="377"/>
    </row>
    <row r="181" spans="1:38" ht="30.75" customHeight="1" x14ac:dyDescent="0.25">
      <c r="A181" s="427">
        <v>177</v>
      </c>
      <c r="B181" s="377"/>
      <c r="C181" s="377"/>
      <c r="D181" s="377"/>
      <c r="E181" s="430" t="s">
        <v>1605</v>
      </c>
      <c r="F181" s="379" t="s">
        <v>87</v>
      </c>
      <c r="G181" s="377" t="s">
        <v>2457</v>
      </c>
      <c r="H181" s="377" t="s">
        <v>1754</v>
      </c>
      <c r="I181" s="412" t="s">
        <v>2467</v>
      </c>
      <c r="J181" s="414" t="s">
        <v>2006</v>
      </c>
      <c r="K181" s="377" t="s">
        <v>2058</v>
      </c>
      <c r="L181" s="377">
        <v>1</v>
      </c>
      <c r="M181" s="377">
        <v>8</v>
      </c>
      <c r="N181" s="377" t="s">
        <v>2044</v>
      </c>
      <c r="O181" s="377" t="s">
        <v>2332</v>
      </c>
      <c r="P181" s="377" t="s">
        <v>1638</v>
      </c>
      <c r="Q181" s="377" t="s">
        <v>1254</v>
      </c>
      <c r="R181" s="377" t="s">
        <v>1254</v>
      </c>
      <c r="S181" s="377" t="s">
        <v>1254</v>
      </c>
      <c r="T181" s="377" t="s">
        <v>1254</v>
      </c>
      <c r="U181" s="377" t="s">
        <v>1254</v>
      </c>
      <c r="V181" s="377" t="s">
        <v>1254</v>
      </c>
      <c r="W181" s="377" t="s">
        <v>1254</v>
      </c>
      <c r="X181" s="377" t="s">
        <v>1254</v>
      </c>
      <c r="Y181" s="377" t="s">
        <v>1254</v>
      </c>
      <c r="Z181" s="377" t="s">
        <v>1254</v>
      </c>
      <c r="AA181" s="379" t="s">
        <v>1207</v>
      </c>
      <c r="AB181" s="379" t="s">
        <v>1380</v>
      </c>
      <c r="AC181" s="419" t="str">
        <f>Table1332[[#This Row],[Default]]</f>
        <v>11111111</v>
      </c>
      <c r="AD181" s="379" t="s">
        <v>1380</v>
      </c>
      <c r="AE181" s="419" t="str">
        <f>Table1332[[#This Row],[Default]]</f>
        <v>11111111</v>
      </c>
      <c r="AF181" s="379" t="s">
        <v>1380</v>
      </c>
      <c r="AG181" s="419" t="str">
        <f>Table1332[[#This Row],[Default]]</f>
        <v>11111111</v>
      </c>
      <c r="AH181" s="377"/>
      <c r="AI181" s="377"/>
      <c r="AJ181" s="377"/>
      <c r="AK181" s="377"/>
      <c r="AL181" s="377"/>
    </row>
    <row r="182" spans="1:38" ht="30.75" customHeight="1" x14ac:dyDescent="0.25">
      <c r="A182" s="427">
        <v>178</v>
      </c>
      <c r="B182" s="377"/>
      <c r="C182" s="377"/>
      <c r="D182" s="377"/>
      <c r="E182" s="430" t="s">
        <v>1606</v>
      </c>
      <c r="F182" s="379" t="s">
        <v>87</v>
      </c>
      <c r="G182" s="377" t="s">
        <v>2457</v>
      </c>
      <c r="H182" s="377" t="s">
        <v>1754</v>
      </c>
      <c r="I182" s="412" t="s">
        <v>2467</v>
      </c>
      <c r="J182" s="378" t="s">
        <v>1865</v>
      </c>
      <c r="K182" s="377" t="s">
        <v>2058</v>
      </c>
      <c r="L182" s="377">
        <v>1</v>
      </c>
      <c r="M182" s="377">
        <v>8</v>
      </c>
      <c r="N182" s="377" t="s">
        <v>2414</v>
      </c>
      <c r="O182" s="377" t="s">
        <v>2333</v>
      </c>
      <c r="P182" s="377" t="s">
        <v>1639</v>
      </c>
      <c r="Q182" s="377" t="s">
        <v>1254</v>
      </c>
      <c r="R182" s="377" t="s">
        <v>1254</v>
      </c>
      <c r="S182" s="377" t="s">
        <v>1254</v>
      </c>
      <c r="T182" s="377" t="s">
        <v>1254</v>
      </c>
      <c r="U182" s="377" t="s">
        <v>1254</v>
      </c>
      <c r="V182" s="377" t="s">
        <v>1254</v>
      </c>
      <c r="W182" s="377" t="s">
        <v>1254</v>
      </c>
      <c r="X182" s="377" t="s">
        <v>1254</v>
      </c>
      <c r="Y182" s="377" t="s">
        <v>1254</v>
      </c>
      <c r="Z182" s="377" t="s">
        <v>1254</v>
      </c>
      <c r="AA182" s="379" t="s">
        <v>1207</v>
      </c>
      <c r="AB182" s="379" t="s">
        <v>1380</v>
      </c>
      <c r="AC182" s="419" t="str">
        <f>Table1332[[#This Row],[Default]]</f>
        <v>00000000</v>
      </c>
      <c r="AD182" s="379" t="s">
        <v>1380</v>
      </c>
      <c r="AE182" s="419" t="str">
        <f>Table1332[[#This Row],[Default]]</f>
        <v>00000000</v>
      </c>
      <c r="AF182" s="379" t="s">
        <v>1380</v>
      </c>
      <c r="AG182" s="419" t="str">
        <f>Table1332[[#This Row],[Default]]</f>
        <v>00000000</v>
      </c>
      <c r="AH182" s="377"/>
      <c r="AI182" s="377"/>
      <c r="AJ182" s="377"/>
      <c r="AK182" s="377"/>
      <c r="AL182" s="377"/>
    </row>
    <row r="183" spans="1:38" ht="30.75" customHeight="1" x14ac:dyDescent="0.25">
      <c r="A183" s="427"/>
      <c r="B183" s="377" t="s">
        <v>2393</v>
      </c>
      <c r="C183" s="377" t="s">
        <v>2393</v>
      </c>
      <c r="D183" s="377"/>
      <c r="E183" s="377" t="s">
        <v>2394</v>
      </c>
      <c r="F183" s="377" t="s">
        <v>2395</v>
      </c>
      <c r="G183" s="377" t="s">
        <v>2396</v>
      </c>
      <c r="H183" s="377" t="s">
        <v>1750</v>
      </c>
      <c r="I183" s="377" t="s">
        <v>1256</v>
      </c>
      <c r="J183" s="381" t="s">
        <v>2397</v>
      </c>
      <c r="K183" s="377" t="s">
        <v>2058</v>
      </c>
      <c r="L183" s="377">
        <v>1</v>
      </c>
      <c r="M183" s="377">
        <v>6</v>
      </c>
      <c r="N183" s="377" t="s">
        <v>2400</v>
      </c>
      <c r="O183" s="377" t="s">
        <v>2401</v>
      </c>
      <c r="P183" s="377" t="s">
        <v>2404</v>
      </c>
      <c r="Q183" s="377"/>
      <c r="R183" s="377"/>
      <c r="S183" s="377"/>
      <c r="T183" s="377"/>
      <c r="U183" s="377"/>
      <c r="V183" s="377"/>
      <c r="W183" s="377"/>
      <c r="X183" s="377"/>
      <c r="Y183" s="377"/>
      <c r="Z183" s="377"/>
      <c r="AA183" s="377" t="s">
        <v>1380</v>
      </c>
      <c r="AB183" s="377" t="s">
        <v>1380</v>
      </c>
      <c r="AC183" s="418"/>
      <c r="AD183" s="377" t="s">
        <v>1380</v>
      </c>
      <c r="AE183" s="418"/>
      <c r="AF183" s="377" t="s">
        <v>1207</v>
      </c>
      <c r="AG183" s="418"/>
      <c r="AH183" s="377"/>
      <c r="AI183" s="377"/>
      <c r="AJ183" s="377"/>
      <c r="AK183" s="377"/>
      <c r="AL183" s="409"/>
    </row>
    <row r="184" spans="1:38" ht="30.75" customHeight="1" x14ac:dyDescent="0.25">
      <c r="A184" s="427"/>
      <c r="B184" s="377"/>
      <c r="C184" s="408"/>
      <c r="D184" s="408"/>
      <c r="E184" s="377" t="s">
        <v>2398</v>
      </c>
      <c r="F184" s="377" t="s">
        <v>66</v>
      </c>
      <c r="G184" s="377" t="s">
        <v>2396</v>
      </c>
      <c r="H184" s="377" t="s">
        <v>1750</v>
      </c>
      <c r="I184" s="377" t="s">
        <v>1256</v>
      </c>
      <c r="J184" s="381" t="s">
        <v>2399</v>
      </c>
      <c r="K184" s="377" t="s">
        <v>2058</v>
      </c>
      <c r="L184" s="377">
        <v>1</v>
      </c>
      <c r="M184" s="377">
        <v>26</v>
      </c>
      <c r="N184" s="377" t="s">
        <v>2400</v>
      </c>
      <c r="O184" s="377" t="s">
        <v>2402</v>
      </c>
      <c r="P184" s="377" t="s">
        <v>2403</v>
      </c>
      <c r="Q184" s="377"/>
      <c r="R184" s="377"/>
      <c r="S184" s="377"/>
      <c r="T184" s="377"/>
      <c r="U184" s="377"/>
      <c r="V184" s="377"/>
      <c r="W184" s="377"/>
      <c r="X184" s="377"/>
      <c r="Y184" s="377"/>
      <c r="Z184" s="377"/>
      <c r="AA184" s="377" t="s">
        <v>1380</v>
      </c>
      <c r="AB184" s="377" t="s">
        <v>1380</v>
      </c>
      <c r="AC184" s="418"/>
      <c r="AD184" s="377" t="s">
        <v>1380</v>
      </c>
      <c r="AE184" s="418"/>
      <c r="AF184" s="377" t="s">
        <v>1207</v>
      </c>
      <c r="AG184" s="418"/>
      <c r="AH184" s="377"/>
      <c r="AI184" s="377"/>
      <c r="AJ184" s="377"/>
      <c r="AK184" s="377"/>
      <c r="AL184" s="409"/>
    </row>
    <row r="185" spans="1:38" ht="30.75" customHeight="1" x14ac:dyDescent="0.25">
      <c r="A185" s="427">
        <v>173</v>
      </c>
      <c r="B185" s="377" t="s">
        <v>1708</v>
      </c>
      <c r="C185" s="377" t="s">
        <v>1558</v>
      </c>
      <c r="D185" s="377"/>
      <c r="E185" s="377" t="s">
        <v>1555</v>
      </c>
      <c r="F185" s="379" t="s">
        <v>66</v>
      </c>
      <c r="G185" s="377" t="s">
        <v>1544</v>
      </c>
      <c r="H185" s="377" t="s">
        <v>1750</v>
      </c>
      <c r="I185" s="377" t="s">
        <v>1256</v>
      </c>
      <c r="J185" s="378" t="s">
        <v>2007</v>
      </c>
      <c r="K185" s="377" t="s">
        <v>2058</v>
      </c>
      <c r="L185" s="377">
        <v>1</v>
      </c>
      <c r="M185" s="377">
        <v>16</v>
      </c>
      <c r="N185" s="377" t="s">
        <v>2045</v>
      </c>
      <c r="O185" s="377" t="s">
        <v>2334</v>
      </c>
      <c r="P185" s="377" t="s">
        <v>1609</v>
      </c>
      <c r="Q185" s="377" t="s">
        <v>1380</v>
      </c>
      <c r="R185" s="377" t="s">
        <v>1380</v>
      </c>
      <c r="S185" s="377" t="s">
        <v>1380</v>
      </c>
      <c r="T185" s="377" t="s">
        <v>1254</v>
      </c>
      <c r="U185" s="377" t="s">
        <v>1254</v>
      </c>
      <c r="V185" s="377" t="s">
        <v>1380</v>
      </c>
      <c r="W185" s="377" t="s">
        <v>1380</v>
      </c>
      <c r="X185" s="377" t="s">
        <v>1254</v>
      </c>
      <c r="Y185" s="377" t="s">
        <v>1254</v>
      </c>
      <c r="Z185" s="377" t="s">
        <v>1254</v>
      </c>
      <c r="AA185" s="379" t="s">
        <v>1207</v>
      </c>
      <c r="AB185" s="379" t="s">
        <v>1207</v>
      </c>
      <c r="AC185" s="419"/>
      <c r="AD185" s="379" t="s">
        <v>1207</v>
      </c>
      <c r="AE185" s="419"/>
      <c r="AF185" s="379" t="s">
        <v>1207</v>
      </c>
      <c r="AG185" s="419"/>
      <c r="AH185" s="377"/>
      <c r="AI185" s="377" t="s">
        <v>66</v>
      </c>
      <c r="AJ185" s="377"/>
      <c r="AK185" s="377"/>
      <c r="AL185" s="377"/>
    </row>
    <row r="186" spans="1:38" ht="30.75" customHeight="1" x14ac:dyDescent="0.25">
      <c r="A186" s="427">
        <v>174</v>
      </c>
      <c r="B186" s="377"/>
      <c r="C186" s="377"/>
      <c r="D186" s="377"/>
      <c r="E186" s="377" t="s">
        <v>1646</v>
      </c>
      <c r="F186" s="379" t="s">
        <v>66</v>
      </c>
      <c r="G186" s="377" t="s">
        <v>1544</v>
      </c>
      <c r="H186" s="377" t="s">
        <v>1750</v>
      </c>
      <c r="I186" s="377" t="s">
        <v>1256</v>
      </c>
      <c r="J186" s="378" t="s">
        <v>2008</v>
      </c>
      <c r="K186" s="377" t="s">
        <v>2058</v>
      </c>
      <c r="L186" s="377">
        <v>1</v>
      </c>
      <c r="M186" s="377">
        <v>8</v>
      </c>
      <c r="N186" s="377" t="s">
        <v>2046</v>
      </c>
      <c r="O186" s="377" t="s">
        <v>2335</v>
      </c>
      <c r="P186" s="377" t="s">
        <v>1610</v>
      </c>
      <c r="Q186" s="377" t="s">
        <v>1380</v>
      </c>
      <c r="R186" s="377" t="s">
        <v>1380</v>
      </c>
      <c r="S186" s="377" t="s">
        <v>1380</v>
      </c>
      <c r="T186" s="377" t="s">
        <v>1254</v>
      </c>
      <c r="U186" s="377" t="s">
        <v>1254</v>
      </c>
      <c r="V186" s="377" t="s">
        <v>1380</v>
      </c>
      <c r="W186" s="377" t="s">
        <v>1380</v>
      </c>
      <c r="X186" s="377" t="s">
        <v>1254</v>
      </c>
      <c r="Y186" s="377" t="s">
        <v>1254</v>
      </c>
      <c r="Z186" s="377" t="s">
        <v>1254</v>
      </c>
      <c r="AA186" s="379" t="s">
        <v>1207</v>
      </c>
      <c r="AB186" s="379" t="s">
        <v>1207</v>
      </c>
      <c r="AC186" s="419"/>
      <c r="AD186" s="379" t="s">
        <v>1207</v>
      </c>
      <c r="AE186" s="419"/>
      <c r="AF186" s="379" t="s">
        <v>1207</v>
      </c>
      <c r="AG186" s="419"/>
      <c r="AH186" s="377"/>
      <c r="AI186" s="377" t="s">
        <v>66</v>
      </c>
      <c r="AJ186" s="377"/>
      <c r="AK186" s="377"/>
      <c r="AL186" s="377"/>
    </row>
    <row r="187" spans="1:38" ht="30.75" customHeight="1" x14ac:dyDescent="0.25">
      <c r="A187" s="427">
        <v>175</v>
      </c>
      <c r="B187" s="377"/>
      <c r="C187" s="377"/>
      <c r="D187" s="377"/>
      <c r="E187" s="377" t="s">
        <v>1556</v>
      </c>
      <c r="F187" s="379" t="s">
        <v>66</v>
      </c>
      <c r="G187" s="377" t="s">
        <v>1544</v>
      </c>
      <c r="H187" s="377" t="s">
        <v>1750</v>
      </c>
      <c r="I187" s="377" t="s">
        <v>1256</v>
      </c>
      <c r="J187" s="378" t="s">
        <v>2009</v>
      </c>
      <c r="K187" s="377" t="s">
        <v>2058</v>
      </c>
      <c r="L187" s="377">
        <v>1</v>
      </c>
      <c r="M187" s="377">
        <v>4</v>
      </c>
      <c r="N187" s="377" t="s">
        <v>2047</v>
      </c>
      <c r="O187" s="377" t="s">
        <v>2336</v>
      </c>
      <c r="P187" s="377" t="s">
        <v>1611</v>
      </c>
      <c r="Q187" s="377" t="s">
        <v>1380</v>
      </c>
      <c r="R187" s="377" t="s">
        <v>1380</v>
      </c>
      <c r="S187" s="377" t="s">
        <v>1380</v>
      </c>
      <c r="T187" s="377" t="s">
        <v>1254</v>
      </c>
      <c r="U187" s="377" t="s">
        <v>1254</v>
      </c>
      <c r="V187" s="377" t="s">
        <v>1380</v>
      </c>
      <c r="W187" s="377" t="s">
        <v>1380</v>
      </c>
      <c r="X187" s="377" t="s">
        <v>1254</v>
      </c>
      <c r="Y187" s="377" t="s">
        <v>1254</v>
      </c>
      <c r="Z187" s="377" t="s">
        <v>1254</v>
      </c>
      <c r="AA187" s="379" t="s">
        <v>1207</v>
      </c>
      <c r="AB187" s="379" t="s">
        <v>1207</v>
      </c>
      <c r="AC187" s="419"/>
      <c r="AD187" s="379" t="s">
        <v>1207</v>
      </c>
      <c r="AE187" s="419"/>
      <c r="AF187" s="379" t="s">
        <v>1207</v>
      </c>
      <c r="AG187" s="419"/>
      <c r="AH187" s="377"/>
      <c r="AI187" s="377" t="s">
        <v>66</v>
      </c>
      <c r="AJ187" s="377"/>
      <c r="AK187" s="377"/>
      <c r="AL187" s="377"/>
    </row>
    <row r="188" spans="1:38" ht="30.75" customHeight="1" x14ac:dyDescent="0.25">
      <c r="A188" s="427">
        <v>176</v>
      </c>
      <c r="B188" s="377"/>
      <c r="C188" s="377"/>
      <c r="D188" s="377"/>
      <c r="E188" s="377" t="s">
        <v>1557</v>
      </c>
      <c r="F188" s="379" t="s">
        <v>66</v>
      </c>
      <c r="G188" s="377" t="s">
        <v>1544</v>
      </c>
      <c r="H188" s="377" t="s">
        <v>1750</v>
      </c>
      <c r="I188" s="377" t="s">
        <v>1256</v>
      </c>
      <c r="J188" s="378" t="s">
        <v>2010</v>
      </c>
      <c r="K188" s="377" t="s">
        <v>2058</v>
      </c>
      <c r="L188" s="377">
        <v>1</v>
      </c>
      <c r="M188" s="377">
        <v>4</v>
      </c>
      <c r="N188" s="377" t="s">
        <v>2047</v>
      </c>
      <c r="O188" s="377" t="s">
        <v>2337</v>
      </c>
      <c r="P188" s="377" t="s">
        <v>1612</v>
      </c>
      <c r="Q188" s="377" t="s">
        <v>1380</v>
      </c>
      <c r="R188" s="377" t="s">
        <v>1380</v>
      </c>
      <c r="S188" s="377" t="s">
        <v>1380</v>
      </c>
      <c r="T188" s="377" t="s">
        <v>1254</v>
      </c>
      <c r="U188" s="377" t="s">
        <v>1254</v>
      </c>
      <c r="V188" s="377" t="s">
        <v>1380</v>
      </c>
      <c r="W188" s="377" t="s">
        <v>1380</v>
      </c>
      <c r="X188" s="377" t="s">
        <v>1254</v>
      </c>
      <c r="Y188" s="377" t="s">
        <v>1254</v>
      </c>
      <c r="Z188" s="377" t="s">
        <v>1254</v>
      </c>
      <c r="AA188" s="379" t="s">
        <v>1207</v>
      </c>
      <c r="AB188" s="379" t="s">
        <v>1207</v>
      </c>
      <c r="AC188" s="419"/>
      <c r="AD188" s="379" t="s">
        <v>1207</v>
      </c>
      <c r="AE188" s="419"/>
      <c r="AF188" s="379" t="s">
        <v>1207</v>
      </c>
      <c r="AG188" s="419"/>
      <c r="AH188" s="377"/>
      <c r="AI188" s="377" t="s">
        <v>66</v>
      </c>
      <c r="AJ188" s="377"/>
      <c r="AK188" s="377"/>
      <c r="AL188" s="377"/>
    </row>
    <row r="189" spans="1:38" ht="30.75" customHeight="1" x14ac:dyDescent="0.25">
      <c r="A189" s="427">
        <v>177</v>
      </c>
      <c r="B189" s="377" t="s">
        <v>1709</v>
      </c>
      <c r="C189" s="377" t="s">
        <v>38</v>
      </c>
      <c r="D189" s="377"/>
      <c r="E189" s="377" t="s">
        <v>262</v>
      </c>
      <c r="F189" s="377" t="s">
        <v>66</v>
      </c>
      <c r="G189" s="377" t="s">
        <v>613</v>
      </c>
      <c r="H189" s="377"/>
      <c r="I189" s="377" t="s">
        <v>2137</v>
      </c>
      <c r="J189" s="378" t="s">
        <v>2007</v>
      </c>
      <c r="K189" s="377" t="s">
        <v>2058</v>
      </c>
      <c r="L189" s="377">
        <v>1</v>
      </c>
      <c r="M189" s="377">
        <v>16</v>
      </c>
      <c r="N189" s="377"/>
      <c r="O189" s="377" t="s">
        <v>2338</v>
      </c>
      <c r="P189" s="377" t="s">
        <v>472</v>
      </c>
      <c r="Q189" s="377" t="s">
        <v>1253</v>
      </c>
      <c r="R189" s="377" t="s">
        <v>262</v>
      </c>
      <c r="S189" s="377" t="s">
        <v>262</v>
      </c>
      <c r="T189" s="377" t="s">
        <v>1184</v>
      </c>
      <c r="U189" s="377" t="s">
        <v>1184</v>
      </c>
      <c r="V189" s="377" t="s">
        <v>1184</v>
      </c>
      <c r="W189" s="377" t="s">
        <v>1184</v>
      </c>
      <c r="X189" s="377" t="s">
        <v>1184</v>
      </c>
      <c r="Y189" s="377" t="s">
        <v>1184</v>
      </c>
      <c r="Z189" s="377" t="s">
        <v>1184</v>
      </c>
      <c r="AA189" s="377" t="s">
        <v>1184</v>
      </c>
      <c r="AB189" s="377" t="s">
        <v>1207</v>
      </c>
      <c r="AC189" s="418"/>
      <c r="AD189" s="377" t="s">
        <v>1207</v>
      </c>
      <c r="AE189" s="418"/>
      <c r="AF189" s="377" t="s">
        <v>1207</v>
      </c>
      <c r="AG189" s="418"/>
      <c r="AH189" s="377"/>
      <c r="AI189" s="377" t="s">
        <v>66</v>
      </c>
      <c r="AJ189" s="377"/>
      <c r="AK189" s="377"/>
      <c r="AL189" s="377"/>
    </row>
    <row r="190" spans="1:38" ht="30.75" customHeight="1" x14ac:dyDescent="0.25">
      <c r="A190" s="427">
        <v>178</v>
      </c>
      <c r="B190" s="377"/>
      <c r="C190" s="377"/>
      <c r="D190" s="377"/>
      <c r="E190" s="377" t="s">
        <v>263</v>
      </c>
      <c r="F190" s="377" t="s">
        <v>66</v>
      </c>
      <c r="G190" s="377" t="s">
        <v>613</v>
      </c>
      <c r="H190" s="377"/>
      <c r="I190" s="377" t="s">
        <v>2137</v>
      </c>
      <c r="J190" s="378" t="s">
        <v>2008</v>
      </c>
      <c r="K190" s="377" t="s">
        <v>2058</v>
      </c>
      <c r="L190" s="377">
        <v>1</v>
      </c>
      <c r="M190" s="377">
        <v>8</v>
      </c>
      <c r="N190" s="377"/>
      <c r="O190" s="377" t="s">
        <v>2339</v>
      </c>
      <c r="P190" s="377" t="s">
        <v>473</v>
      </c>
      <c r="Q190" s="377" t="s">
        <v>1252</v>
      </c>
      <c r="R190" s="377" t="s">
        <v>263</v>
      </c>
      <c r="S190" s="377" t="s">
        <v>263</v>
      </c>
      <c r="T190" s="377" t="s">
        <v>1184</v>
      </c>
      <c r="U190" s="377" t="s">
        <v>1184</v>
      </c>
      <c r="V190" s="377" t="s">
        <v>1184</v>
      </c>
      <c r="W190" s="377" t="s">
        <v>1184</v>
      </c>
      <c r="X190" s="377" t="s">
        <v>1184</v>
      </c>
      <c r="Y190" s="377" t="s">
        <v>1184</v>
      </c>
      <c r="Z190" s="377" t="s">
        <v>1184</v>
      </c>
      <c r="AA190" s="377" t="s">
        <v>1184</v>
      </c>
      <c r="AB190" s="377" t="s">
        <v>1207</v>
      </c>
      <c r="AC190" s="418"/>
      <c r="AD190" s="377" t="s">
        <v>1207</v>
      </c>
      <c r="AE190" s="418"/>
      <c r="AF190" s="377" t="s">
        <v>1207</v>
      </c>
      <c r="AG190" s="418"/>
      <c r="AH190" s="377"/>
      <c r="AI190" s="377" t="s">
        <v>66</v>
      </c>
      <c r="AJ190" s="377"/>
      <c r="AK190" s="377"/>
      <c r="AL190" s="377"/>
    </row>
    <row r="191" spans="1:38" ht="30.75" customHeight="1" x14ac:dyDescent="0.25">
      <c r="A191" s="427">
        <v>179</v>
      </c>
      <c r="B191" s="377"/>
      <c r="C191" s="377"/>
      <c r="D191" s="377"/>
      <c r="E191" s="377" t="s">
        <v>264</v>
      </c>
      <c r="F191" s="377" t="s">
        <v>66</v>
      </c>
      <c r="G191" s="377" t="s">
        <v>613</v>
      </c>
      <c r="H191" s="377"/>
      <c r="I191" s="377" t="s">
        <v>2137</v>
      </c>
      <c r="J191" s="378" t="s">
        <v>2009</v>
      </c>
      <c r="K191" s="377" t="s">
        <v>2058</v>
      </c>
      <c r="L191" s="377">
        <v>1</v>
      </c>
      <c r="M191" s="377">
        <v>4</v>
      </c>
      <c r="N191" s="377"/>
      <c r="O191" s="377" t="s">
        <v>2340</v>
      </c>
      <c r="P191" s="377" t="s">
        <v>2087</v>
      </c>
      <c r="Q191" s="377" t="s">
        <v>1251</v>
      </c>
      <c r="R191" s="377" t="s">
        <v>264</v>
      </c>
      <c r="S191" s="377" t="s">
        <v>264</v>
      </c>
      <c r="T191" s="377" t="s">
        <v>1184</v>
      </c>
      <c r="U191" s="377" t="s">
        <v>1184</v>
      </c>
      <c r="V191" s="377" t="s">
        <v>1184</v>
      </c>
      <c r="W191" s="377" t="s">
        <v>1184</v>
      </c>
      <c r="X191" s="377" t="s">
        <v>1184</v>
      </c>
      <c r="Y191" s="377" t="s">
        <v>1184</v>
      </c>
      <c r="Z191" s="377" t="s">
        <v>1184</v>
      </c>
      <c r="AA191" s="377" t="s">
        <v>1184</v>
      </c>
      <c r="AB191" s="377" t="s">
        <v>1207</v>
      </c>
      <c r="AC191" s="418"/>
      <c r="AD191" s="377" t="s">
        <v>1207</v>
      </c>
      <c r="AE191" s="418"/>
      <c r="AF191" s="377" t="s">
        <v>1207</v>
      </c>
      <c r="AG191" s="418"/>
      <c r="AH191" s="377"/>
      <c r="AI191" s="377" t="s">
        <v>66</v>
      </c>
      <c r="AJ191" s="377"/>
      <c r="AK191" s="377"/>
      <c r="AL191" s="377"/>
    </row>
    <row r="192" spans="1:38" ht="30.75" customHeight="1" x14ac:dyDescent="0.25">
      <c r="A192" s="427">
        <v>180</v>
      </c>
      <c r="B192" s="377"/>
      <c r="C192" s="377"/>
      <c r="D192" s="377"/>
      <c r="E192" s="377" t="s">
        <v>265</v>
      </c>
      <c r="F192" s="377" t="s">
        <v>66</v>
      </c>
      <c r="G192" s="377" t="s">
        <v>613</v>
      </c>
      <c r="H192" s="377"/>
      <c r="I192" s="377" t="s">
        <v>2137</v>
      </c>
      <c r="J192" s="378" t="s">
        <v>2010</v>
      </c>
      <c r="K192" s="377" t="s">
        <v>2058</v>
      </c>
      <c r="L192" s="377">
        <v>1</v>
      </c>
      <c r="M192" s="377">
        <v>4</v>
      </c>
      <c r="N192" s="377"/>
      <c r="O192" s="377" t="s">
        <v>2341</v>
      </c>
      <c r="P192" s="377" t="s">
        <v>473</v>
      </c>
      <c r="Q192" s="377" t="s">
        <v>1249</v>
      </c>
      <c r="R192" s="377" t="s">
        <v>265</v>
      </c>
      <c r="S192" s="377" t="s">
        <v>265</v>
      </c>
      <c r="T192" s="377" t="s">
        <v>1184</v>
      </c>
      <c r="U192" s="377" t="s">
        <v>1184</v>
      </c>
      <c r="V192" s="377" t="s">
        <v>1184</v>
      </c>
      <c r="W192" s="377" t="s">
        <v>1184</v>
      </c>
      <c r="X192" s="377" t="s">
        <v>1184</v>
      </c>
      <c r="Y192" s="377" t="s">
        <v>1184</v>
      </c>
      <c r="Z192" s="377" t="s">
        <v>1184</v>
      </c>
      <c r="AA192" s="377" t="s">
        <v>1184</v>
      </c>
      <c r="AB192" s="377" t="s">
        <v>1207</v>
      </c>
      <c r="AC192" s="418"/>
      <c r="AD192" s="377" t="s">
        <v>1207</v>
      </c>
      <c r="AE192" s="418"/>
      <c r="AF192" s="377" t="s">
        <v>1207</v>
      </c>
      <c r="AG192" s="418"/>
      <c r="AH192" s="377"/>
      <c r="AI192" s="377" t="s">
        <v>66</v>
      </c>
      <c r="AJ192" s="377"/>
      <c r="AK192" s="377"/>
      <c r="AL192" s="377"/>
    </row>
    <row r="193" spans="1:38" ht="18" customHeight="1" x14ac:dyDescent="0.25">
      <c r="A193" s="427">
        <v>181</v>
      </c>
      <c r="B193" s="377" t="s">
        <v>1710</v>
      </c>
      <c r="C193" s="377" t="s">
        <v>9</v>
      </c>
      <c r="D193" s="377"/>
      <c r="E193" s="377" t="s">
        <v>395</v>
      </c>
      <c r="F193" s="377" t="s">
        <v>87</v>
      </c>
      <c r="G193" s="377" t="s">
        <v>395</v>
      </c>
      <c r="H193" s="377"/>
      <c r="I193" s="377" t="s">
        <v>1564</v>
      </c>
      <c r="J193" s="381">
        <v>0</v>
      </c>
      <c r="K193" s="377" t="s">
        <v>2060</v>
      </c>
      <c r="L193" s="377">
        <v>3</v>
      </c>
      <c r="M193" s="377" t="s">
        <v>395</v>
      </c>
      <c r="N193" s="377" t="s">
        <v>1964</v>
      </c>
      <c r="O193" s="377" t="s">
        <v>1248</v>
      </c>
      <c r="P193" s="407" t="s">
        <v>512</v>
      </c>
      <c r="Q193" s="377" t="s">
        <v>1247</v>
      </c>
      <c r="R193" s="377" t="s">
        <v>395</v>
      </c>
      <c r="S193" s="377" t="s">
        <v>395</v>
      </c>
      <c r="T193" s="377">
        <v>384</v>
      </c>
      <c r="U193" s="377">
        <v>384</v>
      </c>
      <c r="V193" s="377">
        <v>512</v>
      </c>
      <c r="W193" s="377">
        <v>512</v>
      </c>
      <c r="X193" s="377">
        <v>384</v>
      </c>
      <c r="Y193" s="377">
        <v>512</v>
      </c>
      <c r="Z193" s="377">
        <v>512</v>
      </c>
      <c r="AA193" s="377">
        <v>512</v>
      </c>
      <c r="AB193" s="377">
        <v>384</v>
      </c>
      <c r="AC193" s="418"/>
      <c r="AD193" s="377">
        <v>384</v>
      </c>
      <c r="AE193" s="418"/>
      <c r="AF193" s="377">
        <v>384</v>
      </c>
      <c r="AG193" s="418"/>
      <c r="AH193" s="377"/>
      <c r="AI193" s="377" t="s">
        <v>1268</v>
      </c>
      <c r="AJ193" s="377" t="s">
        <v>1246</v>
      </c>
      <c r="AK193" s="377"/>
      <c r="AL193" s="377"/>
    </row>
    <row r="194" spans="1:38" ht="18" customHeight="1" x14ac:dyDescent="0.25">
      <c r="A194" s="427">
        <v>182</v>
      </c>
      <c r="B194" s="377" t="s">
        <v>1711</v>
      </c>
      <c r="C194" s="377"/>
      <c r="D194" s="377"/>
      <c r="E194" s="377" t="s">
        <v>396</v>
      </c>
      <c r="F194" s="377" t="s">
        <v>87</v>
      </c>
      <c r="G194" s="377" t="s">
        <v>396</v>
      </c>
      <c r="H194" s="377"/>
      <c r="I194" s="377" t="s">
        <v>1856</v>
      </c>
      <c r="J194" s="381">
        <v>0</v>
      </c>
      <c r="K194" s="377" t="s">
        <v>2060</v>
      </c>
      <c r="L194" s="377">
        <v>3</v>
      </c>
      <c r="M194" s="377" t="s">
        <v>396</v>
      </c>
      <c r="N194" s="377" t="s">
        <v>1965</v>
      </c>
      <c r="O194" s="377"/>
      <c r="P194" s="407" t="s">
        <v>2382</v>
      </c>
      <c r="Q194" s="377" t="s">
        <v>1245</v>
      </c>
      <c r="R194" s="377" t="s">
        <v>1244</v>
      </c>
      <c r="S194" s="377" t="s">
        <v>1244</v>
      </c>
      <c r="T194" s="377">
        <v>256</v>
      </c>
      <c r="U194" s="377">
        <v>256</v>
      </c>
      <c r="V194" s="377">
        <v>32</v>
      </c>
      <c r="W194" s="377">
        <v>32</v>
      </c>
      <c r="X194" s="377">
        <v>256</v>
      </c>
      <c r="Y194" s="377">
        <v>32</v>
      </c>
      <c r="Z194" s="377">
        <v>32</v>
      </c>
      <c r="AA194" s="377">
        <v>32</v>
      </c>
      <c r="AB194" s="377">
        <v>256</v>
      </c>
      <c r="AC194" s="418"/>
      <c r="AD194" s="377">
        <v>256</v>
      </c>
      <c r="AE194" s="418"/>
      <c r="AF194" s="377">
        <v>256</v>
      </c>
      <c r="AG194" s="418"/>
      <c r="AH194" s="377"/>
      <c r="AI194" s="377" t="s">
        <v>1268</v>
      </c>
      <c r="AJ194" s="377" t="s">
        <v>1241</v>
      </c>
      <c r="AK194" s="377"/>
      <c r="AL194" s="377"/>
    </row>
    <row r="195" spans="1:38" ht="18" customHeight="1" x14ac:dyDescent="0.25">
      <c r="A195" s="427">
        <v>183</v>
      </c>
      <c r="B195" s="377" t="s">
        <v>1712</v>
      </c>
      <c r="C195" s="377"/>
      <c r="D195" s="377"/>
      <c r="E195" s="377" t="s">
        <v>397</v>
      </c>
      <c r="F195" s="377" t="s">
        <v>87</v>
      </c>
      <c r="G195" s="377" t="s">
        <v>397</v>
      </c>
      <c r="H195" s="377"/>
      <c r="I195" s="377"/>
      <c r="J195" s="381">
        <v>0</v>
      </c>
      <c r="K195" s="377" t="s">
        <v>2060</v>
      </c>
      <c r="L195" s="377">
        <v>3</v>
      </c>
      <c r="M195" s="377" t="s">
        <v>397</v>
      </c>
      <c r="N195" s="377" t="s">
        <v>1966</v>
      </c>
      <c r="O195" s="377"/>
      <c r="P195" s="407" t="s">
        <v>514</v>
      </c>
      <c r="Q195" s="377" t="s">
        <v>1243</v>
      </c>
      <c r="R195" s="377" t="s">
        <v>397</v>
      </c>
      <c r="S195" s="377" t="s">
        <v>397</v>
      </c>
      <c r="T195" s="377">
        <v>384</v>
      </c>
      <c r="U195" s="377">
        <v>384</v>
      </c>
      <c r="V195" s="377">
        <v>256</v>
      </c>
      <c r="W195" s="377">
        <v>256</v>
      </c>
      <c r="X195" s="377">
        <v>384</v>
      </c>
      <c r="Y195" s="377">
        <v>256</v>
      </c>
      <c r="Z195" s="377">
        <v>256</v>
      </c>
      <c r="AA195" s="377">
        <v>256</v>
      </c>
      <c r="AB195" s="377">
        <v>384</v>
      </c>
      <c r="AC195" s="418"/>
      <c r="AD195" s="377">
        <v>384</v>
      </c>
      <c r="AE195" s="418"/>
      <c r="AF195" s="377">
        <v>384</v>
      </c>
      <c r="AG195" s="418"/>
      <c r="AH195" s="377"/>
      <c r="AI195" s="377" t="s">
        <v>1268</v>
      </c>
      <c r="AJ195" s="377" t="s">
        <v>1241</v>
      </c>
      <c r="AK195" s="377"/>
      <c r="AL195" s="377"/>
    </row>
    <row r="196" spans="1:38" ht="18" customHeight="1" x14ac:dyDescent="0.25">
      <c r="A196" s="427">
        <v>184</v>
      </c>
      <c r="B196" s="377" t="s">
        <v>1713</v>
      </c>
      <c r="C196" s="377"/>
      <c r="D196" s="377"/>
      <c r="E196" s="377" t="s">
        <v>398</v>
      </c>
      <c r="F196" s="377" t="s">
        <v>87</v>
      </c>
      <c r="G196" s="377" t="s">
        <v>398</v>
      </c>
      <c r="H196" s="377"/>
      <c r="I196" s="377"/>
      <c r="J196" s="381">
        <v>0</v>
      </c>
      <c r="K196" s="377" t="s">
        <v>2060</v>
      </c>
      <c r="L196" s="377">
        <v>3</v>
      </c>
      <c r="M196" s="377" t="s">
        <v>398</v>
      </c>
      <c r="N196" s="377" t="s">
        <v>1967</v>
      </c>
      <c r="O196" s="377"/>
      <c r="P196" s="407" t="s">
        <v>517</v>
      </c>
      <c r="Q196" s="377" t="s">
        <v>1176</v>
      </c>
      <c r="R196" s="377" t="s">
        <v>398</v>
      </c>
      <c r="S196" s="377" t="s">
        <v>398</v>
      </c>
      <c r="T196" s="377">
        <v>256</v>
      </c>
      <c r="U196" s="377">
        <v>256</v>
      </c>
      <c r="V196" s="377">
        <v>256</v>
      </c>
      <c r="W196" s="377">
        <v>256</v>
      </c>
      <c r="X196" s="377">
        <v>256</v>
      </c>
      <c r="Y196" s="377">
        <v>256</v>
      </c>
      <c r="Z196" s="377">
        <v>0</v>
      </c>
      <c r="AA196" s="377">
        <v>256</v>
      </c>
      <c r="AB196" s="377">
        <v>256</v>
      </c>
      <c r="AC196" s="418"/>
      <c r="AD196" s="377">
        <v>256</v>
      </c>
      <c r="AE196" s="418"/>
      <c r="AF196" s="377">
        <v>256</v>
      </c>
      <c r="AG196" s="418"/>
      <c r="AH196" s="377"/>
      <c r="AI196" s="377" t="s">
        <v>1268</v>
      </c>
      <c r="AJ196" s="377" t="s">
        <v>1241</v>
      </c>
      <c r="AK196" s="377"/>
      <c r="AL196" s="377" t="s">
        <v>1242</v>
      </c>
    </row>
    <row r="197" spans="1:38" ht="18" customHeight="1" x14ac:dyDescent="0.25">
      <c r="A197" s="427">
        <v>185</v>
      </c>
      <c r="B197" s="377" t="s">
        <v>1715</v>
      </c>
      <c r="C197" s="377"/>
      <c r="D197" s="377"/>
      <c r="E197" s="377" t="s">
        <v>1548</v>
      </c>
      <c r="F197" s="377" t="s">
        <v>87</v>
      </c>
      <c r="G197" s="377" t="s">
        <v>1548</v>
      </c>
      <c r="H197" s="387" t="s">
        <v>1852</v>
      </c>
      <c r="I197" s="377" t="s">
        <v>1564</v>
      </c>
      <c r="J197" s="381">
        <v>0</v>
      </c>
      <c r="K197" s="377" t="s">
        <v>2060</v>
      </c>
      <c r="L197" s="377">
        <v>3</v>
      </c>
      <c r="M197" s="377" t="s">
        <v>1548</v>
      </c>
      <c r="N197" s="377" t="s">
        <v>1968</v>
      </c>
      <c r="O197" s="377"/>
      <c r="P197" s="407" t="s">
        <v>2383</v>
      </c>
      <c r="Q197" s="377" t="s">
        <v>2447</v>
      </c>
      <c r="R197" s="377" t="s">
        <v>2447</v>
      </c>
      <c r="S197" s="377" t="s">
        <v>2447</v>
      </c>
      <c r="T197" s="377" t="s">
        <v>2447</v>
      </c>
      <c r="U197" s="377" t="s">
        <v>2447</v>
      </c>
      <c r="V197" s="377" t="s">
        <v>2447</v>
      </c>
      <c r="W197" s="377" t="s">
        <v>2447</v>
      </c>
      <c r="X197" s="377" t="s">
        <v>2447</v>
      </c>
      <c r="Y197" s="377" t="s">
        <v>2447</v>
      </c>
      <c r="Z197" s="377" t="s">
        <v>2447</v>
      </c>
      <c r="AA197" s="377" t="s">
        <v>2447</v>
      </c>
      <c r="AB197" s="377" t="s">
        <v>2447</v>
      </c>
      <c r="AC197" s="377"/>
      <c r="AD197" s="377" t="s">
        <v>2447</v>
      </c>
      <c r="AE197" s="377"/>
      <c r="AF197" s="377" t="s">
        <v>2447</v>
      </c>
      <c r="AG197" s="418"/>
      <c r="AH197" s="377"/>
      <c r="AI197" s="377" t="s">
        <v>1798</v>
      </c>
      <c r="AJ197" s="377"/>
      <c r="AK197" s="377"/>
      <c r="AL197" s="377"/>
    </row>
    <row r="198" spans="1:38" ht="18" customHeight="1" x14ac:dyDescent="0.25">
      <c r="A198" s="427">
        <v>186</v>
      </c>
      <c r="B198" s="377" t="s">
        <v>1714</v>
      </c>
      <c r="C198" s="377"/>
      <c r="D198" s="377"/>
      <c r="E198" s="377" t="s">
        <v>1549</v>
      </c>
      <c r="F198" s="377" t="s">
        <v>87</v>
      </c>
      <c r="G198" s="377" t="s">
        <v>1549</v>
      </c>
      <c r="H198" s="387" t="s">
        <v>1852</v>
      </c>
      <c r="I198" s="377" t="s">
        <v>1856</v>
      </c>
      <c r="J198" s="381">
        <v>0</v>
      </c>
      <c r="K198" s="377" t="s">
        <v>2060</v>
      </c>
      <c r="L198" s="377">
        <v>3</v>
      </c>
      <c r="M198" s="377" t="s">
        <v>1549</v>
      </c>
      <c r="N198" s="377" t="s">
        <v>1969</v>
      </c>
      <c r="O198" s="377"/>
      <c r="P198" s="407" t="s">
        <v>2384</v>
      </c>
      <c r="Q198" s="377" t="s">
        <v>2447</v>
      </c>
      <c r="R198" s="377" t="s">
        <v>2447</v>
      </c>
      <c r="S198" s="377" t="s">
        <v>2447</v>
      </c>
      <c r="T198" s="377" t="s">
        <v>2447</v>
      </c>
      <c r="U198" s="377" t="s">
        <v>2447</v>
      </c>
      <c r="V198" s="377" t="s">
        <v>2447</v>
      </c>
      <c r="W198" s="377" t="s">
        <v>2447</v>
      </c>
      <c r="X198" s="377" t="s">
        <v>2447</v>
      </c>
      <c r="Y198" s="377" t="s">
        <v>2447</v>
      </c>
      <c r="Z198" s="377" t="s">
        <v>2447</v>
      </c>
      <c r="AA198" s="377" t="s">
        <v>2447</v>
      </c>
      <c r="AB198" s="377" t="s">
        <v>2447</v>
      </c>
      <c r="AC198" s="377"/>
      <c r="AD198" s="377" t="s">
        <v>2447</v>
      </c>
      <c r="AE198" s="377"/>
      <c r="AF198" s="377" t="s">
        <v>2447</v>
      </c>
      <c r="AG198" s="418"/>
      <c r="AH198" s="377"/>
      <c r="AI198" s="377" t="s">
        <v>1798</v>
      </c>
      <c r="AJ198" s="377"/>
      <c r="AK198" s="377"/>
      <c r="AL198" s="377"/>
    </row>
    <row r="199" spans="1:38" ht="18" customHeight="1" x14ac:dyDescent="0.25">
      <c r="A199" s="427">
        <v>187</v>
      </c>
      <c r="B199" s="377" t="s">
        <v>1716</v>
      </c>
      <c r="C199" s="377"/>
      <c r="D199" s="377"/>
      <c r="E199" s="377" t="s">
        <v>1550</v>
      </c>
      <c r="F199" s="377" t="s">
        <v>87</v>
      </c>
      <c r="G199" s="377" t="s">
        <v>1550</v>
      </c>
      <c r="H199" s="387" t="s">
        <v>1852</v>
      </c>
      <c r="I199" s="377" t="s">
        <v>1564</v>
      </c>
      <c r="J199" s="381">
        <v>0</v>
      </c>
      <c r="K199" s="377" t="s">
        <v>2060</v>
      </c>
      <c r="L199" s="377">
        <v>3</v>
      </c>
      <c r="M199" s="377" t="s">
        <v>1550</v>
      </c>
      <c r="N199" s="377" t="s">
        <v>1970</v>
      </c>
      <c r="O199" s="377"/>
      <c r="P199" s="377" t="s">
        <v>1563</v>
      </c>
      <c r="Q199" s="377" t="s">
        <v>2447</v>
      </c>
      <c r="R199" s="377" t="s">
        <v>2447</v>
      </c>
      <c r="S199" s="377" t="s">
        <v>2447</v>
      </c>
      <c r="T199" s="377" t="s">
        <v>2447</v>
      </c>
      <c r="U199" s="377" t="s">
        <v>2447</v>
      </c>
      <c r="V199" s="377" t="s">
        <v>2447</v>
      </c>
      <c r="W199" s="377" t="s">
        <v>2447</v>
      </c>
      <c r="X199" s="377" t="s">
        <v>2447</v>
      </c>
      <c r="Y199" s="377" t="s">
        <v>2447</v>
      </c>
      <c r="Z199" s="377" t="s">
        <v>2447</v>
      </c>
      <c r="AA199" s="377" t="s">
        <v>2447</v>
      </c>
      <c r="AB199" s="377" t="s">
        <v>2447</v>
      </c>
      <c r="AC199" s="377"/>
      <c r="AD199" s="377" t="s">
        <v>2447</v>
      </c>
      <c r="AE199" s="377"/>
      <c r="AF199" s="377" t="s">
        <v>2447</v>
      </c>
      <c r="AG199" s="418"/>
      <c r="AH199" s="377"/>
      <c r="AI199" s="377" t="s">
        <v>1798</v>
      </c>
      <c r="AJ199" s="377"/>
      <c r="AK199" s="377"/>
      <c r="AL199" s="377"/>
    </row>
    <row r="200" spans="1:38" ht="30.75" customHeight="1" x14ac:dyDescent="0.25">
      <c r="A200" s="427">
        <v>188</v>
      </c>
      <c r="B200" s="377" t="s">
        <v>2105</v>
      </c>
      <c r="C200" s="377"/>
      <c r="D200" s="377"/>
      <c r="E200" s="377" t="s">
        <v>2102</v>
      </c>
      <c r="F200" s="377" t="s">
        <v>87</v>
      </c>
      <c r="G200" s="377" t="s">
        <v>2102</v>
      </c>
      <c r="H200" s="377" t="s">
        <v>2088</v>
      </c>
      <c r="I200" s="377" t="s">
        <v>2138</v>
      </c>
      <c r="J200" s="381" t="s">
        <v>1874</v>
      </c>
      <c r="K200" s="377" t="s">
        <v>2060</v>
      </c>
      <c r="L200" s="377">
        <v>3</v>
      </c>
      <c r="M200" s="377" t="s">
        <v>2103</v>
      </c>
      <c r="N200" s="377" t="s">
        <v>1971</v>
      </c>
      <c r="O200" s="377"/>
      <c r="P200" s="377" t="s">
        <v>2104</v>
      </c>
      <c r="Q200" s="377" t="s">
        <v>1176</v>
      </c>
      <c r="R200" s="377" t="s">
        <v>1176</v>
      </c>
      <c r="S200" s="377" t="s">
        <v>1176</v>
      </c>
      <c r="T200" s="377" t="s">
        <v>1176</v>
      </c>
      <c r="U200" s="377" t="s">
        <v>1176</v>
      </c>
      <c r="V200" s="377" t="s">
        <v>1176</v>
      </c>
      <c r="W200" s="377" t="s">
        <v>1176</v>
      </c>
      <c r="X200" s="377" t="s">
        <v>1176</v>
      </c>
      <c r="Y200" s="377" t="s">
        <v>1176</v>
      </c>
      <c r="Z200" s="377" t="s">
        <v>1176</v>
      </c>
      <c r="AA200" s="377" t="s">
        <v>1176</v>
      </c>
      <c r="AB200" s="377">
        <v>0</v>
      </c>
      <c r="AC200" s="418"/>
      <c r="AD200" s="377">
        <v>0</v>
      </c>
      <c r="AE200" s="418"/>
      <c r="AF200" s="377">
        <v>512</v>
      </c>
      <c r="AG200" s="418"/>
      <c r="AH200" s="377"/>
      <c r="AI200" s="377"/>
      <c r="AJ200" s="377"/>
      <c r="AK200" s="377"/>
      <c r="AL200" s="377"/>
    </row>
    <row r="201" spans="1:38" ht="30.75" customHeight="1" x14ac:dyDescent="0.25">
      <c r="A201" s="427"/>
      <c r="B201" s="377" t="s">
        <v>2406</v>
      </c>
      <c r="C201" s="377"/>
      <c r="D201" s="377"/>
      <c r="E201" s="377" t="s">
        <v>2405</v>
      </c>
      <c r="F201" s="377" t="s">
        <v>87</v>
      </c>
      <c r="G201" s="377" t="s">
        <v>2405</v>
      </c>
      <c r="H201" s="377" t="s">
        <v>2088</v>
      </c>
      <c r="I201" s="377" t="s">
        <v>2138</v>
      </c>
      <c r="J201" s="381" t="s">
        <v>1874</v>
      </c>
      <c r="K201" s="377" t="s">
        <v>2060</v>
      </c>
      <c r="L201" s="377">
        <v>3</v>
      </c>
      <c r="M201" s="377" t="s">
        <v>2407</v>
      </c>
      <c r="N201" s="377" t="s">
        <v>2373</v>
      </c>
      <c r="O201" s="377"/>
      <c r="P201" s="377" t="s">
        <v>2104</v>
      </c>
      <c r="Q201" s="377" t="s">
        <v>1176</v>
      </c>
      <c r="R201" s="377" t="s">
        <v>1176</v>
      </c>
      <c r="S201" s="377" t="s">
        <v>1176</v>
      </c>
      <c r="T201" s="377" t="s">
        <v>1176</v>
      </c>
      <c r="U201" s="377" t="s">
        <v>1176</v>
      </c>
      <c r="V201" s="377" t="s">
        <v>1176</v>
      </c>
      <c r="W201" s="377" t="s">
        <v>1176</v>
      </c>
      <c r="X201" s="377" t="s">
        <v>1176</v>
      </c>
      <c r="Y201" s="377" t="s">
        <v>1176</v>
      </c>
      <c r="Z201" s="377" t="s">
        <v>1176</v>
      </c>
      <c r="AA201" s="377" t="s">
        <v>1176</v>
      </c>
      <c r="AB201" s="377">
        <v>0</v>
      </c>
      <c r="AC201" s="418"/>
      <c r="AD201" s="377">
        <v>0</v>
      </c>
      <c r="AE201" s="418"/>
      <c r="AF201" s="377">
        <v>512</v>
      </c>
      <c r="AG201" s="418"/>
      <c r="AH201" s="377"/>
      <c r="AI201" s="377"/>
      <c r="AJ201" s="377"/>
      <c r="AK201" s="377"/>
      <c r="AL201" s="409"/>
    </row>
    <row r="202" spans="1:38" ht="18" customHeight="1" x14ac:dyDescent="0.25">
      <c r="A202" s="427">
        <v>189</v>
      </c>
      <c r="B202" s="377" t="s">
        <v>2481</v>
      </c>
      <c r="C202" s="377"/>
      <c r="D202" s="377"/>
      <c r="E202" s="412" t="s">
        <v>2473</v>
      </c>
      <c r="F202" s="377" t="s">
        <v>87</v>
      </c>
      <c r="G202" s="430" t="s">
        <v>2473</v>
      </c>
      <c r="H202" s="377" t="s">
        <v>1750</v>
      </c>
      <c r="I202" s="377" t="s">
        <v>2371</v>
      </c>
      <c r="J202" s="381" t="s">
        <v>1874</v>
      </c>
      <c r="K202" s="377" t="s">
        <v>2368</v>
      </c>
      <c r="L202" s="377">
        <v>3</v>
      </c>
      <c r="M202" s="377" t="s">
        <v>2369</v>
      </c>
      <c r="N202" s="377" t="s">
        <v>2408</v>
      </c>
      <c r="O202" s="377"/>
      <c r="P202" s="377" t="s">
        <v>2385</v>
      </c>
      <c r="Q202" s="377" t="s">
        <v>1176</v>
      </c>
      <c r="R202" s="377" t="s">
        <v>1176</v>
      </c>
      <c r="S202" s="377" t="s">
        <v>1176</v>
      </c>
      <c r="T202" s="377" t="s">
        <v>1176</v>
      </c>
      <c r="U202" s="377" t="s">
        <v>1176</v>
      </c>
      <c r="V202" s="377" t="s">
        <v>1176</v>
      </c>
      <c r="W202" s="377" t="s">
        <v>1176</v>
      </c>
      <c r="X202" s="377" t="s">
        <v>1176</v>
      </c>
      <c r="Y202" s="377" t="s">
        <v>1176</v>
      </c>
      <c r="Z202" s="377" t="s">
        <v>1176</v>
      </c>
      <c r="AA202" s="377" t="s">
        <v>1176</v>
      </c>
      <c r="AB202" s="377">
        <v>384</v>
      </c>
      <c r="AC202" s="418"/>
      <c r="AD202" s="377">
        <v>384</v>
      </c>
      <c r="AE202" s="418"/>
      <c r="AF202" s="377">
        <v>384</v>
      </c>
      <c r="AG202" s="418"/>
      <c r="AH202" s="377"/>
      <c r="AI202" s="377"/>
      <c r="AJ202" s="377"/>
      <c r="AK202" s="377"/>
      <c r="AL202" s="377"/>
    </row>
    <row r="203" spans="1:38" ht="18" customHeight="1" x14ac:dyDescent="0.25">
      <c r="A203" s="427">
        <v>190</v>
      </c>
      <c r="B203" s="377" t="s">
        <v>2482</v>
      </c>
      <c r="C203" s="377"/>
      <c r="D203" s="377"/>
      <c r="E203" s="412" t="s">
        <v>2474</v>
      </c>
      <c r="F203" s="377" t="s">
        <v>87</v>
      </c>
      <c r="G203" s="430" t="s">
        <v>2474</v>
      </c>
      <c r="H203" s="377" t="s">
        <v>1750</v>
      </c>
      <c r="I203" s="377" t="s">
        <v>1856</v>
      </c>
      <c r="J203" s="381" t="s">
        <v>1874</v>
      </c>
      <c r="K203" s="377" t="s">
        <v>2060</v>
      </c>
      <c r="L203" s="377">
        <v>3</v>
      </c>
      <c r="M203" s="377" t="s">
        <v>2370</v>
      </c>
      <c r="N203" s="377" t="s">
        <v>2374</v>
      </c>
      <c r="O203" s="377"/>
      <c r="P203" s="377" t="s">
        <v>2386</v>
      </c>
      <c r="Q203" s="377" t="s">
        <v>1176</v>
      </c>
      <c r="R203" s="377" t="s">
        <v>1176</v>
      </c>
      <c r="S203" s="377" t="s">
        <v>1176</v>
      </c>
      <c r="T203" s="377" t="s">
        <v>1176</v>
      </c>
      <c r="U203" s="377" t="s">
        <v>1176</v>
      </c>
      <c r="V203" s="377" t="s">
        <v>1176</v>
      </c>
      <c r="W203" s="377" t="s">
        <v>1176</v>
      </c>
      <c r="X203" s="377" t="s">
        <v>1176</v>
      </c>
      <c r="Y203" s="377" t="s">
        <v>1176</v>
      </c>
      <c r="Z203" s="377" t="s">
        <v>1176</v>
      </c>
      <c r="AA203" s="377" t="s">
        <v>1176</v>
      </c>
      <c r="AB203" s="377">
        <v>256</v>
      </c>
      <c r="AC203" s="418"/>
      <c r="AD203" s="377">
        <v>256</v>
      </c>
      <c r="AE203" s="418"/>
      <c r="AF203" s="377">
        <v>256</v>
      </c>
      <c r="AG203" s="418"/>
      <c r="AH203" s="377"/>
      <c r="AI203" s="377"/>
      <c r="AJ203" s="377"/>
      <c r="AK203" s="377"/>
      <c r="AL203" s="377"/>
    </row>
    <row r="204" spans="1:38" ht="18" customHeight="1" x14ac:dyDescent="0.25">
      <c r="A204" s="427">
        <v>189</v>
      </c>
      <c r="B204" s="377" t="s">
        <v>2483</v>
      </c>
      <c r="C204" s="377"/>
      <c r="D204" s="377"/>
      <c r="E204" s="412" t="s">
        <v>2471</v>
      </c>
      <c r="F204" s="377" t="s">
        <v>87</v>
      </c>
      <c r="G204" s="430" t="s">
        <v>2471</v>
      </c>
      <c r="H204" s="377" t="s">
        <v>1750</v>
      </c>
      <c r="I204" s="377" t="s">
        <v>2371</v>
      </c>
      <c r="J204" s="381" t="s">
        <v>1874</v>
      </c>
      <c r="K204" s="377" t="s">
        <v>2368</v>
      </c>
      <c r="L204" s="377">
        <v>3</v>
      </c>
      <c r="M204" s="377" t="s">
        <v>2369</v>
      </c>
      <c r="N204" s="377" t="s">
        <v>2408</v>
      </c>
      <c r="O204" s="377"/>
      <c r="P204" s="377" t="s">
        <v>2385</v>
      </c>
      <c r="Q204" s="377" t="s">
        <v>1176</v>
      </c>
      <c r="R204" s="377" t="s">
        <v>1176</v>
      </c>
      <c r="S204" s="377" t="s">
        <v>1176</v>
      </c>
      <c r="T204" s="377" t="s">
        <v>1176</v>
      </c>
      <c r="U204" s="377" t="s">
        <v>1176</v>
      </c>
      <c r="V204" s="377" t="s">
        <v>1176</v>
      </c>
      <c r="W204" s="377" t="s">
        <v>1176</v>
      </c>
      <c r="X204" s="377" t="s">
        <v>1176</v>
      </c>
      <c r="Y204" s="377" t="s">
        <v>1176</v>
      </c>
      <c r="Z204" s="377" t="s">
        <v>1176</v>
      </c>
      <c r="AA204" s="377" t="s">
        <v>1176</v>
      </c>
      <c r="AB204" s="377">
        <v>384</v>
      </c>
      <c r="AC204" s="418"/>
      <c r="AD204" s="377">
        <v>384</v>
      </c>
      <c r="AE204" s="418"/>
      <c r="AF204" s="377">
        <v>0</v>
      </c>
      <c r="AG204" s="418"/>
      <c r="AH204" s="377"/>
      <c r="AI204" s="377"/>
      <c r="AJ204" s="377"/>
      <c r="AK204" s="377"/>
      <c r="AL204" s="377"/>
    </row>
    <row r="205" spans="1:38" ht="18" customHeight="1" x14ac:dyDescent="0.25">
      <c r="A205" s="427">
        <v>190</v>
      </c>
      <c r="B205" s="377" t="s">
        <v>2484</v>
      </c>
      <c r="C205" s="377"/>
      <c r="D205" s="377"/>
      <c r="E205" s="412" t="s">
        <v>2472</v>
      </c>
      <c r="F205" s="377" t="s">
        <v>87</v>
      </c>
      <c r="G205" s="430" t="s">
        <v>2472</v>
      </c>
      <c r="H205" s="377" t="s">
        <v>1750</v>
      </c>
      <c r="I205" s="377" t="s">
        <v>1856</v>
      </c>
      <c r="J205" s="381" t="s">
        <v>1874</v>
      </c>
      <c r="K205" s="377" t="s">
        <v>2060</v>
      </c>
      <c r="L205" s="377">
        <v>3</v>
      </c>
      <c r="M205" s="377" t="s">
        <v>2370</v>
      </c>
      <c r="N205" s="377" t="s">
        <v>2374</v>
      </c>
      <c r="O205" s="377"/>
      <c r="P205" s="377" t="s">
        <v>2386</v>
      </c>
      <c r="Q205" s="377" t="s">
        <v>1176</v>
      </c>
      <c r="R205" s="377" t="s">
        <v>1176</v>
      </c>
      <c r="S205" s="377" t="s">
        <v>1176</v>
      </c>
      <c r="T205" s="377" t="s">
        <v>1176</v>
      </c>
      <c r="U205" s="377" t="s">
        <v>1176</v>
      </c>
      <c r="V205" s="377" t="s">
        <v>1176</v>
      </c>
      <c r="W205" s="377" t="s">
        <v>1176</v>
      </c>
      <c r="X205" s="377" t="s">
        <v>1176</v>
      </c>
      <c r="Y205" s="377" t="s">
        <v>1176</v>
      </c>
      <c r="Z205" s="377" t="s">
        <v>1176</v>
      </c>
      <c r="AA205" s="377" t="s">
        <v>1176</v>
      </c>
      <c r="AB205" s="377">
        <v>256</v>
      </c>
      <c r="AC205" s="418"/>
      <c r="AD205" s="377">
        <v>256</v>
      </c>
      <c r="AE205" s="418"/>
      <c r="AF205" s="377">
        <v>0</v>
      </c>
      <c r="AG205" s="418"/>
      <c r="AH205" s="377"/>
      <c r="AI205" s="377"/>
      <c r="AJ205" s="377"/>
      <c r="AK205" s="377"/>
      <c r="AL205" s="377"/>
    </row>
    <row r="206" spans="1:38" ht="18" customHeight="1" x14ac:dyDescent="0.25">
      <c r="A206" s="427">
        <v>189</v>
      </c>
      <c r="B206" s="377" t="s">
        <v>2485</v>
      </c>
      <c r="C206" s="377"/>
      <c r="D206" s="377"/>
      <c r="E206" s="412" t="s">
        <v>2475</v>
      </c>
      <c r="F206" s="377" t="s">
        <v>87</v>
      </c>
      <c r="G206" s="430" t="s">
        <v>2475</v>
      </c>
      <c r="H206" s="377" t="s">
        <v>1750</v>
      </c>
      <c r="I206" s="377" t="s">
        <v>2371</v>
      </c>
      <c r="J206" s="381" t="s">
        <v>1874</v>
      </c>
      <c r="K206" s="377" t="s">
        <v>2368</v>
      </c>
      <c r="L206" s="377">
        <v>3</v>
      </c>
      <c r="M206" s="377" t="s">
        <v>2369</v>
      </c>
      <c r="N206" s="377" t="s">
        <v>2408</v>
      </c>
      <c r="O206" s="377"/>
      <c r="P206" s="377" t="s">
        <v>2385</v>
      </c>
      <c r="Q206" s="377" t="s">
        <v>1176</v>
      </c>
      <c r="R206" s="377" t="s">
        <v>1176</v>
      </c>
      <c r="S206" s="377" t="s">
        <v>1176</v>
      </c>
      <c r="T206" s="377" t="s">
        <v>1176</v>
      </c>
      <c r="U206" s="377" t="s">
        <v>1176</v>
      </c>
      <c r="V206" s="377" t="s">
        <v>1176</v>
      </c>
      <c r="W206" s="377" t="s">
        <v>1176</v>
      </c>
      <c r="X206" s="377" t="s">
        <v>1176</v>
      </c>
      <c r="Y206" s="377" t="s">
        <v>1176</v>
      </c>
      <c r="Z206" s="377" t="s">
        <v>1176</v>
      </c>
      <c r="AA206" s="377" t="s">
        <v>1176</v>
      </c>
      <c r="AB206" s="377">
        <v>0</v>
      </c>
      <c r="AC206" s="418"/>
      <c r="AD206" s="377">
        <v>0</v>
      </c>
      <c r="AE206" s="418"/>
      <c r="AF206" s="377">
        <v>384</v>
      </c>
      <c r="AG206" s="418"/>
      <c r="AH206" s="377"/>
      <c r="AI206" s="377"/>
      <c r="AJ206" s="377"/>
      <c r="AK206" s="377"/>
      <c r="AL206" s="377"/>
    </row>
    <row r="207" spans="1:38" ht="18" customHeight="1" x14ac:dyDescent="0.25">
      <c r="A207" s="427">
        <v>190</v>
      </c>
      <c r="B207" s="377" t="s">
        <v>2486</v>
      </c>
      <c r="C207" s="377"/>
      <c r="D207" s="377"/>
      <c r="E207" s="412" t="s">
        <v>2476</v>
      </c>
      <c r="F207" s="377" t="s">
        <v>87</v>
      </c>
      <c r="G207" s="430" t="s">
        <v>2476</v>
      </c>
      <c r="H207" s="377" t="s">
        <v>1750</v>
      </c>
      <c r="I207" s="377" t="s">
        <v>1856</v>
      </c>
      <c r="J207" s="381" t="s">
        <v>1874</v>
      </c>
      <c r="K207" s="377" t="s">
        <v>2060</v>
      </c>
      <c r="L207" s="377">
        <v>3</v>
      </c>
      <c r="M207" s="377" t="s">
        <v>2370</v>
      </c>
      <c r="N207" s="377" t="s">
        <v>2374</v>
      </c>
      <c r="O207" s="377"/>
      <c r="P207" s="377" t="s">
        <v>2386</v>
      </c>
      <c r="Q207" s="377" t="s">
        <v>1176</v>
      </c>
      <c r="R207" s="377" t="s">
        <v>1176</v>
      </c>
      <c r="S207" s="377" t="s">
        <v>1176</v>
      </c>
      <c r="T207" s="377" t="s">
        <v>1176</v>
      </c>
      <c r="U207" s="377" t="s">
        <v>1176</v>
      </c>
      <c r="V207" s="377" t="s">
        <v>1176</v>
      </c>
      <c r="W207" s="377" t="s">
        <v>1176</v>
      </c>
      <c r="X207" s="377" t="s">
        <v>1176</v>
      </c>
      <c r="Y207" s="377" t="s">
        <v>1176</v>
      </c>
      <c r="Z207" s="377" t="s">
        <v>1176</v>
      </c>
      <c r="AA207" s="377" t="s">
        <v>1176</v>
      </c>
      <c r="AB207" s="377">
        <v>0</v>
      </c>
      <c r="AC207" s="418"/>
      <c r="AD207" s="377">
        <v>0</v>
      </c>
      <c r="AE207" s="418"/>
      <c r="AF207" s="377">
        <v>256</v>
      </c>
      <c r="AG207" s="418"/>
      <c r="AH207" s="377"/>
      <c r="AI207" s="377"/>
      <c r="AJ207" s="377"/>
      <c r="AK207" s="377"/>
      <c r="AL207" s="377"/>
    </row>
    <row r="208" spans="1:38" ht="18" customHeight="1" x14ac:dyDescent="0.25">
      <c r="A208" s="427">
        <v>189</v>
      </c>
      <c r="B208" s="377" t="s">
        <v>2487</v>
      </c>
      <c r="C208" s="377"/>
      <c r="D208" s="377"/>
      <c r="E208" s="430" t="s">
        <v>2469</v>
      </c>
      <c r="F208" s="377" t="s">
        <v>87</v>
      </c>
      <c r="G208" s="377" t="s">
        <v>2469</v>
      </c>
      <c r="H208" s="377" t="s">
        <v>1750</v>
      </c>
      <c r="I208" s="377" t="s">
        <v>2371</v>
      </c>
      <c r="J208" s="381" t="s">
        <v>1874</v>
      </c>
      <c r="K208" s="377" t="s">
        <v>2368</v>
      </c>
      <c r="L208" s="377">
        <v>3</v>
      </c>
      <c r="M208" s="377" t="s">
        <v>2369</v>
      </c>
      <c r="N208" s="377" t="s">
        <v>2408</v>
      </c>
      <c r="O208" s="377"/>
      <c r="P208" s="377" t="s">
        <v>2385</v>
      </c>
      <c r="Q208" s="377" t="s">
        <v>1176</v>
      </c>
      <c r="R208" s="377" t="s">
        <v>1176</v>
      </c>
      <c r="S208" s="377" t="s">
        <v>1176</v>
      </c>
      <c r="T208" s="377" t="s">
        <v>1176</v>
      </c>
      <c r="U208" s="377" t="s">
        <v>1176</v>
      </c>
      <c r="V208" s="377" t="s">
        <v>1176</v>
      </c>
      <c r="W208" s="377" t="s">
        <v>1176</v>
      </c>
      <c r="X208" s="377" t="s">
        <v>1176</v>
      </c>
      <c r="Y208" s="377" t="s">
        <v>1176</v>
      </c>
      <c r="Z208" s="377" t="s">
        <v>1176</v>
      </c>
      <c r="AA208" s="377" t="s">
        <v>1176</v>
      </c>
      <c r="AB208" s="377">
        <v>0</v>
      </c>
      <c r="AC208" s="418"/>
      <c r="AD208" s="377">
        <v>0</v>
      </c>
      <c r="AE208" s="418"/>
      <c r="AF208" s="377">
        <v>384</v>
      </c>
      <c r="AG208" s="418"/>
      <c r="AH208" s="377"/>
      <c r="AI208" s="377"/>
      <c r="AJ208" s="377"/>
      <c r="AK208" s="377"/>
      <c r="AL208" s="377"/>
    </row>
    <row r="209" spans="1:38" ht="18" customHeight="1" x14ac:dyDescent="0.25">
      <c r="A209" s="427">
        <v>190</v>
      </c>
      <c r="B209" s="377" t="s">
        <v>2488</v>
      </c>
      <c r="C209" s="377"/>
      <c r="D209" s="377"/>
      <c r="E209" s="430" t="s">
        <v>2470</v>
      </c>
      <c r="F209" s="377" t="s">
        <v>87</v>
      </c>
      <c r="G209" s="377" t="s">
        <v>2470</v>
      </c>
      <c r="H209" s="377" t="s">
        <v>1750</v>
      </c>
      <c r="I209" s="377" t="s">
        <v>1856</v>
      </c>
      <c r="J209" s="381" t="s">
        <v>1874</v>
      </c>
      <c r="K209" s="377" t="s">
        <v>2060</v>
      </c>
      <c r="L209" s="377">
        <v>3</v>
      </c>
      <c r="M209" s="377" t="s">
        <v>2370</v>
      </c>
      <c r="N209" s="377" t="s">
        <v>2374</v>
      </c>
      <c r="O209" s="377"/>
      <c r="P209" s="377" t="s">
        <v>2386</v>
      </c>
      <c r="Q209" s="377" t="s">
        <v>1176</v>
      </c>
      <c r="R209" s="377" t="s">
        <v>1176</v>
      </c>
      <c r="S209" s="377" t="s">
        <v>1176</v>
      </c>
      <c r="T209" s="377" t="s">
        <v>1176</v>
      </c>
      <c r="U209" s="377" t="s">
        <v>1176</v>
      </c>
      <c r="V209" s="377" t="s">
        <v>1176</v>
      </c>
      <c r="W209" s="377" t="s">
        <v>1176</v>
      </c>
      <c r="X209" s="377" t="s">
        <v>1176</v>
      </c>
      <c r="Y209" s="377" t="s">
        <v>1176</v>
      </c>
      <c r="Z209" s="377" t="s">
        <v>1176</v>
      </c>
      <c r="AA209" s="377" t="s">
        <v>1176</v>
      </c>
      <c r="AB209" s="377">
        <v>0</v>
      </c>
      <c r="AC209" s="418"/>
      <c r="AD209" s="377">
        <v>0</v>
      </c>
      <c r="AE209" s="418"/>
      <c r="AF209" s="377">
        <v>256</v>
      </c>
      <c r="AG209" s="418"/>
      <c r="AH209" s="377"/>
      <c r="AI209" s="377"/>
      <c r="AJ209" s="377"/>
      <c r="AK209" s="377"/>
      <c r="AL209" s="377"/>
    </row>
    <row r="210" spans="1:38" ht="30.75" customHeight="1" x14ac:dyDescent="0.25">
      <c r="A210" s="427">
        <v>191</v>
      </c>
      <c r="B210" s="377" t="s">
        <v>1717</v>
      </c>
      <c r="C210" s="377"/>
      <c r="D210" s="377"/>
      <c r="E210" s="377" t="s">
        <v>422</v>
      </c>
      <c r="F210" s="377" t="s">
        <v>1748</v>
      </c>
      <c r="G210" s="377" t="s">
        <v>422</v>
      </c>
      <c r="H210" s="377"/>
      <c r="I210" s="377" t="s">
        <v>1564</v>
      </c>
      <c r="J210" s="381">
        <v>0</v>
      </c>
      <c r="K210" s="377" t="s">
        <v>2060</v>
      </c>
      <c r="L210" s="377">
        <v>3</v>
      </c>
      <c r="M210" s="377" t="s">
        <v>422</v>
      </c>
      <c r="N210" s="377" t="s">
        <v>2375</v>
      </c>
      <c r="O210" s="377"/>
      <c r="P210" s="377" t="s">
        <v>518</v>
      </c>
      <c r="Q210" s="377"/>
      <c r="R210" s="377"/>
      <c r="S210" s="377" t="s">
        <v>1176</v>
      </c>
      <c r="T210" s="377" t="s">
        <v>1184</v>
      </c>
      <c r="U210" s="377" t="s">
        <v>1184</v>
      </c>
      <c r="V210" s="377" t="s">
        <v>1184</v>
      </c>
      <c r="W210" s="377" t="s">
        <v>1184</v>
      </c>
      <c r="X210" s="377" t="s">
        <v>1184</v>
      </c>
      <c r="Y210" s="377" t="s">
        <v>1185</v>
      </c>
      <c r="Z210" s="377" t="s">
        <v>1184</v>
      </c>
      <c r="AA210" s="377" t="s">
        <v>1184</v>
      </c>
      <c r="AB210" s="377">
        <v>0</v>
      </c>
      <c r="AC210" s="418"/>
      <c r="AD210" s="377">
        <v>0</v>
      </c>
      <c r="AE210" s="418"/>
      <c r="AF210" s="377">
        <v>0</v>
      </c>
      <c r="AG210" s="418"/>
      <c r="AH210" s="377"/>
      <c r="AI210" s="377" t="s">
        <v>1785</v>
      </c>
      <c r="AJ210" s="377" t="s">
        <v>1241</v>
      </c>
      <c r="AK210" s="377"/>
      <c r="AL210" s="377"/>
    </row>
    <row r="211" spans="1:38" ht="18" customHeight="1" x14ac:dyDescent="0.25">
      <c r="A211" s="427">
        <v>192</v>
      </c>
      <c r="B211" s="377" t="s">
        <v>1718</v>
      </c>
      <c r="C211" s="377" t="s">
        <v>1565</v>
      </c>
      <c r="D211" s="377"/>
      <c r="E211" s="377" t="s">
        <v>16</v>
      </c>
      <c r="F211" s="377" t="s">
        <v>128</v>
      </c>
      <c r="G211" s="377" t="s">
        <v>16</v>
      </c>
      <c r="H211" s="377"/>
      <c r="I211" s="377" t="s">
        <v>2138</v>
      </c>
      <c r="J211" s="381">
        <v>0</v>
      </c>
      <c r="K211" s="377" t="s">
        <v>2059</v>
      </c>
      <c r="L211" s="377">
        <v>2</v>
      </c>
      <c r="M211" s="377" t="s">
        <v>16</v>
      </c>
      <c r="N211" s="377" t="s">
        <v>1972</v>
      </c>
      <c r="O211" s="377" t="s">
        <v>563</v>
      </c>
      <c r="P211" s="377" t="s">
        <v>835</v>
      </c>
      <c r="Q211" s="377" t="s">
        <v>1176</v>
      </c>
      <c r="R211" s="377" t="s">
        <v>16</v>
      </c>
      <c r="S211" s="377" t="s">
        <v>16</v>
      </c>
      <c r="T211" s="377">
        <v>768</v>
      </c>
      <c r="U211" s="377">
        <v>768</v>
      </c>
      <c r="V211" s="377">
        <v>768</v>
      </c>
      <c r="W211" s="377">
        <v>768</v>
      </c>
      <c r="X211" s="377">
        <v>768</v>
      </c>
      <c r="Y211" s="377">
        <v>768</v>
      </c>
      <c r="Z211" s="377">
        <v>768</v>
      </c>
      <c r="AA211" s="377">
        <v>768</v>
      </c>
      <c r="AB211" s="377">
        <v>768</v>
      </c>
      <c r="AC211" s="418"/>
      <c r="AD211" s="377">
        <v>768</v>
      </c>
      <c r="AE211" s="418"/>
      <c r="AF211" s="377">
        <v>768</v>
      </c>
      <c r="AG211" s="418"/>
      <c r="AH211" s="377" t="s">
        <v>1239</v>
      </c>
      <c r="AI211" s="377" t="s">
        <v>1268</v>
      </c>
      <c r="AJ211" s="377" t="s">
        <v>1240</v>
      </c>
      <c r="AK211" s="377"/>
      <c r="AL211" s="377"/>
    </row>
    <row r="212" spans="1:38" ht="30.75" customHeight="1" x14ac:dyDescent="0.25">
      <c r="A212" s="427">
        <v>193</v>
      </c>
      <c r="B212" s="377" t="s">
        <v>1719</v>
      </c>
      <c r="C212" s="377"/>
      <c r="D212" s="377"/>
      <c r="E212" s="377" t="s">
        <v>399</v>
      </c>
      <c r="F212" s="377" t="s">
        <v>128</v>
      </c>
      <c r="G212" s="377" t="s">
        <v>399</v>
      </c>
      <c r="H212" s="377"/>
      <c r="I212" s="377" t="s">
        <v>2113</v>
      </c>
      <c r="J212" s="377">
        <v>0</v>
      </c>
      <c r="K212" s="377" t="s">
        <v>2059</v>
      </c>
      <c r="L212" s="377">
        <v>2</v>
      </c>
      <c r="M212" s="377" t="s">
        <v>399</v>
      </c>
      <c r="N212" s="377" t="s">
        <v>1973</v>
      </c>
      <c r="O212" s="377"/>
      <c r="P212" s="377" t="s">
        <v>520</v>
      </c>
      <c r="Q212" s="377" t="s">
        <v>1176</v>
      </c>
      <c r="R212" s="377">
        <v>0</v>
      </c>
      <c r="S212" s="377">
        <v>160</v>
      </c>
      <c r="T212" s="377">
        <v>160</v>
      </c>
      <c r="U212" s="377">
        <v>160</v>
      </c>
      <c r="V212" s="377">
        <v>160</v>
      </c>
      <c r="W212" s="377">
        <v>160</v>
      </c>
      <c r="X212" s="377">
        <v>0</v>
      </c>
      <c r="Y212" s="377">
        <v>160</v>
      </c>
      <c r="Z212" s="377">
        <v>192</v>
      </c>
      <c r="AA212" s="377">
        <v>192</v>
      </c>
      <c r="AB212" s="377">
        <v>0</v>
      </c>
      <c r="AC212" s="418"/>
      <c r="AD212" s="377">
        <v>160</v>
      </c>
      <c r="AE212" s="418"/>
      <c r="AF212" s="377">
        <v>160</v>
      </c>
      <c r="AG212" s="418"/>
      <c r="AH212" s="377" t="s">
        <v>1239</v>
      </c>
      <c r="AI212" s="377" t="s">
        <v>1799</v>
      </c>
      <c r="AJ212" s="377" t="s">
        <v>1238</v>
      </c>
      <c r="AK212" s="377"/>
      <c r="AL212" s="377"/>
    </row>
    <row r="213" spans="1:38" ht="30.75" customHeight="1" x14ac:dyDescent="0.25">
      <c r="A213" s="427">
        <v>194</v>
      </c>
      <c r="B213" s="377" t="s">
        <v>1904</v>
      </c>
      <c r="C213" s="377"/>
      <c r="D213" s="377"/>
      <c r="E213" s="377" t="s">
        <v>1882</v>
      </c>
      <c r="F213" s="377" t="s">
        <v>128</v>
      </c>
      <c r="G213" s="377" t="s">
        <v>1882</v>
      </c>
      <c r="H213" s="377"/>
      <c r="I213" s="377" t="s">
        <v>2137</v>
      </c>
      <c r="J213" s="377">
        <v>0</v>
      </c>
      <c r="K213" s="377" t="s">
        <v>2059</v>
      </c>
      <c r="L213" s="377">
        <v>2</v>
      </c>
      <c r="M213" s="377" t="s">
        <v>1882</v>
      </c>
      <c r="N213" s="377" t="s">
        <v>1974</v>
      </c>
      <c r="O213" s="377"/>
      <c r="P213" s="377" t="s">
        <v>1905</v>
      </c>
      <c r="Q213" s="377"/>
      <c r="R213" s="377">
        <v>4</v>
      </c>
      <c r="S213" s="377">
        <v>0</v>
      </c>
      <c r="T213" s="377">
        <v>0</v>
      </c>
      <c r="U213" s="377">
        <v>0</v>
      </c>
      <c r="V213" s="377">
        <v>0</v>
      </c>
      <c r="W213" s="377">
        <v>0</v>
      </c>
      <c r="X213" s="377">
        <v>4</v>
      </c>
      <c r="Y213" s="377">
        <v>0</v>
      </c>
      <c r="Z213" s="377">
        <v>0</v>
      </c>
      <c r="AA213" s="377">
        <v>0</v>
      </c>
      <c r="AB213" s="377">
        <v>4</v>
      </c>
      <c r="AC213" s="418"/>
      <c r="AD213" s="377">
        <v>0</v>
      </c>
      <c r="AE213" s="418"/>
      <c r="AF213" s="377">
        <v>0</v>
      </c>
      <c r="AG213" s="418"/>
      <c r="AH213" s="387"/>
      <c r="AI213" s="377"/>
      <c r="AJ213" s="377"/>
      <c r="AK213" s="377"/>
      <c r="AL213" s="377"/>
    </row>
    <row r="214" spans="1:38" ht="30.75" customHeight="1" x14ac:dyDescent="0.25">
      <c r="A214" s="427">
        <v>195</v>
      </c>
      <c r="B214" s="377" t="s">
        <v>1906</v>
      </c>
      <c r="C214" s="377"/>
      <c r="D214" s="377"/>
      <c r="E214" s="377" t="s">
        <v>1884</v>
      </c>
      <c r="F214" s="377" t="s">
        <v>128</v>
      </c>
      <c r="G214" s="377" t="s">
        <v>1884</v>
      </c>
      <c r="H214" s="377"/>
      <c r="I214" s="377" t="s">
        <v>2137</v>
      </c>
      <c r="J214" s="377">
        <v>0</v>
      </c>
      <c r="K214" s="377" t="s">
        <v>2059</v>
      </c>
      <c r="L214" s="377">
        <v>2</v>
      </c>
      <c r="M214" s="377" t="s">
        <v>1884</v>
      </c>
      <c r="N214" s="377" t="s">
        <v>1975</v>
      </c>
      <c r="O214" s="377"/>
      <c r="P214" s="377" t="s">
        <v>1907</v>
      </c>
      <c r="Q214" s="377"/>
      <c r="R214" s="377">
        <v>56</v>
      </c>
      <c r="S214" s="377">
        <v>0</v>
      </c>
      <c r="T214" s="377">
        <v>0</v>
      </c>
      <c r="U214" s="377">
        <v>0</v>
      </c>
      <c r="V214" s="377">
        <v>0</v>
      </c>
      <c r="W214" s="377">
        <v>0</v>
      </c>
      <c r="X214" s="377">
        <v>56</v>
      </c>
      <c r="Y214" s="377">
        <v>0</v>
      </c>
      <c r="Z214" s="377">
        <v>0</v>
      </c>
      <c r="AA214" s="377">
        <v>0</v>
      </c>
      <c r="AB214" s="377">
        <v>56</v>
      </c>
      <c r="AC214" s="418"/>
      <c r="AD214" s="377">
        <v>0</v>
      </c>
      <c r="AE214" s="418"/>
      <c r="AF214" s="377">
        <v>0</v>
      </c>
      <c r="AG214" s="418"/>
      <c r="AH214" s="377"/>
      <c r="AI214" s="377"/>
      <c r="AJ214" s="377"/>
      <c r="AK214" s="377"/>
      <c r="AL214" s="377"/>
    </row>
    <row r="215" spans="1:38" ht="30.75" customHeight="1" x14ac:dyDescent="0.25">
      <c r="A215" s="427">
        <v>196</v>
      </c>
      <c r="B215" s="377" t="s">
        <v>1908</v>
      </c>
      <c r="C215" s="377"/>
      <c r="D215" s="377"/>
      <c r="E215" s="377" t="s">
        <v>1886</v>
      </c>
      <c r="F215" s="377" t="s">
        <v>128</v>
      </c>
      <c r="G215" s="377" t="s">
        <v>1886</v>
      </c>
      <c r="H215" s="377"/>
      <c r="I215" s="377" t="s">
        <v>2137</v>
      </c>
      <c r="J215" s="377">
        <v>0</v>
      </c>
      <c r="K215" s="377" t="s">
        <v>2059</v>
      </c>
      <c r="L215" s="377">
        <v>2</v>
      </c>
      <c r="M215" s="377" t="s">
        <v>1886</v>
      </c>
      <c r="N215" s="377" t="s">
        <v>1976</v>
      </c>
      <c r="O215" s="377"/>
      <c r="P215" s="377" t="s">
        <v>1909</v>
      </c>
      <c r="Q215" s="377"/>
      <c r="R215" s="377">
        <v>4</v>
      </c>
      <c r="S215" s="377">
        <v>0</v>
      </c>
      <c r="T215" s="377">
        <v>0</v>
      </c>
      <c r="U215" s="377">
        <v>0</v>
      </c>
      <c r="V215" s="377">
        <v>0</v>
      </c>
      <c r="W215" s="377">
        <v>0</v>
      </c>
      <c r="X215" s="377">
        <v>4</v>
      </c>
      <c r="Y215" s="377">
        <v>0</v>
      </c>
      <c r="Z215" s="377">
        <v>0</v>
      </c>
      <c r="AA215" s="377">
        <v>0</v>
      </c>
      <c r="AB215" s="377">
        <v>4</v>
      </c>
      <c r="AC215" s="418"/>
      <c r="AD215" s="377">
        <v>0</v>
      </c>
      <c r="AE215" s="418"/>
      <c r="AF215" s="377">
        <v>0</v>
      </c>
      <c r="AG215" s="377"/>
      <c r="AH215" s="377"/>
      <c r="AI215" s="377"/>
      <c r="AJ215" s="377"/>
      <c r="AK215" s="377"/>
      <c r="AL215" s="377"/>
    </row>
    <row r="216" spans="1:38" ht="30.75" customHeight="1" x14ac:dyDescent="0.25">
      <c r="A216" s="427">
        <v>197</v>
      </c>
      <c r="B216" s="377" t="s">
        <v>1910</v>
      </c>
      <c r="C216" s="377"/>
      <c r="D216" s="377"/>
      <c r="E216" s="377" t="s">
        <v>1888</v>
      </c>
      <c r="F216" s="377" t="s">
        <v>128</v>
      </c>
      <c r="G216" s="377" t="s">
        <v>1888</v>
      </c>
      <c r="H216" s="377"/>
      <c r="I216" s="377" t="s">
        <v>2137</v>
      </c>
      <c r="J216" s="377">
        <v>0</v>
      </c>
      <c r="K216" s="377" t="s">
        <v>2059</v>
      </c>
      <c r="L216" s="377">
        <v>2</v>
      </c>
      <c r="M216" s="377" t="s">
        <v>1888</v>
      </c>
      <c r="N216" s="377" t="s">
        <v>1977</v>
      </c>
      <c r="O216" s="377"/>
      <c r="P216" s="377" t="s">
        <v>1911</v>
      </c>
      <c r="Q216" s="377"/>
      <c r="R216" s="377">
        <v>4</v>
      </c>
      <c r="S216" s="377">
        <v>0</v>
      </c>
      <c r="T216" s="377">
        <v>0</v>
      </c>
      <c r="U216" s="377">
        <v>0</v>
      </c>
      <c r="V216" s="377">
        <v>0</v>
      </c>
      <c r="W216" s="377">
        <v>0</v>
      </c>
      <c r="X216" s="377">
        <v>4</v>
      </c>
      <c r="Y216" s="377">
        <v>0</v>
      </c>
      <c r="Z216" s="377">
        <v>0</v>
      </c>
      <c r="AA216" s="377">
        <v>0</v>
      </c>
      <c r="AB216" s="377">
        <v>4</v>
      </c>
      <c r="AC216" s="418"/>
      <c r="AD216" s="377">
        <v>0</v>
      </c>
      <c r="AE216" s="418"/>
      <c r="AF216" s="377">
        <v>0</v>
      </c>
      <c r="AG216" s="377"/>
      <c r="AH216" s="377"/>
      <c r="AI216" s="377"/>
      <c r="AJ216" s="377"/>
      <c r="AK216" s="377"/>
      <c r="AL216" s="377"/>
    </row>
    <row r="217" spans="1:38" ht="30.75" customHeight="1" x14ac:dyDescent="0.25">
      <c r="A217" s="427">
        <v>198</v>
      </c>
      <c r="B217" s="377" t="s">
        <v>1912</v>
      </c>
      <c r="C217" s="377"/>
      <c r="D217" s="377"/>
      <c r="E217" s="377" t="s">
        <v>1890</v>
      </c>
      <c r="F217" s="377" t="s">
        <v>128</v>
      </c>
      <c r="G217" s="377" t="s">
        <v>1890</v>
      </c>
      <c r="H217" s="377"/>
      <c r="I217" s="377" t="s">
        <v>2137</v>
      </c>
      <c r="J217" s="377">
        <v>0</v>
      </c>
      <c r="K217" s="377" t="s">
        <v>2059</v>
      </c>
      <c r="L217" s="377">
        <v>2</v>
      </c>
      <c r="M217" s="377" t="s">
        <v>1890</v>
      </c>
      <c r="N217" s="377" t="s">
        <v>1978</v>
      </c>
      <c r="O217" s="377"/>
      <c r="P217" s="377" t="s">
        <v>1913</v>
      </c>
      <c r="Q217" s="377"/>
      <c r="R217" s="377">
        <v>4</v>
      </c>
      <c r="S217" s="377">
        <v>0</v>
      </c>
      <c r="T217" s="377">
        <v>0</v>
      </c>
      <c r="U217" s="377">
        <v>0</v>
      </c>
      <c r="V217" s="377">
        <v>0</v>
      </c>
      <c r="W217" s="377">
        <v>0</v>
      </c>
      <c r="X217" s="377">
        <v>4</v>
      </c>
      <c r="Y217" s="377">
        <v>0</v>
      </c>
      <c r="Z217" s="377">
        <v>0</v>
      </c>
      <c r="AA217" s="377">
        <v>0</v>
      </c>
      <c r="AB217" s="377">
        <v>4</v>
      </c>
      <c r="AC217" s="418"/>
      <c r="AD217" s="377">
        <v>0</v>
      </c>
      <c r="AE217" s="418"/>
      <c r="AF217" s="377">
        <v>0</v>
      </c>
      <c r="AG217" s="377"/>
      <c r="AH217" s="377"/>
      <c r="AI217" s="377"/>
      <c r="AJ217" s="377"/>
      <c r="AK217" s="377"/>
      <c r="AL217" s="377"/>
    </row>
    <row r="218" spans="1:38" ht="30.75" customHeight="1" x14ac:dyDescent="0.25">
      <c r="A218" s="427">
        <v>199</v>
      </c>
      <c r="B218" s="377" t="s">
        <v>1914</v>
      </c>
      <c r="C218" s="377"/>
      <c r="D218" s="377"/>
      <c r="E218" s="377" t="s">
        <v>1892</v>
      </c>
      <c r="F218" s="377" t="s">
        <v>128</v>
      </c>
      <c r="G218" s="377" t="s">
        <v>1892</v>
      </c>
      <c r="H218" s="377"/>
      <c r="I218" s="377" t="s">
        <v>2137</v>
      </c>
      <c r="J218" s="377">
        <v>0</v>
      </c>
      <c r="K218" s="377" t="s">
        <v>2059</v>
      </c>
      <c r="L218" s="377">
        <v>2</v>
      </c>
      <c r="M218" s="377" t="s">
        <v>1892</v>
      </c>
      <c r="N218" s="377" t="s">
        <v>1979</v>
      </c>
      <c r="O218" s="377"/>
      <c r="P218" s="377" t="s">
        <v>1915</v>
      </c>
      <c r="Q218" s="377"/>
      <c r="R218" s="377">
        <v>4</v>
      </c>
      <c r="S218" s="377">
        <v>0</v>
      </c>
      <c r="T218" s="377">
        <v>0</v>
      </c>
      <c r="U218" s="377">
        <v>0</v>
      </c>
      <c r="V218" s="377">
        <v>0</v>
      </c>
      <c r="W218" s="377">
        <v>0</v>
      </c>
      <c r="X218" s="377">
        <v>4</v>
      </c>
      <c r="Y218" s="377">
        <v>0</v>
      </c>
      <c r="Z218" s="377">
        <v>0</v>
      </c>
      <c r="AA218" s="377">
        <v>0</v>
      </c>
      <c r="AB218" s="377">
        <v>4</v>
      </c>
      <c r="AC218" s="418"/>
      <c r="AD218" s="377">
        <v>0</v>
      </c>
      <c r="AE218" s="418"/>
      <c r="AF218" s="377">
        <v>0</v>
      </c>
      <c r="AG218" s="377"/>
      <c r="AH218" s="377"/>
      <c r="AI218" s="377"/>
      <c r="AJ218" s="377"/>
      <c r="AK218" s="377"/>
      <c r="AL218" s="377"/>
    </row>
    <row r="219" spans="1:38" ht="30.75" customHeight="1" x14ac:dyDescent="0.25">
      <c r="A219" s="427">
        <v>200</v>
      </c>
      <c r="B219" s="377" t="s">
        <v>1916</v>
      </c>
      <c r="C219" s="377"/>
      <c r="D219" s="377"/>
      <c r="E219" s="377" t="s">
        <v>1894</v>
      </c>
      <c r="F219" s="377" t="s">
        <v>128</v>
      </c>
      <c r="G219" s="377" t="s">
        <v>1894</v>
      </c>
      <c r="H219" s="377"/>
      <c r="I219" s="377" t="s">
        <v>2137</v>
      </c>
      <c r="J219" s="377">
        <v>0</v>
      </c>
      <c r="K219" s="377" t="s">
        <v>2059</v>
      </c>
      <c r="L219" s="377">
        <v>2</v>
      </c>
      <c r="M219" s="377" t="s">
        <v>1894</v>
      </c>
      <c r="N219" s="377" t="s">
        <v>1980</v>
      </c>
      <c r="O219" s="377"/>
      <c r="P219" s="377" t="s">
        <v>1917</v>
      </c>
      <c r="Q219" s="377"/>
      <c r="R219" s="377">
        <v>8</v>
      </c>
      <c r="S219" s="377">
        <v>0</v>
      </c>
      <c r="T219" s="377">
        <v>0</v>
      </c>
      <c r="U219" s="377">
        <v>0</v>
      </c>
      <c r="V219" s="377">
        <v>0</v>
      </c>
      <c r="W219" s="377">
        <v>0</v>
      </c>
      <c r="X219" s="377">
        <v>8</v>
      </c>
      <c r="Y219" s="377">
        <v>0</v>
      </c>
      <c r="Z219" s="377">
        <v>0</v>
      </c>
      <c r="AA219" s="377">
        <v>0</v>
      </c>
      <c r="AB219" s="377">
        <v>8</v>
      </c>
      <c r="AC219" s="418"/>
      <c r="AD219" s="377">
        <v>0</v>
      </c>
      <c r="AE219" s="418"/>
      <c r="AF219" s="377">
        <v>0</v>
      </c>
      <c r="AG219" s="377"/>
      <c r="AH219" s="377"/>
      <c r="AI219" s="377"/>
      <c r="AJ219" s="377"/>
      <c r="AK219" s="377"/>
      <c r="AL219" s="377"/>
    </row>
    <row r="220" spans="1:38" ht="30.75" customHeight="1" x14ac:dyDescent="0.25">
      <c r="A220" s="427">
        <v>201</v>
      </c>
      <c r="B220" s="377" t="s">
        <v>1918</v>
      </c>
      <c r="C220" s="377"/>
      <c r="D220" s="377"/>
      <c r="E220" s="377" t="s">
        <v>1896</v>
      </c>
      <c r="F220" s="377" t="s">
        <v>128</v>
      </c>
      <c r="G220" s="377" t="s">
        <v>1896</v>
      </c>
      <c r="H220" s="377"/>
      <c r="I220" s="377" t="s">
        <v>2137</v>
      </c>
      <c r="J220" s="377">
        <v>0</v>
      </c>
      <c r="K220" s="377" t="s">
        <v>2059</v>
      </c>
      <c r="L220" s="377">
        <v>2</v>
      </c>
      <c r="M220" s="377" t="s">
        <v>1896</v>
      </c>
      <c r="N220" s="377" t="s">
        <v>1981</v>
      </c>
      <c r="O220" s="377"/>
      <c r="P220" s="377" t="s">
        <v>1919</v>
      </c>
      <c r="Q220" s="377"/>
      <c r="R220" s="377">
        <v>2</v>
      </c>
      <c r="S220" s="377">
        <v>0</v>
      </c>
      <c r="T220" s="377">
        <v>0</v>
      </c>
      <c r="U220" s="377">
        <v>0</v>
      </c>
      <c r="V220" s="377">
        <v>0</v>
      </c>
      <c r="W220" s="377">
        <v>0</v>
      </c>
      <c r="X220" s="377">
        <v>2</v>
      </c>
      <c r="Y220" s="377">
        <v>0</v>
      </c>
      <c r="Z220" s="377">
        <v>0</v>
      </c>
      <c r="AA220" s="377">
        <v>0</v>
      </c>
      <c r="AB220" s="377">
        <v>2</v>
      </c>
      <c r="AC220" s="418"/>
      <c r="AD220" s="377">
        <v>0</v>
      </c>
      <c r="AE220" s="418"/>
      <c r="AF220" s="377">
        <v>0</v>
      </c>
      <c r="AG220" s="377"/>
      <c r="AH220" s="377"/>
      <c r="AI220" s="377"/>
      <c r="AJ220" s="377"/>
      <c r="AK220" s="377"/>
      <c r="AL220" s="377"/>
    </row>
    <row r="221" spans="1:38" ht="30.75" customHeight="1" x14ac:dyDescent="0.25">
      <c r="A221" s="427">
        <v>202</v>
      </c>
      <c r="B221" s="377" t="s">
        <v>1920</v>
      </c>
      <c r="C221" s="377"/>
      <c r="D221" s="377"/>
      <c r="E221" s="377" t="s">
        <v>1898</v>
      </c>
      <c r="F221" s="377" t="s">
        <v>128</v>
      </c>
      <c r="G221" s="377" t="s">
        <v>1898</v>
      </c>
      <c r="H221" s="411" t="s">
        <v>1753</v>
      </c>
      <c r="I221" s="377" t="s">
        <v>2137</v>
      </c>
      <c r="J221" s="377">
        <v>0</v>
      </c>
      <c r="K221" s="377" t="s">
        <v>2059</v>
      </c>
      <c r="L221" s="377">
        <v>2</v>
      </c>
      <c r="M221" s="377" t="s">
        <v>1898</v>
      </c>
      <c r="N221" s="377" t="s">
        <v>1982</v>
      </c>
      <c r="O221" s="377"/>
      <c r="P221" s="377" t="s">
        <v>1921</v>
      </c>
      <c r="Q221" s="377"/>
      <c r="R221" s="377">
        <v>1</v>
      </c>
      <c r="S221" s="377">
        <v>0</v>
      </c>
      <c r="T221" s="377">
        <v>0</v>
      </c>
      <c r="U221" s="377">
        <v>0</v>
      </c>
      <c r="V221" s="377">
        <v>0</v>
      </c>
      <c r="W221" s="377">
        <v>0</v>
      </c>
      <c r="X221" s="377">
        <v>1</v>
      </c>
      <c r="Y221" s="377">
        <v>0</v>
      </c>
      <c r="Z221" s="377">
        <v>0</v>
      </c>
      <c r="AA221" s="377">
        <v>0</v>
      </c>
      <c r="AB221" s="377">
        <v>1</v>
      </c>
      <c r="AC221" s="418"/>
      <c r="AD221" s="377">
        <v>0</v>
      </c>
      <c r="AE221" s="418"/>
      <c r="AF221" s="377">
        <v>0</v>
      </c>
      <c r="AG221" s="377"/>
      <c r="AH221" s="377"/>
      <c r="AI221" s="377"/>
      <c r="AJ221" s="377"/>
      <c r="AK221" s="377"/>
      <c r="AL221" s="377"/>
    </row>
    <row r="222" spans="1:38" ht="30.75" customHeight="1" x14ac:dyDescent="0.25">
      <c r="A222" s="427">
        <v>203</v>
      </c>
      <c r="B222" s="377" t="s">
        <v>1922</v>
      </c>
      <c r="C222" s="377"/>
      <c r="D222" s="377"/>
      <c r="E222" s="377" t="s">
        <v>1900</v>
      </c>
      <c r="F222" s="377" t="s">
        <v>128</v>
      </c>
      <c r="G222" s="377" t="s">
        <v>1900</v>
      </c>
      <c r="H222" s="411" t="s">
        <v>1753</v>
      </c>
      <c r="I222" s="377" t="s">
        <v>2137</v>
      </c>
      <c r="J222" s="377">
        <v>0</v>
      </c>
      <c r="K222" s="377" t="s">
        <v>2059</v>
      </c>
      <c r="L222" s="377">
        <v>2</v>
      </c>
      <c r="M222" s="377" t="s">
        <v>1900</v>
      </c>
      <c r="N222" s="377" t="s">
        <v>1983</v>
      </c>
      <c r="O222" s="377"/>
      <c r="P222" s="377" t="s">
        <v>1923</v>
      </c>
      <c r="Q222" s="377"/>
      <c r="R222" s="377">
        <v>1</v>
      </c>
      <c r="S222" s="377">
        <v>0</v>
      </c>
      <c r="T222" s="377">
        <v>0</v>
      </c>
      <c r="U222" s="377">
        <v>0</v>
      </c>
      <c r="V222" s="377">
        <v>0</v>
      </c>
      <c r="W222" s="377">
        <v>0</v>
      </c>
      <c r="X222" s="377">
        <v>1</v>
      </c>
      <c r="Y222" s="377">
        <v>0</v>
      </c>
      <c r="Z222" s="377">
        <v>0</v>
      </c>
      <c r="AA222" s="377">
        <v>0</v>
      </c>
      <c r="AB222" s="377">
        <v>1</v>
      </c>
      <c r="AC222" s="418"/>
      <c r="AD222" s="377">
        <v>0</v>
      </c>
      <c r="AE222" s="418"/>
      <c r="AF222" s="377">
        <v>0</v>
      </c>
      <c r="AG222" s="377"/>
      <c r="AH222" s="377"/>
      <c r="AI222" s="377"/>
      <c r="AJ222" s="377"/>
      <c r="AK222" s="377"/>
      <c r="AL222" s="377"/>
    </row>
    <row r="223" spans="1:38" ht="30.75" customHeight="1" x14ac:dyDescent="0.25">
      <c r="A223" s="427">
        <v>204</v>
      </c>
      <c r="B223" s="377" t="s">
        <v>2346</v>
      </c>
      <c r="C223" s="429"/>
      <c r="D223" s="429"/>
      <c r="E223" s="410" t="s">
        <v>2343</v>
      </c>
      <c r="F223" s="410" t="s">
        <v>128</v>
      </c>
      <c r="G223" s="410" t="s">
        <v>2343</v>
      </c>
      <c r="H223" s="410" t="s">
        <v>1757</v>
      </c>
      <c r="I223" s="377" t="s">
        <v>2137</v>
      </c>
      <c r="J223" s="377">
        <v>0</v>
      </c>
      <c r="K223" s="377" t="s">
        <v>2059</v>
      </c>
      <c r="L223" s="377">
        <v>2</v>
      </c>
      <c r="M223" s="377" t="s">
        <v>2343</v>
      </c>
      <c r="N223" s="377" t="s">
        <v>1984</v>
      </c>
      <c r="O223" s="377"/>
      <c r="P223" s="377" t="s">
        <v>2345</v>
      </c>
      <c r="Q223" s="410"/>
      <c r="R223" s="410"/>
      <c r="S223" s="410"/>
      <c r="T223" s="410"/>
      <c r="U223" s="410"/>
      <c r="V223" s="410"/>
      <c r="W223" s="410"/>
      <c r="X223" s="410"/>
      <c r="Y223" s="410"/>
      <c r="Z223" s="410"/>
      <c r="AA223" s="410"/>
      <c r="AB223" s="410"/>
      <c r="AC223" s="420"/>
      <c r="AD223" s="410"/>
      <c r="AE223" s="420"/>
      <c r="AF223" s="410"/>
      <c r="AG223" s="410"/>
      <c r="AH223" s="377"/>
      <c r="AI223" s="377"/>
      <c r="AJ223" s="377"/>
      <c r="AK223" s="377"/>
      <c r="AL223" s="409"/>
    </row>
    <row r="224" spans="1:38" ht="30.75" customHeight="1" x14ac:dyDescent="0.25">
      <c r="A224" s="427">
        <v>205</v>
      </c>
      <c r="B224" s="377" t="s">
        <v>2347</v>
      </c>
      <c r="C224" s="408"/>
      <c r="D224" s="408"/>
      <c r="E224" s="377" t="s">
        <v>2347</v>
      </c>
      <c r="F224" s="410" t="s">
        <v>128</v>
      </c>
      <c r="G224" s="410" t="s">
        <v>2347</v>
      </c>
      <c r="H224" s="410" t="s">
        <v>1757</v>
      </c>
      <c r="I224" s="377" t="s">
        <v>2137</v>
      </c>
      <c r="J224" s="377">
        <v>0</v>
      </c>
      <c r="K224" s="377" t="s">
        <v>2059</v>
      </c>
      <c r="L224" s="377">
        <v>2</v>
      </c>
      <c r="M224" s="377" t="s">
        <v>2347</v>
      </c>
      <c r="N224" s="377" t="s">
        <v>2344</v>
      </c>
      <c r="O224" s="377"/>
      <c r="P224" s="377" t="s">
        <v>2349</v>
      </c>
      <c r="Q224" s="377"/>
      <c r="R224" s="377"/>
      <c r="S224" s="377"/>
      <c r="T224" s="377"/>
      <c r="U224" s="377"/>
      <c r="V224" s="377"/>
      <c r="W224" s="377"/>
      <c r="X224" s="377"/>
      <c r="Y224" s="377"/>
      <c r="Z224" s="377"/>
      <c r="AA224" s="377"/>
      <c r="AB224" s="377"/>
      <c r="AC224" s="418"/>
      <c r="AD224" s="377"/>
      <c r="AE224" s="418"/>
      <c r="AF224" s="377"/>
      <c r="AG224" s="377"/>
      <c r="AH224" s="377"/>
      <c r="AI224" s="377"/>
      <c r="AJ224" s="377"/>
      <c r="AK224" s="377"/>
      <c r="AL224" s="409"/>
    </row>
    <row r="225" spans="1:38" ht="30.75" customHeight="1" x14ac:dyDescent="0.25">
      <c r="A225" s="427">
        <v>206</v>
      </c>
      <c r="B225" s="377" t="s">
        <v>1924</v>
      </c>
      <c r="C225" s="377"/>
      <c r="D225" s="377"/>
      <c r="E225" s="377" t="s">
        <v>1902</v>
      </c>
      <c r="F225" s="377" t="s">
        <v>128</v>
      </c>
      <c r="G225" s="377" t="s">
        <v>1902</v>
      </c>
      <c r="H225" s="377"/>
      <c r="I225" s="377" t="s">
        <v>2137</v>
      </c>
      <c r="J225" s="377">
        <v>0</v>
      </c>
      <c r="K225" s="377" t="s">
        <v>2059</v>
      </c>
      <c r="L225" s="377">
        <v>2</v>
      </c>
      <c r="M225" s="377" t="s">
        <v>1902</v>
      </c>
      <c r="N225" s="430" t="s">
        <v>2348</v>
      </c>
      <c r="O225" s="377"/>
      <c r="P225" s="377" t="s">
        <v>1925</v>
      </c>
      <c r="Q225" s="377"/>
      <c r="R225" s="377">
        <v>72</v>
      </c>
      <c r="S225" s="377">
        <v>0</v>
      </c>
      <c r="T225" s="377">
        <v>0</v>
      </c>
      <c r="U225" s="377">
        <v>0</v>
      </c>
      <c r="V225" s="377">
        <v>0</v>
      </c>
      <c r="W225" s="377">
        <v>0</v>
      </c>
      <c r="X225" s="377">
        <v>72</v>
      </c>
      <c r="Y225" s="377">
        <v>0</v>
      </c>
      <c r="Z225" s="377">
        <v>0</v>
      </c>
      <c r="AA225" s="377">
        <v>0</v>
      </c>
      <c r="AB225" s="377">
        <v>72</v>
      </c>
      <c r="AC225" s="418"/>
      <c r="AD225" s="377">
        <v>0</v>
      </c>
      <c r="AE225" s="418"/>
      <c r="AF225" s="377">
        <v>0</v>
      </c>
      <c r="AG225" s="377"/>
      <c r="AH225" s="377"/>
      <c r="AI225" s="377"/>
      <c r="AJ225" s="377"/>
      <c r="AK225" s="377"/>
      <c r="AL225" s="377"/>
    </row>
    <row r="226" spans="1:38" ht="30.75" customHeight="1" x14ac:dyDescent="0.25">
      <c r="A226" s="427">
        <v>207</v>
      </c>
      <c r="B226" s="377" t="s">
        <v>1720</v>
      </c>
      <c r="C226" s="377"/>
      <c r="D226" s="377"/>
      <c r="E226" s="377" t="s">
        <v>22</v>
      </c>
      <c r="F226" s="377" t="s">
        <v>128</v>
      </c>
      <c r="G226" s="377" t="s">
        <v>22</v>
      </c>
      <c r="H226" s="377"/>
      <c r="I226" s="377" t="s">
        <v>2138</v>
      </c>
      <c r="J226" s="381">
        <v>0</v>
      </c>
      <c r="K226" s="377" t="s">
        <v>2059</v>
      </c>
      <c r="L226" s="377">
        <v>2</v>
      </c>
      <c r="M226" s="377" t="s">
        <v>22</v>
      </c>
      <c r="N226" s="377" t="s">
        <v>1985</v>
      </c>
      <c r="O226" s="377"/>
      <c r="P226" s="377" t="s">
        <v>515</v>
      </c>
      <c r="Q226" s="377"/>
      <c r="R226" s="377" t="s">
        <v>22</v>
      </c>
      <c r="S226" s="377" t="s">
        <v>22</v>
      </c>
      <c r="T226" s="377">
        <v>32</v>
      </c>
      <c r="U226" s="377">
        <v>32</v>
      </c>
      <c r="V226" s="377">
        <v>32</v>
      </c>
      <c r="W226" s="377">
        <v>32</v>
      </c>
      <c r="X226" s="377">
        <v>32</v>
      </c>
      <c r="Y226" s="377">
        <v>32</v>
      </c>
      <c r="Z226" s="377">
        <v>32</v>
      </c>
      <c r="AA226" s="377">
        <v>32</v>
      </c>
      <c r="AB226" s="377">
        <v>32</v>
      </c>
      <c r="AC226" s="418"/>
      <c r="AD226" s="377">
        <v>32</v>
      </c>
      <c r="AE226" s="418"/>
      <c r="AF226" s="377">
        <v>32</v>
      </c>
      <c r="AG226" s="377"/>
      <c r="AH226" s="377"/>
      <c r="AI226" s="377" t="s">
        <v>1800</v>
      </c>
      <c r="AJ226" s="377"/>
      <c r="AK226" s="377"/>
      <c r="AL226" s="377"/>
    </row>
    <row r="227" spans="1:38" ht="18" customHeight="1" x14ac:dyDescent="0.25">
      <c r="A227" s="427">
        <v>208</v>
      </c>
      <c r="B227" s="377" t="s">
        <v>1721</v>
      </c>
      <c r="C227" s="377"/>
      <c r="D227" s="377"/>
      <c r="E227" s="377" t="s">
        <v>884</v>
      </c>
      <c r="F227" s="377" t="s">
        <v>128</v>
      </c>
      <c r="G227" s="377" t="s">
        <v>884</v>
      </c>
      <c r="H227" s="377"/>
      <c r="I227" s="377" t="s">
        <v>2138</v>
      </c>
      <c r="J227" s="381">
        <v>0</v>
      </c>
      <c r="K227" s="377" t="s">
        <v>2059</v>
      </c>
      <c r="L227" s="377">
        <v>2</v>
      </c>
      <c r="M227" s="377" t="s">
        <v>884</v>
      </c>
      <c r="N227" s="377" t="s">
        <v>1986</v>
      </c>
      <c r="O227" s="377"/>
      <c r="P227" s="377" t="s">
        <v>2387</v>
      </c>
      <c r="Q227" s="377" t="s">
        <v>1176</v>
      </c>
      <c r="R227" s="377" t="s">
        <v>884</v>
      </c>
      <c r="S227" s="377" t="s">
        <v>884</v>
      </c>
      <c r="T227" s="377">
        <v>320</v>
      </c>
      <c r="U227" s="377">
        <v>320</v>
      </c>
      <c r="V227" s="377">
        <v>320</v>
      </c>
      <c r="W227" s="377">
        <v>320</v>
      </c>
      <c r="X227" s="377">
        <v>320</v>
      </c>
      <c r="Y227" s="377">
        <v>320</v>
      </c>
      <c r="Z227" s="377">
        <v>0</v>
      </c>
      <c r="AA227" s="377">
        <v>320</v>
      </c>
      <c r="AB227" s="377">
        <v>320</v>
      </c>
      <c r="AC227" s="418"/>
      <c r="AD227" s="377">
        <v>320</v>
      </c>
      <c r="AE227" s="418"/>
      <c r="AF227" s="377">
        <v>320</v>
      </c>
      <c r="AG227" s="377"/>
      <c r="AH227" s="377"/>
      <c r="AI227" s="377" t="s">
        <v>1268</v>
      </c>
      <c r="AJ227" s="377"/>
      <c r="AK227" s="377"/>
      <c r="AL227" s="377"/>
    </row>
    <row r="228" spans="1:38" ht="18" customHeight="1" x14ac:dyDescent="0.25">
      <c r="A228" s="427"/>
      <c r="B228" s="377" t="s">
        <v>2410</v>
      </c>
      <c r="C228" s="377"/>
      <c r="D228" s="377"/>
      <c r="E228" s="377" t="s">
        <v>2411</v>
      </c>
      <c r="F228" s="377" t="s">
        <v>128</v>
      </c>
      <c r="G228" s="410" t="s">
        <v>2411</v>
      </c>
      <c r="H228" s="387" t="s">
        <v>1852</v>
      </c>
      <c r="I228" s="377" t="s">
        <v>2138</v>
      </c>
      <c r="J228" s="381">
        <v>0</v>
      </c>
      <c r="K228" s="377" t="s">
        <v>2059</v>
      </c>
      <c r="L228" s="377">
        <v>2</v>
      </c>
      <c r="M228" s="377" t="s">
        <v>884</v>
      </c>
      <c r="N228" s="377" t="s">
        <v>1986</v>
      </c>
      <c r="O228" s="377"/>
      <c r="P228" s="377" t="s">
        <v>2387</v>
      </c>
      <c r="Q228" s="377"/>
      <c r="R228" s="377" t="s">
        <v>2447</v>
      </c>
      <c r="S228" s="377" t="s">
        <v>2447</v>
      </c>
      <c r="T228" s="377" t="s">
        <v>2447</v>
      </c>
      <c r="U228" s="377" t="s">
        <v>2447</v>
      </c>
      <c r="V228" s="377" t="s">
        <v>2447</v>
      </c>
      <c r="W228" s="377" t="s">
        <v>2447</v>
      </c>
      <c r="X228" s="377" t="s">
        <v>2447</v>
      </c>
      <c r="Y228" s="377" t="s">
        <v>2447</v>
      </c>
      <c r="Z228" s="377" t="s">
        <v>2447</v>
      </c>
      <c r="AA228" s="377" t="s">
        <v>2447</v>
      </c>
      <c r="AB228" s="377" t="s">
        <v>2447</v>
      </c>
      <c r="AC228" s="377"/>
      <c r="AD228" s="377" t="s">
        <v>2447</v>
      </c>
      <c r="AE228" s="377"/>
      <c r="AF228" s="377" t="s">
        <v>2447</v>
      </c>
      <c r="AG228" s="377"/>
      <c r="AH228" s="377"/>
      <c r="AI228" s="377"/>
      <c r="AJ228" s="377"/>
      <c r="AK228" s="377"/>
      <c r="AL228" s="409"/>
    </row>
    <row r="229" spans="1:38" ht="18" customHeight="1" x14ac:dyDescent="0.25">
      <c r="A229" s="427">
        <v>209</v>
      </c>
      <c r="B229" s="377" t="s">
        <v>1722</v>
      </c>
      <c r="C229" s="377"/>
      <c r="D229" s="377"/>
      <c r="E229" s="377" t="s">
        <v>1689</v>
      </c>
      <c r="F229" s="377" t="s">
        <v>128</v>
      </c>
      <c r="G229" s="377" t="s">
        <v>1689</v>
      </c>
      <c r="H229" s="377" t="s">
        <v>1757</v>
      </c>
      <c r="I229" s="377" t="s">
        <v>2138</v>
      </c>
      <c r="J229" s="381">
        <v>0</v>
      </c>
      <c r="K229" s="377" t="s">
        <v>2059</v>
      </c>
      <c r="L229" s="377">
        <v>2</v>
      </c>
      <c r="M229" s="377" t="s">
        <v>1689</v>
      </c>
      <c r="N229" s="377" t="s">
        <v>1987</v>
      </c>
      <c r="O229" s="377"/>
      <c r="P229" s="377" t="s">
        <v>1690</v>
      </c>
      <c r="Q229" s="377"/>
      <c r="R229" s="377">
        <v>0</v>
      </c>
      <c r="S229" s="377">
        <v>0</v>
      </c>
      <c r="T229" s="377">
        <v>768</v>
      </c>
      <c r="U229" s="377">
        <v>768</v>
      </c>
      <c r="V229" s="377">
        <v>0</v>
      </c>
      <c r="W229" s="377">
        <v>0</v>
      </c>
      <c r="X229" s="377">
        <v>768</v>
      </c>
      <c r="Y229" s="377">
        <v>0</v>
      </c>
      <c r="Z229" s="377">
        <v>0</v>
      </c>
      <c r="AA229" s="377">
        <v>0</v>
      </c>
      <c r="AB229" s="377">
        <v>768</v>
      </c>
      <c r="AC229" s="418"/>
      <c r="AD229" s="377">
        <v>768</v>
      </c>
      <c r="AE229" s="418"/>
      <c r="AF229" s="377">
        <v>0</v>
      </c>
      <c r="AG229" s="377"/>
      <c r="AH229" s="377"/>
      <c r="AI229" s="377" t="s">
        <v>1798</v>
      </c>
      <c r="AJ229" s="377"/>
      <c r="AK229" s="377"/>
      <c r="AL229" s="377"/>
    </row>
    <row r="230" spans="1:38" ht="18" customHeight="1" x14ac:dyDescent="0.25">
      <c r="A230" s="427">
        <v>210</v>
      </c>
      <c r="B230" s="377" t="s">
        <v>1724</v>
      </c>
      <c r="C230" s="377"/>
      <c r="D230" s="377"/>
      <c r="E230" s="377" t="s">
        <v>1653</v>
      </c>
      <c r="F230" s="377" t="s">
        <v>128</v>
      </c>
      <c r="G230" s="377" t="s">
        <v>1653</v>
      </c>
      <c r="H230" s="387" t="s">
        <v>1852</v>
      </c>
      <c r="I230" s="377" t="s">
        <v>2138</v>
      </c>
      <c r="J230" s="381">
        <v>0</v>
      </c>
      <c r="K230" s="377" t="s">
        <v>2059</v>
      </c>
      <c r="L230" s="377">
        <v>2</v>
      </c>
      <c r="M230" s="377" t="s">
        <v>1653</v>
      </c>
      <c r="N230" s="377" t="s">
        <v>1988</v>
      </c>
      <c r="O230" s="377"/>
      <c r="P230" s="377" t="s">
        <v>1654</v>
      </c>
      <c r="Q230" s="377"/>
      <c r="R230" s="377" t="s">
        <v>2447</v>
      </c>
      <c r="S230" s="377" t="s">
        <v>2447</v>
      </c>
      <c r="T230" s="377" t="s">
        <v>2447</v>
      </c>
      <c r="U230" s="377" t="s">
        <v>2447</v>
      </c>
      <c r="V230" s="377" t="s">
        <v>2447</v>
      </c>
      <c r="W230" s="377" t="s">
        <v>2447</v>
      </c>
      <c r="X230" s="377" t="s">
        <v>2447</v>
      </c>
      <c r="Y230" s="377" t="s">
        <v>2447</v>
      </c>
      <c r="Z230" s="377" t="s">
        <v>2447</v>
      </c>
      <c r="AA230" s="377" t="s">
        <v>2447</v>
      </c>
      <c r="AB230" s="377" t="s">
        <v>2447</v>
      </c>
      <c r="AC230" s="377"/>
      <c r="AD230" s="377" t="s">
        <v>2447</v>
      </c>
      <c r="AE230" s="377"/>
      <c r="AF230" s="377" t="s">
        <v>2447</v>
      </c>
      <c r="AG230" s="377"/>
      <c r="AH230" s="377"/>
      <c r="AI230" s="377" t="s">
        <v>1798</v>
      </c>
      <c r="AJ230" s="377"/>
      <c r="AK230" s="377"/>
      <c r="AL230" s="377"/>
    </row>
    <row r="231" spans="1:38" ht="18" customHeight="1" x14ac:dyDescent="0.25">
      <c r="A231" s="427">
        <v>211</v>
      </c>
      <c r="B231" s="377" t="s">
        <v>1723</v>
      </c>
      <c r="C231" s="377"/>
      <c r="D231" s="377"/>
      <c r="E231" s="377" t="s">
        <v>1691</v>
      </c>
      <c r="F231" s="377" t="s">
        <v>1801</v>
      </c>
      <c r="G231" s="377" t="s">
        <v>1691</v>
      </c>
      <c r="H231" s="387" t="s">
        <v>1852</v>
      </c>
      <c r="I231" s="377" t="s">
        <v>2138</v>
      </c>
      <c r="J231" s="381">
        <v>0</v>
      </c>
      <c r="K231" s="377" t="s">
        <v>2059</v>
      </c>
      <c r="L231" s="377">
        <v>2</v>
      </c>
      <c r="M231" s="377" t="s">
        <v>1691</v>
      </c>
      <c r="N231" s="377" t="s">
        <v>1989</v>
      </c>
      <c r="O231" s="377"/>
      <c r="P231" s="377" t="s">
        <v>1692</v>
      </c>
      <c r="Q231" s="377"/>
      <c r="R231" s="377" t="s">
        <v>2447</v>
      </c>
      <c r="S231" s="377" t="s">
        <v>2447</v>
      </c>
      <c r="T231" s="377" t="s">
        <v>2447</v>
      </c>
      <c r="U231" s="377" t="s">
        <v>2447</v>
      </c>
      <c r="V231" s="377" t="s">
        <v>2447</v>
      </c>
      <c r="W231" s="377" t="s">
        <v>2447</v>
      </c>
      <c r="X231" s="377" t="s">
        <v>2447</v>
      </c>
      <c r="Y231" s="377" t="s">
        <v>2447</v>
      </c>
      <c r="Z231" s="377" t="s">
        <v>2447</v>
      </c>
      <c r="AA231" s="377" t="s">
        <v>2447</v>
      </c>
      <c r="AB231" s="377" t="s">
        <v>2447</v>
      </c>
      <c r="AC231" s="377"/>
      <c r="AD231" s="377" t="s">
        <v>2447</v>
      </c>
      <c r="AE231" s="377"/>
      <c r="AF231" s="377" t="s">
        <v>2447</v>
      </c>
      <c r="AG231" s="377"/>
      <c r="AH231" s="377"/>
      <c r="AI231" s="377"/>
      <c r="AJ231" s="377"/>
      <c r="AK231" s="377"/>
      <c r="AL231" s="377"/>
    </row>
    <row r="232" spans="1:38" ht="18" customHeight="1" x14ac:dyDescent="0.25">
      <c r="A232" s="427">
        <v>212</v>
      </c>
      <c r="B232" s="407" t="s">
        <v>2493</v>
      </c>
      <c r="C232" s="377"/>
      <c r="D232" s="377"/>
      <c r="E232" s="412" t="s">
        <v>2494</v>
      </c>
      <c r="F232" s="377" t="s">
        <v>128</v>
      </c>
      <c r="G232" s="430" t="s">
        <v>2494</v>
      </c>
      <c r="H232" s="377" t="s">
        <v>1750</v>
      </c>
      <c r="I232" s="377" t="s">
        <v>2138</v>
      </c>
      <c r="J232" s="381">
        <v>0</v>
      </c>
      <c r="K232" s="377" t="s">
        <v>2059</v>
      </c>
      <c r="L232" s="377">
        <v>2</v>
      </c>
      <c r="M232" s="377" t="s">
        <v>2372</v>
      </c>
      <c r="N232" s="377" t="s">
        <v>1990</v>
      </c>
      <c r="O232" s="377"/>
      <c r="P232" s="377" t="s">
        <v>2389</v>
      </c>
      <c r="Q232" s="377"/>
      <c r="R232" s="377" t="s">
        <v>1176</v>
      </c>
      <c r="S232" s="377" t="s">
        <v>1176</v>
      </c>
      <c r="T232" s="377" t="s">
        <v>1176</v>
      </c>
      <c r="U232" s="377" t="s">
        <v>1176</v>
      </c>
      <c r="V232" s="377" t="s">
        <v>1176</v>
      </c>
      <c r="W232" s="377" t="s">
        <v>1176</v>
      </c>
      <c r="X232" s="377" t="s">
        <v>1176</v>
      </c>
      <c r="Y232" s="377" t="s">
        <v>1176</v>
      </c>
      <c r="Z232" s="377" t="s">
        <v>1176</v>
      </c>
      <c r="AA232" s="377" t="s">
        <v>1176</v>
      </c>
      <c r="AB232" s="377">
        <v>768</v>
      </c>
      <c r="AC232" s="418"/>
      <c r="AD232" s="377">
        <v>768</v>
      </c>
      <c r="AE232" s="418"/>
      <c r="AF232" s="377">
        <v>0</v>
      </c>
      <c r="AG232" s="377"/>
      <c r="AH232" s="377"/>
      <c r="AI232" s="377"/>
      <c r="AJ232" s="377"/>
      <c r="AK232" s="377"/>
      <c r="AL232" s="377"/>
    </row>
    <row r="233" spans="1:38" ht="18" customHeight="1" x14ac:dyDescent="0.25">
      <c r="A233" s="427">
        <v>213</v>
      </c>
      <c r="B233" s="407" t="s">
        <v>2495</v>
      </c>
      <c r="C233" s="377"/>
      <c r="D233" s="377"/>
      <c r="E233" s="412" t="s">
        <v>2496</v>
      </c>
      <c r="F233" s="377" t="s">
        <v>128</v>
      </c>
      <c r="G233" s="430" t="s">
        <v>2496</v>
      </c>
      <c r="H233" s="377" t="s">
        <v>1750</v>
      </c>
      <c r="I233" s="377" t="s">
        <v>2138</v>
      </c>
      <c r="J233" s="377">
        <v>0</v>
      </c>
      <c r="K233" s="377" t="s">
        <v>2059</v>
      </c>
      <c r="L233" s="377">
        <v>2</v>
      </c>
      <c r="M233" s="377" t="s">
        <v>2376</v>
      </c>
      <c r="N233" s="377" t="s">
        <v>2377</v>
      </c>
      <c r="O233" s="377"/>
      <c r="P233" s="377" t="s">
        <v>2390</v>
      </c>
      <c r="Q233" s="377"/>
      <c r="R233" s="377" t="s">
        <v>1176</v>
      </c>
      <c r="S233" s="377" t="s">
        <v>1176</v>
      </c>
      <c r="T233" s="377" t="s">
        <v>1176</v>
      </c>
      <c r="U233" s="377" t="s">
        <v>1176</v>
      </c>
      <c r="V233" s="377" t="s">
        <v>1176</v>
      </c>
      <c r="W233" s="377" t="s">
        <v>1176</v>
      </c>
      <c r="X233" s="377" t="s">
        <v>1176</v>
      </c>
      <c r="Y233" s="377" t="s">
        <v>1176</v>
      </c>
      <c r="Z233" s="377" t="s">
        <v>1176</v>
      </c>
      <c r="AA233" s="377" t="s">
        <v>1176</v>
      </c>
      <c r="AB233" s="377">
        <v>320</v>
      </c>
      <c r="AC233" s="418"/>
      <c r="AD233" s="377">
        <v>320</v>
      </c>
      <c r="AE233" s="418"/>
      <c r="AF233" s="377">
        <v>0</v>
      </c>
      <c r="AG233" s="377"/>
      <c r="AH233" s="377"/>
      <c r="AI233" s="377"/>
      <c r="AJ233" s="377"/>
      <c r="AK233" s="377"/>
      <c r="AL233" s="377"/>
    </row>
    <row r="234" spans="1:38" ht="18" customHeight="1" x14ac:dyDescent="0.25">
      <c r="A234" s="427">
        <v>212</v>
      </c>
      <c r="B234" s="407" t="s">
        <v>2497</v>
      </c>
      <c r="C234" s="377"/>
      <c r="D234" s="377"/>
      <c r="E234" s="412" t="s">
        <v>2498</v>
      </c>
      <c r="F234" s="377" t="s">
        <v>128</v>
      </c>
      <c r="G234" s="430" t="s">
        <v>2498</v>
      </c>
      <c r="H234" s="377" t="s">
        <v>1750</v>
      </c>
      <c r="I234" s="377" t="s">
        <v>2138</v>
      </c>
      <c r="J234" s="381">
        <v>0</v>
      </c>
      <c r="K234" s="377" t="s">
        <v>2059</v>
      </c>
      <c r="L234" s="377">
        <v>2</v>
      </c>
      <c r="M234" s="377" t="s">
        <v>2372</v>
      </c>
      <c r="N234" s="377" t="s">
        <v>1990</v>
      </c>
      <c r="O234" s="377"/>
      <c r="P234" s="377" t="s">
        <v>2389</v>
      </c>
      <c r="Q234" s="377"/>
      <c r="R234" s="377" t="s">
        <v>1176</v>
      </c>
      <c r="S234" s="377" t="s">
        <v>1176</v>
      </c>
      <c r="T234" s="377" t="s">
        <v>1176</v>
      </c>
      <c r="U234" s="377" t="s">
        <v>1176</v>
      </c>
      <c r="V234" s="377" t="s">
        <v>1176</v>
      </c>
      <c r="W234" s="377" t="s">
        <v>1176</v>
      </c>
      <c r="X234" s="377" t="s">
        <v>1176</v>
      </c>
      <c r="Y234" s="377" t="s">
        <v>1176</v>
      </c>
      <c r="Z234" s="377" t="s">
        <v>1176</v>
      </c>
      <c r="AA234" s="377" t="s">
        <v>1176</v>
      </c>
      <c r="AB234" s="377">
        <v>768</v>
      </c>
      <c r="AC234" s="418"/>
      <c r="AD234" s="377">
        <v>768</v>
      </c>
      <c r="AE234" s="418"/>
      <c r="AF234" s="377">
        <v>0</v>
      </c>
      <c r="AG234" s="377"/>
      <c r="AH234" s="377"/>
      <c r="AI234" s="377"/>
      <c r="AJ234" s="377"/>
      <c r="AK234" s="377"/>
      <c r="AL234" s="377"/>
    </row>
    <row r="235" spans="1:38" ht="18" customHeight="1" x14ac:dyDescent="0.25">
      <c r="A235" s="427">
        <v>213</v>
      </c>
      <c r="B235" s="407" t="s">
        <v>2499</v>
      </c>
      <c r="C235" s="377"/>
      <c r="D235" s="377"/>
      <c r="E235" s="412" t="s">
        <v>2500</v>
      </c>
      <c r="F235" s="377" t="s">
        <v>128</v>
      </c>
      <c r="G235" s="430" t="s">
        <v>2500</v>
      </c>
      <c r="H235" s="377" t="s">
        <v>1750</v>
      </c>
      <c r="I235" s="377" t="s">
        <v>2138</v>
      </c>
      <c r="J235" s="377">
        <v>0</v>
      </c>
      <c r="K235" s="377" t="s">
        <v>2059</v>
      </c>
      <c r="L235" s="377">
        <v>2</v>
      </c>
      <c r="M235" s="377" t="s">
        <v>2376</v>
      </c>
      <c r="N235" s="377" t="s">
        <v>2377</v>
      </c>
      <c r="O235" s="377"/>
      <c r="P235" s="377" t="s">
        <v>2390</v>
      </c>
      <c r="Q235" s="377"/>
      <c r="R235" s="377" t="s">
        <v>1176</v>
      </c>
      <c r="S235" s="377" t="s">
        <v>1176</v>
      </c>
      <c r="T235" s="377" t="s">
        <v>1176</v>
      </c>
      <c r="U235" s="377" t="s">
        <v>1176</v>
      </c>
      <c r="V235" s="377" t="s">
        <v>1176</v>
      </c>
      <c r="W235" s="377" t="s">
        <v>1176</v>
      </c>
      <c r="X235" s="377" t="s">
        <v>1176</v>
      </c>
      <c r="Y235" s="377" t="s">
        <v>1176</v>
      </c>
      <c r="Z235" s="377" t="s">
        <v>1176</v>
      </c>
      <c r="AA235" s="377" t="s">
        <v>1176</v>
      </c>
      <c r="AB235" s="377">
        <v>320</v>
      </c>
      <c r="AC235" s="418"/>
      <c r="AD235" s="377">
        <v>320</v>
      </c>
      <c r="AE235" s="418"/>
      <c r="AF235" s="377">
        <v>0</v>
      </c>
      <c r="AG235" s="377"/>
      <c r="AH235" s="377"/>
      <c r="AI235" s="377"/>
      <c r="AJ235" s="377"/>
      <c r="AK235" s="377"/>
      <c r="AL235" s="377"/>
    </row>
    <row r="236" spans="1:38" ht="18" customHeight="1" x14ac:dyDescent="0.25">
      <c r="A236" s="427">
        <v>212</v>
      </c>
      <c r="B236" s="407" t="s">
        <v>2491</v>
      </c>
      <c r="C236" s="377"/>
      <c r="D236" s="377"/>
      <c r="E236" s="412" t="s">
        <v>2489</v>
      </c>
      <c r="F236" s="377" t="s">
        <v>128</v>
      </c>
      <c r="G236" s="430" t="s">
        <v>2489</v>
      </c>
      <c r="H236" s="377" t="s">
        <v>1750</v>
      </c>
      <c r="I236" s="377" t="s">
        <v>2138</v>
      </c>
      <c r="J236" s="381">
        <v>0</v>
      </c>
      <c r="K236" s="377" t="s">
        <v>2059</v>
      </c>
      <c r="L236" s="377">
        <v>2</v>
      </c>
      <c r="M236" s="377" t="s">
        <v>2372</v>
      </c>
      <c r="N236" s="377" t="s">
        <v>1990</v>
      </c>
      <c r="O236" s="377"/>
      <c r="P236" s="377" t="s">
        <v>2389</v>
      </c>
      <c r="Q236" s="377"/>
      <c r="R236" s="377" t="s">
        <v>1176</v>
      </c>
      <c r="S236" s="377" t="s">
        <v>1176</v>
      </c>
      <c r="T236" s="377" t="s">
        <v>1176</v>
      </c>
      <c r="U236" s="377" t="s">
        <v>1176</v>
      </c>
      <c r="V236" s="377" t="s">
        <v>1176</v>
      </c>
      <c r="W236" s="377" t="s">
        <v>1176</v>
      </c>
      <c r="X236" s="377" t="s">
        <v>1176</v>
      </c>
      <c r="Y236" s="377" t="s">
        <v>1176</v>
      </c>
      <c r="Z236" s="377" t="s">
        <v>1176</v>
      </c>
      <c r="AA236" s="377" t="s">
        <v>1176</v>
      </c>
      <c r="AB236" s="377">
        <v>0</v>
      </c>
      <c r="AC236" s="418"/>
      <c r="AD236" s="377">
        <v>0</v>
      </c>
      <c r="AE236" s="418"/>
      <c r="AF236" s="377">
        <v>768</v>
      </c>
      <c r="AG236" s="377"/>
      <c r="AH236" s="377"/>
      <c r="AI236" s="377"/>
      <c r="AJ236" s="377"/>
      <c r="AK236" s="377"/>
      <c r="AL236" s="377"/>
    </row>
    <row r="237" spans="1:38" ht="18" customHeight="1" x14ac:dyDescent="0.25">
      <c r="A237" s="427">
        <v>213</v>
      </c>
      <c r="B237" s="407" t="s">
        <v>2492</v>
      </c>
      <c r="C237" s="377"/>
      <c r="D237" s="377"/>
      <c r="E237" s="412" t="s">
        <v>2490</v>
      </c>
      <c r="F237" s="377" t="s">
        <v>128</v>
      </c>
      <c r="G237" s="430" t="s">
        <v>2490</v>
      </c>
      <c r="H237" s="377" t="s">
        <v>1750</v>
      </c>
      <c r="I237" s="377" t="s">
        <v>2138</v>
      </c>
      <c r="J237" s="377">
        <v>0</v>
      </c>
      <c r="K237" s="377" t="s">
        <v>2059</v>
      </c>
      <c r="L237" s="377">
        <v>2</v>
      </c>
      <c r="M237" s="377" t="s">
        <v>2376</v>
      </c>
      <c r="N237" s="377" t="s">
        <v>2377</v>
      </c>
      <c r="O237" s="377"/>
      <c r="P237" s="377" t="s">
        <v>2390</v>
      </c>
      <c r="Q237" s="377"/>
      <c r="R237" s="377" t="s">
        <v>1176</v>
      </c>
      <c r="S237" s="377" t="s">
        <v>1176</v>
      </c>
      <c r="T237" s="377" t="s">
        <v>1176</v>
      </c>
      <c r="U237" s="377" t="s">
        <v>1176</v>
      </c>
      <c r="V237" s="377" t="s">
        <v>1176</v>
      </c>
      <c r="W237" s="377" t="s">
        <v>1176</v>
      </c>
      <c r="X237" s="377" t="s">
        <v>1176</v>
      </c>
      <c r="Y237" s="377" t="s">
        <v>1176</v>
      </c>
      <c r="Z237" s="377" t="s">
        <v>1176</v>
      </c>
      <c r="AA237" s="377" t="s">
        <v>1176</v>
      </c>
      <c r="AB237" s="377">
        <v>0</v>
      </c>
      <c r="AC237" s="418"/>
      <c r="AD237" s="377">
        <v>0</v>
      </c>
      <c r="AE237" s="418"/>
      <c r="AF237" s="377">
        <v>320</v>
      </c>
      <c r="AG237" s="377"/>
      <c r="AH237" s="377"/>
      <c r="AI237" s="377"/>
      <c r="AJ237" s="377"/>
      <c r="AK237" s="377"/>
      <c r="AL237" s="377"/>
    </row>
    <row r="238" spans="1:38" ht="18" customHeight="1" x14ac:dyDescent="0.25">
      <c r="A238" s="427">
        <v>212</v>
      </c>
      <c r="B238" s="407" t="s">
        <v>2479</v>
      </c>
      <c r="C238" s="377"/>
      <c r="D238" s="377"/>
      <c r="E238" s="430" t="s">
        <v>2477</v>
      </c>
      <c r="F238" s="377" t="s">
        <v>128</v>
      </c>
      <c r="G238" s="430" t="s">
        <v>2477</v>
      </c>
      <c r="H238" s="377" t="s">
        <v>1750</v>
      </c>
      <c r="I238" s="377" t="s">
        <v>2138</v>
      </c>
      <c r="J238" s="381">
        <v>0</v>
      </c>
      <c r="K238" s="377" t="s">
        <v>2059</v>
      </c>
      <c r="L238" s="377">
        <v>2</v>
      </c>
      <c r="M238" s="377" t="s">
        <v>2372</v>
      </c>
      <c r="N238" s="377" t="s">
        <v>1990</v>
      </c>
      <c r="O238" s="377"/>
      <c r="P238" s="377" t="s">
        <v>2389</v>
      </c>
      <c r="Q238" s="377"/>
      <c r="R238" s="377" t="s">
        <v>1176</v>
      </c>
      <c r="S238" s="377" t="s">
        <v>1176</v>
      </c>
      <c r="T238" s="377" t="s">
        <v>1176</v>
      </c>
      <c r="U238" s="377" t="s">
        <v>1176</v>
      </c>
      <c r="V238" s="377" t="s">
        <v>1176</v>
      </c>
      <c r="W238" s="377" t="s">
        <v>1176</v>
      </c>
      <c r="X238" s="377" t="s">
        <v>1176</v>
      </c>
      <c r="Y238" s="377" t="s">
        <v>1176</v>
      </c>
      <c r="Z238" s="377" t="s">
        <v>1176</v>
      </c>
      <c r="AA238" s="377" t="s">
        <v>1176</v>
      </c>
      <c r="AB238" s="377">
        <v>0</v>
      </c>
      <c r="AC238" s="418"/>
      <c r="AD238" s="377">
        <v>0</v>
      </c>
      <c r="AE238" s="418"/>
      <c r="AF238" s="377">
        <v>768</v>
      </c>
      <c r="AG238" s="377"/>
      <c r="AH238" s="377"/>
      <c r="AI238" s="377"/>
      <c r="AJ238" s="377"/>
      <c r="AK238" s="377"/>
      <c r="AL238" s="377"/>
    </row>
    <row r="239" spans="1:38" ht="18" customHeight="1" x14ac:dyDescent="0.25">
      <c r="A239" s="427">
        <v>213</v>
      </c>
      <c r="B239" s="407" t="s">
        <v>2480</v>
      </c>
      <c r="C239" s="377"/>
      <c r="D239" s="377"/>
      <c r="E239" s="430" t="s">
        <v>2478</v>
      </c>
      <c r="F239" s="377" t="s">
        <v>128</v>
      </c>
      <c r="G239" s="430" t="s">
        <v>2478</v>
      </c>
      <c r="H239" s="377" t="s">
        <v>1750</v>
      </c>
      <c r="I239" s="377" t="s">
        <v>2138</v>
      </c>
      <c r="J239" s="377">
        <v>0</v>
      </c>
      <c r="K239" s="377" t="s">
        <v>2059</v>
      </c>
      <c r="L239" s="377">
        <v>2</v>
      </c>
      <c r="M239" s="377" t="s">
        <v>2376</v>
      </c>
      <c r="N239" s="377" t="s">
        <v>2377</v>
      </c>
      <c r="O239" s="377"/>
      <c r="P239" s="377" t="s">
        <v>2390</v>
      </c>
      <c r="Q239" s="377"/>
      <c r="R239" s="377" t="s">
        <v>1176</v>
      </c>
      <c r="S239" s="377" t="s">
        <v>1176</v>
      </c>
      <c r="T239" s="377" t="s">
        <v>1176</v>
      </c>
      <c r="U239" s="377" t="s">
        <v>1176</v>
      </c>
      <c r="V239" s="377" t="s">
        <v>1176</v>
      </c>
      <c r="W239" s="377" t="s">
        <v>1176</v>
      </c>
      <c r="X239" s="377" t="s">
        <v>1176</v>
      </c>
      <c r="Y239" s="377" t="s">
        <v>1176</v>
      </c>
      <c r="Z239" s="377" t="s">
        <v>1176</v>
      </c>
      <c r="AA239" s="377" t="s">
        <v>1176</v>
      </c>
      <c r="AB239" s="377">
        <v>0</v>
      </c>
      <c r="AC239" s="418"/>
      <c r="AD239" s="377">
        <v>0</v>
      </c>
      <c r="AE239" s="418"/>
      <c r="AF239" s="377">
        <v>320</v>
      </c>
      <c r="AG239" s="377"/>
      <c r="AH239" s="377"/>
      <c r="AI239" s="377"/>
      <c r="AJ239" s="377"/>
      <c r="AK239" s="377"/>
      <c r="AL239" s="377"/>
    </row>
    <row r="240" spans="1:38" ht="30.75" customHeight="1" x14ac:dyDescent="0.25">
      <c r="A240" s="427">
        <v>214</v>
      </c>
      <c r="B240" s="377" t="s">
        <v>1725</v>
      </c>
      <c r="C240" s="377"/>
      <c r="D240" s="377"/>
      <c r="E240" s="377" t="s">
        <v>21</v>
      </c>
      <c r="F240" s="377" t="s">
        <v>66</v>
      </c>
      <c r="G240" s="377" t="s">
        <v>21</v>
      </c>
      <c r="H240" s="377"/>
      <c r="I240" s="377" t="s">
        <v>2138</v>
      </c>
      <c r="J240" s="381">
        <v>0</v>
      </c>
      <c r="K240" s="377" t="s">
        <v>2059</v>
      </c>
      <c r="L240" s="377">
        <v>2</v>
      </c>
      <c r="M240" s="377" t="s">
        <v>21</v>
      </c>
      <c r="N240" s="377" t="s">
        <v>2378</v>
      </c>
      <c r="O240" s="377" t="s">
        <v>576</v>
      </c>
      <c r="P240" s="377" t="s">
        <v>516</v>
      </c>
      <c r="Q240" s="377" t="s">
        <v>21</v>
      </c>
      <c r="R240" s="377" t="s">
        <v>1176</v>
      </c>
      <c r="S240" s="377" t="s">
        <v>1176</v>
      </c>
      <c r="T240" s="377">
        <v>6400</v>
      </c>
      <c r="U240" s="377" t="s">
        <v>1185</v>
      </c>
      <c r="V240" s="377" t="s">
        <v>1185</v>
      </c>
      <c r="W240" s="377" t="s">
        <v>1185</v>
      </c>
      <c r="X240" s="377" t="s">
        <v>1185</v>
      </c>
      <c r="Y240" s="377" t="s">
        <v>1185</v>
      </c>
      <c r="Z240" s="377" t="s">
        <v>1185</v>
      </c>
      <c r="AA240" s="377" t="s">
        <v>1185</v>
      </c>
      <c r="AB240" s="377">
        <v>0</v>
      </c>
      <c r="AC240" s="418"/>
      <c r="AD240" s="377">
        <v>7968</v>
      </c>
      <c r="AE240" s="418"/>
      <c r="AF240" s="377">
        <v>0</v>
      </c>
      <c r="AG240" s="377"/>
      <c r="AH240" s="377"/>
      <c r="AI240" s="377" t="s">
        <v>66</v>
      </c>
      <c r="AJ240" s="377"/>
      <c r="AK240" s="377"/>
      <c r="AL240" s="377"/>
    </row>
    <row r="241" spans="1:38" ht="30.75" customHeight="1" x14ac:dyDescent="0.25">
      <c r="A241" s="427">
        <v>215</v>
      </c>
      <c r="B241" s="377" t="s">
        <v>1728</v>
      </c>
      <c r="C241" s="377" t="s">
        <v>42</v>
      </c>
      <c r="D241" s="377"/>
      <c r="E241" s="377" t="s">
        <v>1236</v>
      </c>
      <c r="F241" s="377"/>
      <c r="G241" s="377" t="s">
        <v>614</v>
      </c>
      <c r="H241" s="377"/>
      <c r="I241" s="377" t="s">
        <v>2137</v>
      </c>
      <c r="J241" s="381">
        <v>0</v>
      </c>
      <c r="K241" s="377" t="s">
        <v>1187</v>
      </c>
      <c r="L241" s="377">
        <v>4</v>
      </c>
      <c r="M241" s="377">
        <v>1</v>
      </c>
      <c r="N241" s="377" t="s">
        <v>1991</v>
      </c>
      <c r="O241" s="377" t="s">
        <v>1227</v>
      </c>
      <c r="P241" s="377" t="s">
        <v>475</v>
      </c>
      <c r="Q241" s="377" t="s">
        <v>1237</v>
      </c>
      <c r="R241" s="377" t="s">
        <v>1236</v>
      </c>
      <c r="S241" s="377" t="s">
        <v>1236</v>
      </c>
      <c r="T241" s="377" t="s">
        <v>1184</v>
      </c>
      <c r="U241" s="377" t="s">
        <v>1184</v>
      </c>
      <c r="V241" s="377" t="s">
        <v>1184</v>
      </c>
      <c r="W241" s="377" t="s">
        <v>1184</v>
      </c>
      <c r="X241" s="377" t="s">
        <v>1184</v>
      </c>
      <c r="Y241" s="377" t="s">
        <v>1184</v>
      </c>
      <c r="Z241" s="377" t="s">
        <v>1185</v>
      </c>
      <c r="AA241" s="377" t="s">
        <v>1185</v>
      </c>
      <c r="AB241" s="377" t="s">
        <v>1207</v>
      </c>
      <c r="AC241" s="418"/>
      <c r="AD241" s="377" t="s">
        <v>1207</v>
      </c>
      <c r="AE241" s="418"/>
      <c r="AF241" s="377" t="s">
        <v>1207</v>
      </c>
      <c r="AG241" s="377"/>
      <c r="AH241" s="377"/>
      <c r="AI241" s="377" t="s">
        <v>1187</v>
      </c>
      <c r="AJ241" s="377"/>
      <c r="AK241" s="377"/>
      <c r="AL241" s="377"/>
    </row>
    <row r="242" spans="1:38" ht="30.75" customHeight="1" x14ac:dyDescent="0.25">
      <c r="A242" s="427">
        <v>216</v>
      </c>
      <c r="B242" s="377"/>
      <c r="C242" s="377"/>
      <c r="D242" s="377"/>
      <c r="E242" s="377" t="s">
        <v>267</v>
      </c>
      <c r="F242" s="377"/>
      <c r="G242" s="377" t="s">
        <v>614</v>
      </c>
      <c r="H242" s="377"/>
      <c r="I242" s="377" t="s">
        <v>2137</v>
      </c>
      <c r="J242" s="381">
        <v>0</v>
      </c>
      <c r="K242" s="377" t="s">
        <v>1187</v>
      </c>
      <c r="L242" s="377">
        <v>4</v>
      </c>
      <c r="M242" s="377">
        <v>1</v>
      </c>
      <c r="N242" s="377" t="s">
        <v>1991</v>
      </c>
      <c r="O242" s="377" t="s">
        <v>1227</v>
      </c>
      <c r="P242" s="377" t="s">
        <v>476</v>
      </c>
      <c r="Q242" s="377" t="s">
        <v>267</v>
      </c>
      <c r="R242" s="377" t="s">
        <v>267</v>
      </c>
      <c r="S242" s="377" t="s">
        <v>267</v>
      </c>
      <c r="T242" s="377" t="s">
        <v>1184</v>
      </c>
      <c r="U242" s="377" t="s">
        <v>1184</v>
      </c>
      <c r="V242" s="377" t="s">
        <v>1184</v>
      </c>
      <c r="W242" s="377" t="s">
        <v>1184</v>
      </c>
      <c r="X242" s="377" t="s">
        <v>1184</v>
      </c>
      <c r="Y242" s="377" t="s">
        <v>1184</v>
      </c>
      <c r="Z242" s="377" t="s">
        <v>1185</v>
      </c>
      <c r="AA242" s="377" t="s">
        <v>1185</v>
      </c>
      <c r="AB242" s="377" t="s">
        <v>1207</v>
      </c>
      <c r="AC242" s="418"/>
      <c r="AD242" s="377" t="s">
        <v>1207</v>
      </c>
      <c r="AE242" s="418"/>
      <c r="AF242" s="377" t="s">
        <v>1207</v>
      </c>
      <c r="AG242" s="377"/>
      <c r="AH242" s="377"/>
      <c r="AI242" s="377" t="s">
        <v>1187</v>
      </c>
      <c r="AJ242" s="377"/>
      <c r="AK242" s="377"/>
      <c r="AL242" s="377"/>
    </row>
    <row r="243" spans="1:38" ht="30.75" customHeight="1" x14ac:dyDescent="0.25">
      <c r="A243" s="427">
        <v>217</v>
      </c>
      <c r="B243" s="377"/>
      <c r="C243" s="377"/>
      <c r="D243" s="377"/>
      <c r="E243" s="377" t="s">
        <v>269</v>
      </c>
      <c r="F243" s="377"/>
      <c r="G243" s="377" t="s">
        <v>614</v>
      </c>
      <c r="H243" s="377"/>
      <c r="I243" s="377" t="s">
        <v>2137</v>
      </c>
      <c r="J243" s="381">
        <v>0</v>
      </c>
      <c r="K243" s="377" t="s">
        <v>1187</v>
      </c>
      <c r="L243" s="377">
        <v>4</v>
      </c>
      <c r="M243" s="377">
        <v>1</v>
      </c>
      <c r="N243" s="377" t="s">
        <v>1991</v>
      </c>
      <c r="O243" s="377" t="s">
        <v>1227</v>
      </c>
      <c r="P243" s="377" t="s">
        <v>477</v>
      </c>
      <c r="Q243" s="377" t="s">
        <v>269</v>
      </c>
      <c r="R243" s="377" t="s">
        <v>269</v>
      </c>
      <c r="S243" s="377" t="s">
        <v>269</v>
      </c>
      <c r="T243" s="377" t="s">
        <v>1184</v>
      </c>
      <c r="U243" s="377" t="s">
        <v>1184</v>
      </c>
      <c r="V243" s="377" t="s">
        <v>1184</v>
      </c>
      <c r="W243" s="377" t="s">
        <v>1184</v>
      </c>
      <c r="X243" s="377" t="s">
        <v>1184</v>
      </c>
      <c r="Y243" s="377" t="s">
        <v>1184</v>
      </c>
      <c r="Z243" s="377" t="s">
        <v>1185</v>
      </c>
      <c r="AA243" s="377" t="s">
        <v>1185</v>
      </c>
      <c r="AB243" s="377" t="s">
        <v>1207</v>
      </c>
      <c r="AC243" s="418"/>
      <c r="AD243" s="377" t="s">
        <v>1207</v>
      </c>
      <c r="AE243" s="418"/>
      <c r="AF243" s="377" t="s">
        <v>1207</v>
      </c>
      <c r="AG243" s="377"/>
      <c r="AH243" s="377"/>
      <c r="AI243" s="377" t="s">
        <v>1187</v>
      </c>
      <c r="AJ243" s="377"/>
      <c r="AK243" s="377"/>
      <c r="AL243" s="377"/>
    </row>
    <row r="244" spans="1:38" ht="30.75" customHeight="1" x14ac:dyDescent="0.25">
      <c r="A244" s="427">
        <v>218</v>
      </c>
      <c r="B244" s="377"/>
      <c r="C244" s="377"/>
      <c r="D244" s="377"/>
      <c r="E244" s="377" t="s">
        <v>1235</v>
      </c>
      <c r="F244" s="377"/>
      <c r="G244" s="377" t="s">
        <v>48</v>
      </c>
      <c r="H244" s="377" t="s">
        <v>2090</v>
      </c>
      <c r="I244" s="377" t="s">
        <v>2137</v>
      </c>
      <c r="J244" s="381">
        <v>0</v>
      </c>
      <c r="K244" s="377" t="s">
        <v>1187</v>
      </c>
      <c r="L244" s="377">
        <v>4</v>
      </c>
      <c r="M244" s="377">
        <v>1</v>
      </c>
      <c r="N244" s="377" t="s">
        <v>1991</v>
      </c>
      <c r="O244" s="377" t="s">
        <v>1227</v>
      </c>
      <c r="P244" s="377" t="s">
        <v>460</v>
      </c>
      <c r="Q244" s="377" t="s">
        <v>271</v>
      </c>
      <c r="R244" s="377" t="s">
        <v>1235</v>
      </c>
      <c r="S244" s="377" t="s">
        <v>1235</v>
      </c>
      <c r="T244" s="377" t="s">
        <v>1185</v>
      </c>
      <c r="U244" s="377" t="s">
        <v>1185</v>
      </c>
      <c r="V244" s="377" t="s">
        <v>1185</v>
      </c>
      <c r="W244" s="377" t="s">
        <v>1185</v>
      </c>
      <c r="X244" s="377" t="s">
        <v>1185</v>
      </c>
      <c r="Y244" s="377" t="s">
        <v>1185</v>
      </c>
      <c r="Z244" s="377" t="s">
        <v>1185</v>
      </c>
      <c r="AA244" s="377" t="s">
        <v>1185</v>
      </c>
      <c r="AB244" s="377" t="s">
        <v>1185</v>
      </c>
      <c r="AC244" s="418"/>
      <c r="AD244" s="377" t="s">
        <v>1185</v>
      </c>
      <c r="AE244" s="418"/>
      <c r="AF244" s="377" t="s">
        <v>1185</v>
      </c>
      <c r="AG244" s="377"/>
      <c r="AH244" s="377" t="s">
        <v>2092</v>
      </c>
      <c r="AI244" s="377" t="s">
        <v>1187</v>
      </c>
      <c r="AJ244" s="377"/>
      <c r="AK244" s="377"/>
      <c r="AL244" s="377"/>
    </row>
    <row r="245" spans="1:38" ht="30.75" customHeight="1" x14ac:dyDescent="0.25">
      <c r="A245" s="427">
        <v>219</v>
      </c>
      <c r="B245" s="377"/>
      <c r="C245" s="377"/>
      <c r="D245" s="377"/>
      <c r="E245" s="377" t="s">
        <v>2055</v>
      </c>
      <c r="F245" s="377" t="s">
        <v>128</v>
      </c>
      <c r="G245" s="377" t="s">
        <v>614</v>
      </c>
      <c r="H245" s="377" t="s">
        <v>2088</v>
      </c>
      <c r="I245" s="377" t="s">
        <v>2137</v>
      </c>
      <c r="J245" s="381" t="s">
        <v>1873</v>
      </c>
      <c r="K245" s="377" t="s">
        <v>1187</v>
      </c>
      <c r="L245" s="377">
        <v>4</v>
      </c>
      <c r="M245" s="377">
        <v>1</v>
      </c>
      <c r="N245" s="377" t="s">
        <v>1991</v>
      </c>
      <c r="O245" s="377" t="s">
        <v>1227</v>
      </c>
      <c r="P245" s="377" t="s">
        <v>2141</v>
      </c>
      <c r="Q245" s="377" t="s">
        <v>271</v>
      </c>
      <c r="R245" s="377" t="s">
        <v>1235</v>
      </c>
      <c r="S245" s="377" t="s">
        <v>1235</v>
      </c>
      <c r="T245" s="377" t="s">
        <v>1185</v>
      </c>
      <c r="U245" s="377" t="s">
        <v>1185</v>
      </c>
      <c r="V245" s="377" t="s">
        <v>1185</v>
      </c>
      <c r="W245" s="377" t="s">
        <v>1185</v>
      </c>
      <c r="X245" s="377" t="s">
        <v>1185</v>
      </c>
      <c r="Y245" s="377" t="s">
        <v>1185</v>
      </c>
      <c r="Z245" s="377" t="s">
        <v>1185</v>
      </c>
      <c r="AA245" s="377" t="s">
        <v>1185</v>
      </c>
      <c r="AB245" s="377" t="s">
        <v>1207</v>
      </c>
      <c r="AC245" s="418"/>
      <c r="AD245" s="377" t="s">
        <v>1207</v>
      </c>
      <c r="AE245" s="418"/>
      <c r="AF245" s="377" t="s">
        <v>1207</v>
      </c>
      <c r="AG245" s="377"/>
      <c r="AH245" s="377" t="s">
        <v>2092</v>
      </c>
      <c r="AI245" s="377" t="s">
        <v>1187</v>
      </c>
      <c r="AJ245" s="377"/>
      <c r="AK245" s="377"/>
      <c r="AL245" s="377"/>
    </row>
    <row r="246" spans="1:38" ht="30.75" customHeight="1" x14ac:dyDescent="0.25">
      <c r="A246" s="427">
        <v>220</v>
      </c>
      <c r="B246" s="377"/>
      <c r="C246" s="377"/>
      <c r="D246" s="377"/>
      <c r="E246" s="377" t="s">
        <v>1234</v>
      </c>
      <c r="F246" s="377"/>
      <c r="G246" s="377" t="s">
        <v>630</v>
      </c>
      <c r="H246" s="377"/>
      <c r="I246" s="377" t="s">
        <v>2137</v>
      </c>
      <c r="J246" s="381">
        <v>0</v>
      </c>
      <c r="K246" s="377" t="s">
        <v>1187</v>
      </c>
      <c r="L246" s="377">
        <v>4</v>
      </c>
      <c r="M246" s="377">
        <v>1</v>
      </c>
      <c r="N246" s="377" t="s">
        <v>1991</v>
      </c>
      <c r="O246" s="377" t="s">
        <v>1227</v>
      </c>
      <c r="P246" s="377" t="s">
        <v>478</v>
      </c>
      <c r="Q246" s="377" t="s">
        <v>272</v>
      </c>
      <c r="R246" s="377" t="s">
        <v>272</v>
      </c>
      <c r="S246" s="377" t="s">
        <v>272</v>
      </c>
      <c r="T246" s="377" t="s">
        <v>1184</v>
      </c>
      <c r="U246" s="377" t="s">
        <v>1184</v>
      </c>
      <c r="V246" s="377" t="s">
        <v>1184</v>
      </c>
      <c r="W246" s="377" t="s">
        <v>1184</v>
      </c>
      <c r="X246" s="377" t="s">
        <v>1184</v>
      </c>
      <c r="Y246" s="377" t="s">
        <v>1184</v>
      </c>
      <c r="Z246" s="377" t="s">
        <v>1185</v>
      </c>
      <c r="AA246" s="377" t="s">
        <v>1185</v>
      </c>
      <c r="AB246" s="377" t="s">
        <v>1207</v>
      </c>
      <c r="AC246" s="418"/>
      <c r="AD246" s="377" t="s">
        <v>1380</v>
      </c>
      <c r="AE246" s="418"/>
      <c r="AF246" s="377" t="s">
        <v>1380</v>
      </c>
      <c r="AG246" s="377"/>
      <c r="AH246" s="377"/>
      <c r="AI246" s="377" t="s">
        <v>1187</v>
      </c>
      <c r="AJ246" s="377" t="s">
        <v>1233</v>
      </c>
      <c r="AK246" s="377"/>
      <c r="AL246" s="377"/>
    </row>
    <row r="247" spans="1:38" ht="30.75" customHeight="1" x14ac:dyDescent="0.25">
      <c r="A247" s="427">
        <v>221</v>
      </c>
      <c r="B247" s="377"/>
      <c r="C247" s="377"/>
      <c r="D247" s="377"/>
      <c r="E247" s="377" t="s">
        <v>1232</v>
      </c>
      <c r="F247" s="377"/>
      <c r="G247" s="377" t="s">
        <v>630</v>
      </c>
      <c r="H247" s="377"/>
      <c r="I247" s="377" t="s">
        <v>2137</v>
      </c>
      <c r="J247" s="381">
        <v>0</v>
      </c>
      <c r="K247" s="377" t="s">
        <v>1187</v>
      </c>
      <c r="L247" s="377">
        <v>4</v>
      </c>
      <c r="M247" s="377">
        <v>1</v>
      </c>
      <c r="N247" s="377" t="s">
        <v>1991</v>
      </c>
      <c r="O247" s="377" t="s">
        <v>1227</v>
      </c>
      <c r="P247" s="377" t="s">
        <v>479</v>
      </c>
      <c r="Q247" s="377" t="s">
        <v>274</v>
      </c>
      <c r="R247" s="377" t="s">
        <v>274</v>
      </c>
      <c r="S247" s="377" t="s">
        <v>274</v>
      </c>
      <c r="T247" s="377" t="s">
        <v>1184</v>
      </c>
      <c r="U247" s="377" t="s">
        <v>1184</v>
      </c>
      <c r="V247" s="377" t="s">
        <v>1184</v>
      </c>
      <c r="W247" s="377" t="s">
        <v>1184</v>
      </c>
      <c r="X247" s="377" t="s">
        <v>1184</v>
      </c>
      <c r="Y247" s="377" t="s">
        <v>1184</v>
      </c>
      <c r="Z247" s="377" t="s">
        <v>1185</v>
      </c>
      <c r="AA247" s="377" t="s">
        <v>1185</v>
      </c>
      <c r="AB247" s="377" t="s">
        <v>1207</v>
      </c>
      <c r="AC247" s="418"/>
      <c r="AD247" s="377" t="s">
        <v>1380</v>
      </c>
      <c r="AE247" s="418"/>
      <c r="AF247" s="377" t="s">
        <v>1380</v>
      </c>
      <c r="AG247" s="377"/>
      <c r="AH247" s="377"/>
      <c r="AI247" s="377" t="s">
        <v>1187</v>
      </c>
      <c r="AJ247" s="377" t="s">
        <v>1231</v>
      </c>
      <c r="AK247" s="377"/>
      <c r="AL247" s="377"/>
    </row>
    <row r="248" spans="1:38" ht="30.75" customHeight="1" x14ac:dyDescent="0.25">
      <c r="A248" s="427">
        <v>222</v>
      </c>
      <c r="B248" s="377"/>
      <c r="C248" s="377"/>
      <c r="D248" s="377"/>
      <c r="E248" s="377" t="s">
        <v>1230</v>
      </c>
      <c r="F248" s="377"/>
      <c r="G248" s="377" t="s">
        <v>630</v>
      </c>
      <c r="H248" s="377"/>
      <c r="I248" s="377" t="s">
        <v>2137</v>
      </c>
      <c r="J248" s="381">
        <v>0</v>
      </c>
      <c r="K248" s="377" t="s">
        <v>1187</v>
      </c>
      <c r="L248" s="377">
        <v>4</v>
      </c>
      <c r="M248" s="377">
        <v>1</v>
      </c>
      <c r="N248" s="377" t="s">
        <v>1991</v>
      </c>
      <c r="O248" s="377" t="s">
        <v>1227</v>
      </c>
      <c r="P248" s="377" t="s">
        <v>480</v>
      </c>
      <c r="Q248" s="377" t="s">
        <v>276</v>
      </c>
      <c r="R248" s="377" t="s">
        <v>276</v>
      </c>
      <c r="S248" s="377" t="s">
        <v>276</v>
      </c>
      <c r="T248" s="377" t="s">
        <v>1184</v>
      </c>
      <c r="U248" s="377" t="s">
        <v>1184</v>
      </c>
      <c r="V248" s="377" t="s">
        <v>1184</v>
      </c>
      <c r="W248" s="377" t="s">
        <v>1184</v>
      </c>
      <c r="X248" s="377" t="s">
        <v>1184</v>
      </c>
      <c r="Y248" s="377" t="s">
        <v>1184</v>
      </c>
      <c r="Z248" s="377" t="s">
        <v>1185</v>
      </c>
      <c r="AA248" s="377" t="s">
        <v>1185</v>
      </c>
      <c r="AB248" s="377" t="s">
        <v>1207</v>
      </c>
      <c r="AC248" s="418"/>
      <c r="AD248" s="377" t="s">
        <v>1380</v>
      </c>
      <c r="AE248" s="418"/>
      <c r="AF248" s="377" t="s">
        <v>1380</v>
      </c>
      <c r="AG248" s="377"/>
      <c r="AH248" s="377"/>
      <c r="AI248" s="377" t="s">
        <v>1187</v>
      </c>
      <c r="AJ248" s="377" t="s">
        <v>1229</v>
      </c>
      <c r="AK248" s="377"/>
      <c r="AL248" s="377"/>
    </row>
    <row r="249" spans="1:38" ht="30.75" customHeight="1" x14ac:dyDescent="0.25">
      <c r="A249" s="427">
        <v>223</v>
      </c>
      <c r="B249" s="377"/>
      <c r="C249" s="377"/>
      <c r="D249" s="377"/>
      <c r="E249" s="377" t="s">
        <v>1228</v>
      </c>
      <c r="F249" s="377"/>
      <c r="G249" s="377" t="s">
        <v>648</v>
      </c>
      <c r="H249" s="377"/>
      <c r="I249" s="377" t="s">
        <v>2137</v>
      </c>
      <c r="J249" s="381">
        <v>0</v>
      </c>
      <c r="K249" s="377" t="s">
        <v>1187</v>
      </c>
      <c r="L249" s="377">
        <v>4</v>
      </c>
      <c r="M249" s="377">
        <v>1</v>
      </c>
      <c r="N249" s="377" t="s">
        <v>1991</v>
      </c>
      <c r="O249" s="377" t="s">
        <v>1227</v>
      </c>
      <c r="P249" s="377" t="s">
        <v>481</v>
      </c>
      <c r="Q249" s="377" t="s">
        <v>278</v>
      </c>
      <c r="R249" s="377" t="s">
        <v>278</v>
      </c>
      <c r="S249" s="377" t="s">
        <v>278</v>
      </c>
      <c r="T249" s="377" t="s">
        <v>1184</v>
      </c>
      <c r="U249" s="377" t="s">
        <v>1184</v>
      </c>
      <c r="V249" s="377" t="s">
        <v>1184</v>
      </c>
      <c r="W249" s="377" t="s">
        <v>1184</v>
      </c>
      <c r="X249" s="377" t="s">
        <v>1184</v>
      </c>
      <c r="Y249" s="377" t="s">
        <v>1185</v>
      </c>
      <c r="Z249" s="377" t="s">
        <v>1185</v>
      </c>
      <c r="AA249" s="377" t="s">
        <v>1185</v>
      </c>
      <c r="AB249" s="377" t="s">
        <v>1207</v>
      </c>
      <c r="AC249" s="418"/>
      <c r="AD249" s="377" t="s">
        <v>1380</v>
      </c>
      <c r="AE249" s="418"/>
      <c r="AF249" s="377" t="s">
        <v>1380</v>
      </c>
      <c r="AG249" s="377"/>
      <c r="AH249" s="377"/>
      <c r="AI249" s="377" t="s">
        <v>1187</v>
      </c>
      <c r="AJ249" s="377" t="s">
        <v>1213</v>
      </c>
      <c r="AK249" s="377"/>
      <c r="AL249" s="377"/>
    </row>
    <row r="250" spans="1:38" ht="30.75" customHeight="1" x14ac:dyDescent="0.25">
      <c r="A250" s="427">
        <v>224</v>
      </c>
      <c r="B250" s="377"/>
      <c r="C250" s="377"/>
      <c r="D250" s="377"/>
      <c r="E250" s="377" t="s">
        <v>1561</v>
      </c>
      <c r="F250" s="377"/>
      <c r="G250" s="377" t="s">
        <v>1562</v>
      </c>
      <c r="H250" s="377"/>
      <c r="I250" s="377" t="s">
        <v>2137</v>
      </c>
      <c r="J250" s="381">
        <v>0</v>
      </c>
      <c r="K250" s="377" t="s">
        <v>1187</v>
      </c>
      <c r="L250" s="377">
        <v>4</v>
      </c>
      <c r="M250" s="377">
        <v>1</v>
      </c>
      <c r="N250" s="377" t="s">
        <v>1992</v>
      </c>
      <c r="O250" s="377" t="s">
        <v>1221</v>
      </c>
      <c r="P250" s="377" t="s">
        <v>1640</v>
      </c>
      <c r="Q250" s="377" t="s">
        <v>1185</v>
      </c>
      <c r="R250" s="377" t="s">
        <v>1185</v>
      </c>
      <c r="S250" s="377" t="s">
        <v>1185</v>
      </c>
      <c r="T250" s="377" t="s">
        <v>1184</v>
      </c>
      <c r="U250" s="377" t="s">
        <v>1184</v>
      </c>
      <c r="V250" s="377" t="s">
        <v>1184</v>
      </c>
      <c r="W250" s="377" t="s">
        <v>1184</v>
      </c>
      <c r="X250" s="377" t="s">
        <v>1184</v>
      </c>
      <c r="Y250" s="377" t="s">
        <v>1185</v>
      </c>
      <c r="Z250" s="377" t="s">
        <v>1185</v>
      </c>
      <c r="AA250" s="377" t="s">
        <v>1185</v>
      </c>
      <c r="AB250" s="377" t="s">
        <v>1207</v>
      </c>
      <c r="AC250" s="418"/>
      <c r="AD250" s="377" t="s">
        <v>1207</v>
      </c>
      <c r="AE250" s="418"/>
      <c r="AF250" s="377" t="s">
        <v>1207</v>
      </c>
      <c r="AG250" s="377"/>
      <c r="AH250" s="377"/>
      <c r="AI250" s="377" t="s">
        <v>1187</v>
      </c>
      <c r="AJ250" s="377"/>
      <c r="AK250" s="377"/>
      <c r="AL250" s="377"/>
    </row>
    <row r="251" spans="1:38" ht="30.75" customHeight="1" x14ac:dyDescent="0.25">
      <c r="A251" s="427">
        <v>225</v>
      </c>
      <c r="B251" s="377"/>
      <c r="C251" s="377"/>
      <c r="D251" s="377"/>
      <c r="E251" s="377" t="s">
        <v>281</v>
      </c>
      <c r="F251" s="377"/>
      <c r="G251" s="377" t="s">
        <v>614</v>
      </c>
      <c r="H251" s="377"/>
      <c r="I251" s="377" t="s">
        <v>2137</v>
      </c>
      <c r="J251" s="381">
        <v>0</v>
      </c>
      <c r="K251" s="377" t="s">
        <v>1187</v>
      </c>
      <c r="L251" s="377">
        <v>4</v>
      </c>
      <c r="M251" s="377">
        <v>1</v>
      </c>
      <c r="N251" s="377" t="s">
        <v>1992</v>
      </c>
      <c r="O251" s="377" t="s">
        <v>1221</v>
      </c>
      <c r="P251" s="377" t="s">
        <v>482</v>
      </c>
      <c r="Q251" s="377" t="s">
        <v>281</v>
      </c>
      <c r="R251" s="377" t="s">
        <v>281</v>
      </c>
      <c r="S251" s="377" t="s">
        <v>281</v>
      </c>
      <c r="T251" s="377" t="s">
        <v>1184</v>
      </c>
      <c r="U251" s="377" t="s">
        <v>1184</v>
      </c>
      <c r="V251" s="377" t="s">
        <v>1184</v>
      </c>
      <c r="W251" s="377" t="s">
        <v>1184</v>
      </c>
      <c r="X251" s="377" t="s">
        <v>1184</v>
      </c>
      <c r="Y251" s="377" t="s">
        <v>1184</v>
      </c>
      <c r="Z251" s="377" t="s">
        <v>1185</v>
      </c>
      <c r="AA251" s="377" t="s">
        <v>1185</v>
      </c>
      <c r="AB251" s="377" t="s">
        <v>1207</v>
      </c>
      <c r="AC251" s="418"/>
      <c r="AD251" s="377" t="s">
        <v>1207</v>
      </c>
      <c r="AE251" s="418"/>
      <c r="AF251" s="377" t="s">
        <v>1207</v>
      </c>
      <c r="AG251" s="377"/>
      <c r="AH251" s="377"/>
      <c r="AI251" s="377" t="s">
        <v>1187</v>
      </c>
      <c r="AJ251" s="377" t="s">
        <v>1226</v>
      </c>
      <c r="AK251" s="377"/>
      <c r="AL251" s="377"/>
    </row>
    <row r="252" spans="1:38" ht="30.75" customHeight="1" x14ac:dyDescent="0.25">
      <c r="A252" s="427">
        <v>226</v>
      </c>
      <c r="B252" s="377"/>
      <c r="C252" s="377"/>
      <c r="D252" s="377"/>
      <c r="E252" s="377" t="s">
        <v>283</v>
      </c>
      <c r="F252" s="377"/>
      <c r="G252" s="377" t="s">
        <v>614</v>
      </c>
      <c r="H252" s="377"/>
      <c r="I252" s="377" t="s">
        <v>2137</v>
      </c>
      <c r="J252" s="381">
        <v>0</v>
      </c>
      <c r="K252" s="377" t="s">
        <v>1187</v>
      </c>
      <c r="L252" s="377">
        <v>4</v>
      </c>
      <c r="M252" s="377">
        <v>1</v>
      </c>
      <c r="N252" s="377" t="s">
        <v>1992</v>
      </c>
      <c r="O252" s="377" t="s">
        <v>1221</v>
      </c>
      <c r="P252" s="377" t="s">
        <v>483</v>
      </c>
      <c r="Q252" s="377" t="s">
        <v>283</v>
      </c>
      <c r="R252" s="377" t="s">
        <v>283</v>
      </c>
      <c r="S252" s="377" t="s">
        <v>283</v>
      </c>
      <c r="T252" s="377" t="s">
        <v>1184</v>
      </c>
      <c r="U252" s="377" t="s">
        <v>1184</v>
      </c>
      <c r="V252" s="377" t="s">
        <v>1184</v>
      </c>
      <c r="W252" s="377" t="s">
        <v>1184</v>
      </c>
      <c r="X252" s="377" t="s">
        <v>1184</v>
      </c>
      <c r="Y252" s="377" t="s">
        <v>1184</v>
      </c>
      <c r="Z252" s="377" t="s">
        <v>1185</v>
      </c>
      <c r="AA252" s="377" t="s">
        <v>1185</v>
      </c>
      <c r="AB252" s="377" t="s">
        <v>1207</v>
      </c>
      <c r="AC252" s="418"/>
      <c r="AD252" s="377" t="s">
        <v>1207</v>
      </c>
      <c r="AE252" s="418"/>
      <c r="AF252" s="377" t="s">
        <v>1207</v>
      </c>
      <c r="AG252" s="377"/>
      <c r="AH252" s="377"/>
      <c r="AI252" s="377" t="s">
        <v>1187</v>
      </c>
      <c r="AJ252" s="377" t="s">
        <v>1213</v>
      </c>
      <c r="AK252" s="377"/>
      <c r="AL252" s="377"/>
    </row>
    <row r="253" spans="1:38" ht="30.75" customHeight="1" x14ac:dyDescent="0.25">
      <c r="A253" s="427">
        <v>227</v>
      </c>
      <c r="B253" s="377"/>
      <c r="C253" s="377"/>
      <c r="D253" s="377"/>
      <c r="E253" s="377" t="s">
        <v>285</v>
      </c>
      <c r="F253" s="377"/>
      <c r="G253" s="377" t="s">
        <v>614</v>
      </c>
      <c r="H253" s="377"/>
      <c r="I253" s="377" t="s">
        <v>2137</v>
      </c>
      <c r="J253" s="381">
        <v>0</v>
      </c>
      <c r="K253" s="377" t="s">
        <v>1187</v>
      </c>
      <c r="L253" s="377">
        <v>4</v>
      </c>
      <c r="M253" s="377">
        <v>1</v>
      </c>
      <c r="N253" s="377" t="s">
        <v>1992</v>
      </c>
      <c r="O253" s="377" t="s">
        <v>1221</v>
      </c>
      <c r="P253" s="377" t="s">
        <v>484</v>
      </c>
      <c r="Q253" s="377" t="s">
        <v>285</v>
      </c>
      <c r="R253" s="377" t="s">
        <v>285</v>
      </c>
      <c r="S253" s="377" t="s">
        <v>285</v>
      </c>
      <c r="T253" s="377" t="s">
        <v>1184</v>
      </c>
      <c r="U253" s="377" t="s">
        <v>1184</v>
      </c>
      <c r="V253" s="377" t="s">
        <v>1184</v>
      </c>
      <c r="W253" s="377" t="s">
        <v>1184</v>
      </c>
      <c r="X253" s="377" t="s">
        <v>1185</v>
      </c>
      <c r="Y253" s="377" t="s">
        <v>1184</v>
      </c>
      <c r="Z253" s="377" t="s">
        <v>1185</v>
      </c>
      <c r="AA253" s="377" t="s">
        <v>1185</v>
      </c>
      <c r="AB253" s="377" t="s">
        <v>1207</v>
      </c>
      <c r="AC253" s="418"/>
      <c r="AD253" s="377" t="s">
        <v>1207</v>
      </c>
      <c r="AE253" s="418"/>
      <c r="AF253" s="377" t="s">
        <v>1207</v>
      </c>
      <c r="AG253" s="377"/>
      <c r="AH253" s="377" t="s">
        <v>1225</v>
      </c>
      <c r="AI253" s="377" t="s">
        <v>1187</v>
      </c>
      <c r="AJ253" s="377" t="s">
        <v>1213</v>
      </c>
      <c r="AK253" s="377"/>
      <c r="AL253" s="377"/>
    </row>
    <row r="254" spans="1:38" ht="30.75" customHeight="1" x14ac:dyDescent="0.25">
      <c r="A254" s="427">
        <v>228</v>
      </c>
      <c r="B254" s="377"/>
      <c r="C254" s="377"/>
      <c r="D254" s="377"/>
      <c r="E254" s="377" t="s">
        <v>2070</v>
      </c>
      <c r="F254" s="377"/>
      <c r="G254" s="377" t="s">
        <v>2071</v>
      </c>
      <c r="H254" s="377"/>
      <c r="I254" s="377" t="s">
        <v>2137</v>
      </c>
      <c r="J254" s="381">
        <v>0</v>
      </c>
      <c r="K254" s="377" t="s">
        <v>1187</v>
      </c>
      <c r="L254" s="377">
        <v>4</v>
      </c>
      <c r="M254" s="377">
        <v>1</v>
      </c>
      <c r="N254" s="377" t="s">
        <v>1992</v>
      </c>
      <c r="O254" s="377" t="s">
        <v>1221</v>
      </c>
      <c r="P254" s="377" t="s">
        <v>460</v>
      </c>
      <c r="Q254" s="377" t="s">
        <v>1224</v>
      </c>
      <c r="R254" s="377" t="s">
        <v>1224</v>
      </c>
      <c r="S254" s="377" t="s">
        <v>1224</v>
      </c>
      <c r="T254" s="377" t="s">
        <v>1185</v>
      </c>
      <c r="U254" s="377" t="s">
        <v>1185</v>
      </c>
      <c r="V254" s="377" t="s">
        <v>1185</v>
      </c>
      <c r="W254" s="377" t="s">
        <v>1185</v>
      </c>
      <c r="X254" s="377" t="s">
        <v>1185</v>
      </c>
      <c r="Y254" s="377" t="s">
        <v>1185</v>
      </c>
      <c r="Z254" s="377" t="s">
        <v>1185</v>
      </c>
      <c r="AA254" s="377" t="s">
        <v>1185</v>
      </c>
      <c r="AB254" s="377" t="s">
        <v>1380</v>
      </c>
      <c r="AC254" s="418"/>
      <c r="AD254" s="377" t="s">
        <v>1380</v>
      </c>
      <c r="AE254" s="418"/>
      <c r="AF254" s="377" t="s">
        <v>1380</v>
      </c>
      <c r="AG254" s="377"/>
      <c r="AH254" s="377"/>
      <c r="AI254" s="377" t="s">
        <v>1187</v>
      </c>
      <c r="AJ254" s="377"/>
      <c r="AK254" s="377"/>
      <c r="AL254" s="377"/>
    </row>
    <row r="255" spans="1:38" ht="30.75" customHeight="1" x14ac:dyDescent="0.25">
      <c r="A255" s="427">
        <v>229</v>
      </c>
      <c r="B255" s="377"/>
      <c r="C255" s="377"/>
      <c r="D255" s="377"/>
      <c r="E255" s="377" t="s">
        <v>2072</v>
      </c>
      <c r="F255" s="377"/>
      <c r="G255" s="377" t="s">
        <v>2071</v>
      </c>
      <c r="H255" s="377"/>
      <c r="I255" s="377" t="s">
        <v>2137</v>
      </c>
      <c r="J255" s="381">
        <v>0</v>
      </c>
      <c r="K255" s="377" t="s">
        <v>1187</v>
      </c>
      <c r="L255" s="377">
        <v>4</v>
      </c>
      <c r="M255" s="377">
        <v>1</v>
      </c>
      <c r="N255" s="377" t="s">
        <v>1992</v>
      </c>
      <c r="O255" s="377" t="s">
        <v>1221</v>
      </c>
      <c r="P255" s="377" t="s">
        <v>460</v>
      </c>
      <c r="Q255" s="377" t="s">
        <v>1223</v>
      </c>
      <c r="R255" s="377" t="s">
        <v>1223</v>
      </c>
      <c r="S255" s="377" t="s">
        <v>1223</v>
      </c>
      <c r="T255" s="377" t="s">
        <v>1185</v>
      </c>
      <c r="U255" s="377" t="s">
        <v>1185</v>
      </c>
      <c r="V255" s="377" t="s">
        <v>1185</v>
      </c>
      <c r="W255" s="377" t="s">
        <v>1185</v>
      </c>
      <c r="X255" s="377" t="s">
        <v>1185</v>
      </c>
      <c r="Y255" s="377" t="s">
        <v>1185</v>
      </c>
      <c r="Z255" s="377" t="s">
        <v>1185</v>
      </c>
      <c r="AA255" s="377" t="s">
        <v>1185</v>
      </c>
      <c r="AB255" s="377" t="s">
        <v>1380</v>
      </c>
      <c r="AC255" s="418"/>
      <c r="AD255" s="377" t="s">
        <v>1380</v>
      </c>
      <c r="AE255" s="418"/>
      <c r="AF255" s="377" t="s">
        <v>1380</v>
      </c>
      <c r="AG255" s="377"/>
      <c r="AH255" s="377"/>
      <c r="AI255" s="377" t="s">
        <v>1187</v>
      </c>
      <c r="AJ255" s="377"/>
      <c r="AK255" s="377"/>
      <c r="AL255" s="377"/>
    </row>
    <row r="256" spans="1:38" ht="30.75" customHeight="1" x14ac:dyDescent="0.25">
      <c r="A256" s="427">
        <v>230</v>
      </c>
      <c r="B256" s="377"/>
      <c r="C256" s="377"/>
      <c r="D256" s="377"/>
      <c r="E256" s="377" t="s">
        <v>1664</v>
      </c>
      <c r="F256" s="377"/>
      <c r="G256" s="377" t="s">
        <v>2108</v>
      </c>
      <c r="H256" s="377"/>
      <c r="I256" s="377" t="s">
        <v>2137</v>
      </c>
      <c r="J256" s="381">
        <v>0</v>
      </c>
      <c r="K256" s="377" t="s">
        <v>1187</v>
      </c>
      <c r="L256" s="377">
        <v>4</v>
      </c>
      <c r="M256" s="377">
        <v>1</v>
      </c>
      <c r="N256" s="377" t="s">
        <v>1992</v>
      </c>
      <c r="O256" s="377" t="s">
        <v>1221</v>
      </c>
      <c r="P256" s="377" t="s">
        <v>1666</v>
      </c>
      <c r="Q256" s="377" t="s">
        <v>1222</v>
      </c>
      <c r="R256" s="377" t="s">
        <v>1222</v>
      </c>
      <c r="S256" s="377" t="s">
        <v>1222</v>
      </c>
      <c r="T256" s="377" t="s">
        <v>1184</v>
      </c>
      <c r="U256" s="377" t="s">
        <v>1184</v>
      </c>
      <c r="V256" s="377" t="s">
        <v>1184</v>
      </c>
      <c r="W256" s="377" t="s">
        <v>1184</v>
      </c>
      <c r="X256" s="377" t="s">
        <v>1184</v>
      </c>
      <c r="Y256" s="377" t="s">
        <v>1185</v>
      </c>
      <c r="Z256" s="377" t="s">
        <v>1185</v>
      </c>
      <c r="AA256" s="377" t="s">
        <v>1185</v>
      </c>
      <c r="AB256" s="377" t="s">
        <v>1207</v>
      </c>
      <c r="AC256" s="418"/>
      <c r="AD256" s="377" t="s">
        <v>1207</v>
      </c>
      <c r="AE256" s="418"/>
      <c r="AF256" s="377" t="s">
        <v>1207</v>
      </c>
      <c r="AG256" s="377"/>
      <c r="AH256" s="377"/>
      <c r="AI256" s="377" t="s">
        <v>1187</v>
      </c>
      <c r="AJ256" s="377"/>
      <c r="AK256" s="377"/>
      <c r="AL256" s="377"/>
    </row>
    <row r="257" spans="1:38" ht="30.75" customHeight="1" x14ac:dyDescent="0.25">
      <c r="A257" s="427">
        <v>231</v>
      </c>
      <c r="B257" s="377"/>
      <c r="C257" s="377"/>
      <c r="D257" s="377"/>
      <c r="E257" s="377" t="s">
        <v>1665</v>
      </c>
      <c r="F257" s="377"/>
      <c r="G257" s="377" t="s">
        <v>2108</v>
      </c>
      <c r="H257" s="377"/>
      <c r="I257" s="377" t="s">
        <v>2137</v>
      </c>
      <c r="J257" s="381">
        <v>0</v>
      </c>
      <c r="K257" s="377" t="s">
        <v>1187</v>
      </c>
      <c r="L257" s="377">
        <v>4</v>
      </c>
      <c r="M257" s="377">
        <v>1</v>
      </c>
      <c r="N257" s="377" t="s">
        <v>1992</v>
      </c>
      <c r="O257" s="377" t="s">
        <v>1221</v>
      </c>
      <c r="P257" s="377" t="s">
        <v>1667</v>
      </c>
      <c r="Q257" s="377" t="s">
        <v>1220</v>
      </c>
      <c r="R257" s="377" t="s">
        <v>1220</v>
      </c>
      <c r="S257" s="377" t="s">
        <v>1220</v>
      </c>
      <c r="T257" s="377" t="s">
        <v>1184</v>
      </c>
      <c r="U257" s="377" t="s">
        <v>1184</v>
      </c>
      <c r="V257" s="377" t="s">
        <v>1184</v>
      </c>
      <c r="W257" s="377" t="s">
        <v>1184</v>
      </c>
      <c r="X257" s="377" t="s">
        <v>1184</v>
      </c>
      <c r="Y257" s="377" t="s">
        <v>1185</v>
      </c>
      <c r="Z257" s="377" t="s">
        <v>1185</v>
      </c>
      <c r="AA257" s="377" t="s">
        <v>1185</v>
      </c>
      <c r="AB257" s="377" t="s">
        <v>1207</v>
      </c>
      <c r="AC257" s="418"/>
      <c r="AD257" s="377" t="s">
        <v>1207</v>
      </c>
      <c r="AE257" s="418"/>
      <c r="AF257" s="377" t="s">
        <v>1207</v>
      </c>
      <c r="AG257" s="377"/>
      <c r="AH257" s="377"/>
      <c r="AI257" s="377" t="s">
        <v>1187</v>
      </c>
      <c r="AJ257" s="377"/>
      <c r="AK257" s="377"/>
      <c r="AL257" s="377"/>
    </row>
    <row r="258" spans="1:38" ht="30.75" customHeight="1" x14ac:dyDescent="0.25">
      <c r="A258" s="427">
        <v>232</v>
      </c>
      <c r="B258" s="377"/>
      <c r="C258" s="377"/>
      <c r="D258" s="377"/>
      <c r="E258" s="377" t="s">
        <v>287</v>
      </c>
      <c r="F258" s="377"/>
      <c r="G258" s="377" t="s">
        <v>614</v>
      </c>
      <c r="H258" s="377"/>
      <c r="I258" s="377" t="s">
        <v>2137</v>
      </c>
      <c r="J258" s="381">
        <v>0</v>
      </c>
      <c r="K258" s="377" t="s">
        <v>1187</v>
      </c>
      <c r="L258" s="377">
        <v>4</v>
      </c>
      <c r="M258" s="377">
        <v>1</v>
      </c>
      <c r="N258" s="377" t="s">
        <v>1993</v>
      </c>
      <c r="O258" s="377" t="s">
        <v>1215</v>
      </c>
      <c r="P258" s="377" t="s">
        <v>485</v>
      </c>
      <c r="Q258" s="377" t="s">
        <v>287</v>
      </c>
      <c r="R258" s="377" t="s">
        <v>287</v>
      </c>
      <c r="S258" s="377" t="s">
        <v>287</v>
      </c>
      <c r="T258" s="377" t="s">
        <v>1184</v>
      </c>
      <c r="U258" s="377" t="s">
        <v>1184</v>
      </c>
      <c r="V258" s="377" t="s">
        <v>1184</v>
      </c>
      <c r="W258" s="377" t="s">
        <v>1184</v>
      </c>
      <c r="X258" s="377" t="s">
        <v>1184</v>
      </c>
      <c r="Y258" s="377" t="s">
        <v>1184</v>
      </c>
      <c r="Z258" s="377" t="s">
        <v>1185</v>
      </c>
      <c r="AA258" s="377" t="s">
        <v>1185</v>
      </c>
      <c r="AB258" s="377" t="s">
        <v>1207</v>
      </c>
      <c r="AC258" s="418"/>
      <c r="AD258" s="377" t="s">
        <v>1207</v>
      </c>
      <c r="AE258" s="418"/>
      <c r="AF258" s="377" t="s">
        <v>1207</v>
      </c>
      <c r="AG258" s="377"/>
      <c r="AH258" s="377"/>
      <c r="AI258" s="377" t="s">
        <v>1187</v>
      </c>
      <c r="AJ258" s="377" t="s">
        <v>1217</v>
      </c>
      <c r="AK258" s="377"/>
      <c r="AL258" s="377"/>
    </row>
    <row r="259" spans="1:38" ht="30.75" customHeight="1" x14ac:dyDescent="0.25">
      <c r="A259" s="427">
        <v>233</v>
      </c>
      <c r="B259" s="377"/>
      <c r="C259" s="377"/>
      <c r="D259" s="377"/>
      <c r="E259" s="377" t="s">
        <v>289</v>
      </c>
      <c r="F259" s="377"/>
      <c r="G259" s="377" t="s">
        <v>614</v>
      </c>
      <c r="H259" s="377"/>
      <c r="I259" s="377" t="s">
        <v>2137</v>
      </c>
      <c r="J259" s="381">
        <v>0</v>
      </c>
      <c r="K259" s="377" t="s">
        <v>1187</v>
      </c>
      <c r="L259" s="377">
        <v>4</v>
      </c>
      <c r="M259" s="377">
        <v>1</v>
      </c>
      <c r="N259" s="377" t="s">
        <v>1993</v>
      </c>
      <c r="O259" s="377" t="s">
        <v>1215</v>
      </c>
      <c r="P259" s="377" t="s">
        <v>486</v>
      </c>
      <c r="Q259" s="377" t="s">
        <v>289</v>
      </c>
      <c r="R259" s="377" t="s">
        <v>289</v>
      </c>
      <c r="S259" s="377" t="s">
        <v>289</v>
      </c>
      <c r="T259" s="377" t="s">
        <v>1184</v>
      </c>
      <c r="U259" s="377" t="s">
        <v>1184</v>
      </c>
      <c r="V259" s="377" t="s">
        <v>1184</v>
      </c>
      <c r="W259" s="377" t="s">
        <v>1184</v>
      </c>
      <c r="X259" s="377" t="s">
        <v>1184</v>
      </c>
      <c r="Y259" s="377" t="s">
        <v>1184</v>
      </c>
      <c r="Z259" s="377" t="s">
        <v>1185</v>
      </c>
      <c r="AA259" s="377" t="s">
        <v>1185</v>
      </c>
      <c r="AB259" s="377" t="s">
        <v>1207</v>
      </c>
      <c r="AC259" s="418"/>
      <c r="AD259" s="377" t="s">
        <v>1207</v>
      </c>
      <c r="AE259" s="418"/>
      <c r="AF259" s="377" t="s">
        <v>1207</v>
      </c>
      <c r="AG259" s="377"/>
      <c r="AH259" s="377"/>
      <c r="AI259" s="377" t="s">
        <v>1187</v>
      </c>
      <c r="AJ259" s="377" t="s">
        <v>1217</v>
      </c>
      <c r="AK259" s="377"/>
      <c r="AL259" s="377"/>
    </row>
    <row r="260" spans="1:38" ht="30.75" customHeight="1" x14ac:dyDescent="0.25">
      <c r="A260" s="427">
        <v>234</v>
      </c>
      <c r="B260" s="377"/>
      <c r="C260" s="377"/>
      <c r="D260" s="377"/>
      <c r="E260" s="377" t="s">
        <v>2073</v>
      </c>
      <c r="F260" s="377"/>
      <c r="G260" s="377" t="s">
        <v>2071</v>
      </c>
      <c r="H260" s="377"/>
      <c r="I260" s="377" t="s">
        <v>2137</v>
      </c>
      <c r="J260" s="381">
        <v>0</v>
      </c>
      <c r="K260" s="377" t="s">
        <v>1187</v>
      </c>
      <c r="L260" s="377">
        <v>4</v>
      </c>
      <c r="M260" s="377">
        <v>1</v>
      </c>
      <c r="N260" s="377" t="s">
        <v>1993</v>
      </c>
      <c r="O260" s="377" t="s">
        <v>1215</v>
      </c>
      <c r="P260" s="377" t="s">
        <v>460</v>
      </c>
      <c r="Q260" s="377" t="s">
        <v>1219</v>
      </c>
      <c r="R260" s="377" t="s">
        <v>1219</v>
      </c>
      <c r="S260" s="377" t="s">
        <v>1219</v>
      </c>
      <c r="T260" s="377" t="s">
        <v>1185</v>
      </c>
      <c r="U260" s="377" t="s">
        <v>1185</v>
      </c>
      <c r="V260" s="377" t="s">
        <v>1185</v>
      </c>
      <c r="W260" s="377" t="s">
        <v>1185</v>
      </c>
      <c r="X260" s="377" t="s">
        <v>1185</v>
      </c>
      <c r="Y260" s="377" t="s">
        <v>1185</v>
      </c>
      <c r="Z260" s="377" t="s">
        <v>1185</v>
      </c>
      <c r="AA260" s="377" t="s">
        <v>1185</v>
      </c>
      <c r="AB260" s="377" t="s">
        <v>1380</v>
      </c>
      <c r="AC260" s="418"/>
      <c r="AD260" s="377" t="s">
        <v>1380</v>
      </c>
      <c r="AE260" s="418"/>
      <c r="AF260" s="377" t="s">
        <v>1380</v>
      </c>
      <c r="AG260" s="377"/>
      <c r="AH260" s="377"/>
      <c r="AI260" s="377" t="s">
        <v>1187</v>
      </c>
      <c r="AJ260" s="377"/>
      <c r="AK260" s="377"/>
      <c r="AL260" s="377"/>
    </row>
    <row r="261" spans="1:38" ht="30.75" customHeight="1" x14ac:dyDescent="0.25">
      <c r="A261" s="427">
        <v>235</v>
      </c>
      <c r="B261" s="377"/>
      <c r="C261" s="377"/>
      <c r="D261" s="377"/>
      <c r="E261" s="377" t="s">
        <v>2074</v>
      </c>
      <c r="F261" s="377"/>
      <c r="G261" s="377" t="s">
        <v>2071</v>
      </c>
      <c r="H261" s="377"/>
      <c r="I261" s="377" t="s">
        <v>2137</v>
      </c>
      <c r="J261" s="381">
        <v>0</v>
      </c>
      <c r="K261" s="377" t="s">
        <v>1187</v>
      </c>
      <c r="L261" s="377">
        <v>4</v>
      </c>
      <c r="M261" s="377">
        <v>1</v>
      </c>
      <c r="N261" s="377" t="s">
        <v>1993</v>
      </c>
      <c r="O261" s="377" t="s">
        <v>1215</v>
      </c>
      <c r="P261" s="377" t="s">
        <v>460</v>
      </c>
      <c r="Q261" s="377" t="s">
        <v>1218</v>
      </c>
      <c r="R261" s="377" t="s">
        <v>1218</v>
      </c>
      <c r="S261" s="377" t="s">
        <v>1218</v>
      </c>
      <c r="T261" s="377" t="s">
        <v>1185</v>
      </c>
      <c r="U261" s="377" t="s">
        <v>1185</v>
      </c>
      <c r="V261" s="377" t="s">
        <v>1185</v>
      </c>
      <c r="W261" s="377" t="s">
        <v>1185</v>
      </c>
      <c r="X261" s="377" t="s">
        <v>1185</v>
      </c>
      <c r="Y261" s="377" t="s">
        <v>1185</v>
      </c>
      <c r="Z261" s="377" t="s">
        <v>1185</v>
      </c>
      <c r="AA261" s="377" t="s">
        <v>1185</v>
      </c>
      <c r="AB261" s="377" t="s">
        <v>1380</v>
      </c>
      <c r="AC261" s="418"/>
      <c r="AD261" s="377" t="s">
        <v>1380</v>
      </c>
      <c r="AE261" s="418"/>
      <c r="AF261" s="377" t="s">
        <v>1380</v>
      </c>
      <c r="AG261" s="377"/>
      <c r="AH261" s="377"/>
      <c r="AI261" s="377" t="s">
        <v>1187</v>
      </c>
      <c r="AJ261" s="377"/>
      <c r="AK261" s="377"/>
      <c r="AL261" s="377"/>
    </row>
    <row r="262" spans="1:38" ht="30.75" customHeight="1" x14ac:dyDescent="0.25">
      <c r="A262" s="427">
        <v>236</v>
      </c>
      <c r="B262" s="377"/>
      <c r="C262" s="377"/>
      <c r="D262" s="377"/>
      <c r="E262" s="377" t="s">
        <v>291</v>
      </c>
      <c r="F262" s="377"/>
      <c r="G262" s="377" t="s">
        <v>614</v>
      </c>
      <c r="H262" s="377"/>
      <c r="I262" s="377" t="s">
        <v>2137</v>
      </c>
      <c r="J262" s="381">
        <v>0</v>
      </c>
      <c r="K262" s="377" t="s">
        <v>1187</v>
      </c>
      <c r="L262" s="377">
        <v>4</v>
      </c>
      <c r="M262" s="377">
        <v>1</v>
      </c>
      <c r="N262" s="377" t="s">
        <v>1993</v>
      </c>
      <c r="O262" s="377" t="s">
        <v>1215</v>
      </c>
      <c r="P262" s="377" t="s">
        <v>487</v>
      </c>
      <c r="Q262" s="377" t="s">
        <v>291</v>
      </c>
      <c r="R262" s="377" t="s">
        <v>291</v>
      </c>
      <c r="S262" s="377" t="s">
        <v>291</v>
      </c>
      <c r="T262" s="377" t="s">
        <v>1184</v>
      </c>
      <c r="U262" s="377" t="s">
        <v>1184</v>
      </c>
      <c r="V262" s="377" t="s">
        <v>1184</v>
      </c>
      <c r="W262" s="377" t="s">
        <v>1184</v>
      </c>
      <c r="X262" s="377" t="s">
        <v>1184</v>
      </c>
      <c r="Y262" s="377" t="s">
        <v>1184</v>
      </c>
      <c r="Z262" s="377" t="s">
        <v>1185</v>
      </c>
      <c r="AA262" s="377" t="s">
        <v>1185</v>
      </c>
      <c r="AB262" s="377" t="s">
        <v>1207</v>
      </c>
      <c r="AC262" s="418"/>
      <c r="AD262" s="377" t="s">
        <v>1207</v>
      </c>
      <c r="AE262" s="418"/>
      <c r="AF262" s="377" t="s">
        <v>1207</v>
      </c>
      <c r="AG262" s="377"/>
      <c r="AH262" s="377"/>
      <c r="AI262" s="377" t="s">
        <v>1187</v>
      </c>
      <c r="AJ262" s="377" t="s">
        <v>1217</v>
      </c>
      <c r="AK262" s="377"/>
      <c r="AL262" s="377"/>
    </row>
    <row r="263" spans="1:38" ht="30.75" customHeight="1" x14ac:dyDescent="0.25">
      <c r="A263" s="427">
        <v>237</v>
      </c>
      <c r="B263" s="377"/>
      <c r="C263" s="377"/>
      <c r="D263" s="377"/>
      <c r="E263" s="377" t="s">
        <v>293</v>
      </c>
      <c r="F263" s="377"/>
      <c r="G263" s="377" t="s">
        <v>614</v>
      </c>
      <c r="H263" s="377"/>
      <c r="I263" s="377" t="s">
        <v>2137</v>
      </c>
      <c r="J263" s="381">
        <v>0</v>
      </c>
      <c r="K263" s="377" t="s">
        <v>1187</v>
      </c>
      <c r="L263" s="377">
        <v>4</v>
      </c>
      <c r="M263" s="377">
        <v>1</v>
      </c>
      <c r="N263" s="377" t="s">
        <v>1993</v>
      </c>
      <c r="O263" s="377" t="s">
        <v>1215</v>
      </c>
      <c r="P263" s="377" t="s">
        <v>488</v>
      </c>
      <c r="Q263" s="377" t="s">
        <v>293</v>
      </c>
      <c r="R263" s="377" t="s">
        <v>293</v>
      </c>
      <c r="S263" s="377" t="s">
        <v>293</v>
      </c>
      <c r="T263" s="377" t="s">
        <v>1184</v>
      </c>
      <c r="U263" s="377" t="s">
        <v>1184</v>
      </c>
      <c r="V263" s="377" t="s">
        <v>1184</v>
      </c>
      <c r="W263" s="377" t="s">
        <v>1184</v>
      </c>
      <c r="X263" s="377" t="s">
        <v>1184</v>
      </c>
      <c r="Y263" s="377" t="s">
        <v>1184</v>
      </c>
      <c r="Z263" s="377" t="s">
        <v>1185</v>
      </c>
      <c r="AA263" s="377" t="s">
        <v>1185</v>
      </c>
      <c r="AB263" s="377" t="s">
        <v>1207</v>
      </c>
      <c r="AC263" s="418"/>
      <c r="AD263" s="377" t="s">
        <v>1207</v>
      </c>
      <c r="AE263" s="418"/>
      <c r="AF263" s="377" t="s">
        <v>1207</v>
      </c>
      <c r="AG263" s="377"/>
      <c r="AH263" s="377"/>
      <c r="AI263" s="377" t="s">
        <v>1187</v>
      </c>
      <c r="AJ263" s="377"/>
      <c r="AK263" s="377"/>
      <c r="AL263" s="377"/>
    </row>
    <row r="264" spans="1:38" ht="30.75" customHeight="1" x14ac:dyDescent="0.25">
      <c r="A264" s="427">
        <v>238</v>
      </c>
      <c r="B264" s="377"/>
      <c r="C264" s="377"/>
      <c r="D264" s="377"/>
      <c r="E264" s="377" t="s">
        <v>2075</v>
      </c>
      <c r="F264" s="377"/>
      <c r="G264" s="377" t="s">
        <v>2071</v>
      </c>
      <c r="H264" s="377"/>
      <c r="I264" s="377" t="s">
        <v>2137</v>
      </c>
      <c r="J264" s="381">
        <v>0</v>
      </c>
      <c r="K264" s="377" t="s">
        <v>1187</v>
      </c>
      <c r="L264" s="377">
        <v>4</v>
      </c>
      <c r="M264" s="377">
        <v>1</v>
      </c>
      <c r="N264" s="377" t="s">
        <v>1993</v>
      </c>
      <c r="O264" s="377" t="s">
        <v>1215</v>
      </c>
      <c r="P264" s="377" t="s">
        <v>460</v>
      </c>
      <c r="Q264" s="377" t="s">
        <v>1216</v>
      </c>
      <c r="R264" s="377" t="s">
        <v>1216</v>
      </c>
      <c r="S264" s="377" t="s">
        <v>1216</v>
      </c>
      <c r="T264" s="377" t="s">
        <v>1185</v>
      </c>
      <c r="U264" s="377" t="s">
        <v>1185</v>
      </c>
      <c r="V264" s="377" t="s">
        <v>1185</v>
      </c>
      <c r="W264" s="377" t="s">
        <v>1185</v>
      </c>
      <c r="X264" s="377" t="s">
        <v>1185</v>
      </c>
      <c r="Y264" s="377" t="s">
        <v>1185</v>
      </c>
      <c r="Z264" s="377" t="s">
        <v>1185</v>
      </c>
      <c r="AA264" s="377" t="s">
        <v>1185</v>
      </c>
      <c r="AB264" s="377" t="s">
        <v>1380</v>
      </c>
      <c r="AC264" s="418"/>
      <c r="AD264" s="377" t="s">
        <v>1380</v>
      </c>
      <c r="AE264" s="418"/>
      <c r="AF264" s="377" t="s">
        <v>1380</v>
      </c>
      <c r="AG264" s="377"/>
      <c r="AH264" s="377"/>
      <c r="AI264" s="377" t="s">
        <v>1187</v>
      </c>
      <c r="AJ264" s="377"/>
      <c r="AK264" s="377"/>
      <c r="AL264" s="377"/>
    </row>
    <row r="265" spans="1:38" ht="30.75" customHeight="1" x14ac:dyDescent="0.25">
      <c r="A265" s="427">
        <v>239</v>
      </c>
      <c r="B265" s="377"/>
      <c r="C265" s="377"/>
      <c r="D265" s="377"/>
      <c r="E265" s="377" t="s">
        <v>2109</v>
      </c>
      <c r="F265" s="377"/>
      <c r="G265" s="377" t="s">
        <v>2071</v>
      </c>
      <c r="H265" s="377"/>
      <c r="I265" s="377" t="s">
        <v>2137</v>
      </c>
      <c r="J265" s="381">
        <v>0</v>
      </c>
      <c r="K265" s="377" t="s">
        <v>1187</v>
      </c>
      <c r="L265" s="377">
        <v>4</v>
      </c>
      <c r="M265" s="377">
        <v>1</v>
      </c>
      <c r="N265" s="377" t="s">
        <v>1993</v>
      </c>
      <c r="O265" s="377" t="s">
        <v>1215</v>
      </c>
      <c r="P265" s="377" t="s">
        <v>460</v>
      </c>
      <c r="Q265" s="377" t="s">
        <v>1214</v>
      </c>
      <c r="R265" s="377" t="s">
        <v>1214</v>
      </c>
      <c r="S265" s="377" t="s">
        <v>1214</v>
      </c>
      <c r="T265" s="377" t="s">
        <v>1185</v>
      </c>
      <c r="U265" s="377" t="s">
        <v>1185</v>
      </c>
      <c r="V265" s="377" t="s">
        <v>1185</v>
      </c>
      <c r="W265" s="377" t="s">
        <v>1185</v>
      </c>
      <c r="X265" s="377" t="s">
        <v>1185</v>
      </c>
      <c r="Y265" s="377" t="s">
        <v>1185</v>
      </c>
      <c r="Z265" s="377" t="s">
        <v>1185</v>
      </c>
      <c r="AA265" s="377" t="s">
        <v>1185</v>
      </c>
      <c r="AB265" s="377" t="s">
        <v>1380</v>
      </c>
      <c r="AC265" s="418"/>
      <c r="AD265" s="377" t="s">
        <v>1380</v>
      </c>
      <c r="AE265" s="418"/>
      <c r="AF265" s="377" t="s">
        <v>1380</v>
      </c>
      <c r="AG265" s="377"/>
      <c r="AH265" s="377" t="s">
        <v>1183</v>
      </c>
      <c r="AI265" s="377" t="s">
        <v>1187</v>
      </c>
      <c r="AJ265" s="377" t="s">
        <v>1213</v>
      </c>
      <c r="AK265" s="377"/>
      <c r="AL265" s="377"/>
    </row>
    <row r="266" spans="1:38" ht="30.75" customHeight="1" x14ac:dyDescent="0.25">
      <c r="A266" s="427">
        <v>240</v>
      </c>
      <c r="B266" s="377"/>
      <c r="C266" s="377"/>
      <c r="D266" s="377"/>
      <c r="E266" s="377" t="s">
        <v>2118</v>
      </c>
      <c r="F266" s="377"/>
      <c r="G266" s="377" t="s">
        <v>2071</v>
      </c>
      <c r="H266" s="377" t="s">
        <v>2090</v>
      </c>
      <c r="I266" s="377" t="s">
        <v>2137</v>
      </c>
      <c r="J266" s="381">
        <v>0</v>
      </c>
      <c r="K266" s="377" t="s">
        <v>1187</v>
      </c>
      <c r="L266" s="377">
        <v>4</v>
      </c>
      <c r="M266" s="377">
        <v>1</v>
      </c>
      <c r="N266" s="377" t="s">
        <v>1994</v>
      </c>
      <c r="O266" s="377" t="s">
        <v>1206</v>
      </c>
      <c r="P266" s="377" t="s">
        <v>460</v>
      </c>
      <c r="Q266" s="377" t="s">
        <v>1212</v>
      </c>
      <c r="R266" s="377" t="s">
        <v>1212</v>
      </c>
      <c r="S266" s="377" t="s">
        <v>1212</v>
      </c>
      <c r="T266" s="377" t="s">
        <v>1185</v>
      </c>
      <c r="U266" s="377" t="s">
        <v>1185</v>
      </c>
      <c r="V266" s="377" t="s">
        <v>1185</v>
      </c>
      <c r="W266" s="377" t="s">
        <v>1185</v>
      </c>
      <c r="X266" s="377" t="s">
        <v>1185</v>
      </c>
      <c r="Y266" s="377" t="s">
        <v>1185</v>
      </c>
      <c r="Z266" s="377" t="s">
        <v>1185</v>
      </c>
      <c r="AA266" s="377" t="s">
        <v>1185</v>
      </c>
      <c r="AB266" s="377" t="s">
        <v>1380</v>
      </c>
      <c r="AC266" s="418"/>
      <c r="AD266" s="377" t="s">
        <v>1380</v>
      </c>
      <c r="AE266" s="418"/>
      <c r="AF266" s="377" t="s">
        <v>1380</v>
      </c>
      <c r="AG266" s="377"/>
      <c r="AH266" s="377" t="s">
        <v>2093</v>
      </c>
      <c r="AI266" s="377" t="s">
        <v>1187</v>
      </c>
      <c r="AJ266" s="377"/>
      <c r="AK266" s="377"/>
      <c r="AL266" s="377"/>
    </row>
    <row r="267" spans="1:38" ht="30.75" customHeight="1" x14ac:dyDescent="0.25">
      <c r="A267" s="427">
        <v>241</v>
      </c>
      <c r="B267" s="377"/>
      <c r="C267" s="377"/>
      <c r="D267" s="377"/>
      <c r="E267" s="377" t="s">
        <v>2119</v>
      </c>
      <c r="F267" s="377"/>
      <c r="G267" s="377" t="s">
        <v>2071</v>
      </c>
      <c r="H267" s="377" t="s">
        <v>2090</v>
      </c>
      <c r="I267" s="377" t="s">
        <v>2137</v>
      </c>
      <c r="J267" s="381">
        <v>0</v>
      </c>
      <c r="K267" s="377" t="s">
        <v>1187</v>
      </c>
      <c r="L267" s="377">
        <v>4</v>
      </c>
      <c r="M267" s="377">
        <v>1</v>
      </c>
      <c r="N267" s="377" t="s">
        <v>1994</v>
      </c>
      <c r="O267" s="377" t="s">
        <v>1206</v>
      </c>
      <c r="P267" s="377" t="s">
        <v>460</v>
      </c>
      <c r="Q267" s="377" t="s">
        <v>1211</v>
      </c>
      <c r="R267" s="377" t="s">
        <v>1211</v>
      </c>
      <c r="S267" s="377" t="s">
        <v>1211</v>
      </c>
      <c r="T267" s="377" t="s">
        <v>1185</v>
      </c>
      <c r="U267" s="377" t="s">
        <v>1185</v>
      </c>
      <c r="V267" s="377" t="s">
        <v>1185</v>
      </c>
      <c r="W267" s="377" t="s">
        <v>1185</v>
      </c>
      <c r="X267" s="377" t="s">
        <v>1185</v>
      </c>
      <c r="Y267" s="377" t="s">
        <v>1185</v>
      </c>
      <c r="Z267" s="377" t="s">
        <v>1185</v>
      </c>
      <c r="AA267" s="377" t="s">
        <v>1185</v>
      </c>
      <c r="AB267" s="377" t="s">
        <v>1380</v>
      </c>
      <c r="AC267" s="418"/>
      <c r="AD267" s="377" t="s">
        <v>1380</v>
      </c>
      <c r="AE267" s="418"/>
      <c r="AF267" s="377" t="s">
        <v>1380</v>
      </c>
      <c r="AG267" s="377"/>
      <c r="AH267" s="377" t="s">
        <v>2094</v>
      </c>
      <c r="AI267" s="377" t="s">
        <v>1187</v>
      </c>
      <c r="AJ267" s="377"/>
      <c r="AK267" s="377"/>
      <c r="AL267" s="377"/>
    </row>
    <row r="268" spans="1:38" ht="30.75" customHeight="1" x14ac:dyDescent="0.25">
      <c r="A268" s="427">
        <v>242</v>
      </c>
      <c r="B268" s="377"/>
      <c r="C268" s="377"/>
      <c r="D268" s="377"/>
      <c r="E268" s="377" t="s">
        <v>2120</v>
      </c>
      <c r="F268" s="377"/>
      <c r="G268" s="377" t="s">
        <v>2071</v>
      </c>
      <c r="H268" s="377" t="s">
        <v>2090</v>
      </c>
      <c r="I268" s="377" t="s">
        <v>2137</v>
      </c>
      <c r="J268" s="381">
        <v>0</v>
      </c>
      <c r="K268" s="377" t="s">
        <v>1187</v>
      </c>
      <c r="L268" s="377">
        <v>4</v>
      </c>
      <c r="M268" s="377">
        <v>1</v>
      </c>
      <c r="N268" s="377" t="s">
        <v>1994</v>
      </c>
      <c r="O268" s="377" t="s">
        <v>1206</v>
      </c>
      <c r="P268" s="377" t="s">
        <v>460</v>
      </c>
      <c r="Q268" s="377" t="s">
        <v>1210</v>
      </c>
      <c r="R268" s="377" t="s">
        <v>1210</v>
      </c>
      <c r="S268" s="377" t="s">
        <v>1210</v>
      </c>
      <c r="T268" s="377" t="s">
        <v>1185</v>
      </c>
      <c r="U268" s="377" t="s">
        <v>1185</v>
      </c>
      <c r="V268" s="377" t="s">
        <v>1185</v>
      </c>
      <c r="W268" s="377" t="s">
        <v>1185</v>
      </c>
      <c r="X268" s="377" t="s">
        <v>1185</v>
      </c>
      <c r="Y268" s="377" t="s">
        <v>1185</v>
      </c>
      <c r="Z268" s="377" t="s">
        <v>1185</v>
      </c>
      <c r="AA268" s="377" t="s">
        <v>1185</v>
      </c>
      <c r="AB268" s="377" t="s">
        <v>1380</v>
      </c>
      <c r="AC268" s="418"/>
      <c r="AD268" s="377" t="s">
        <v>1380</v>
      </c>
      <c r="AE268" s="418"/>
      <c r="AF268" s="377" t="s">
        <v>1380</v>
      </c>
      <c r="AG268" s="377"/>
      <c r="AH268" s="377" t="s">
        <v>2095</v>
      </c>
      <c r="AI268" s="377" t="s">
        <v>1187</v>
      </c>
      <c r="AJ268" s="377"/>
      <c r="AK268" s="377"/>
      <c r="AL268" s="377"/>
    </row>
    <row r="269" spans="1:38" ht="30.75" customHeight="1" x14ac:dyDescent="0.25">
      <c r="A269" s="427">
        <v>243</v>
      </c>
      <c r="B269" s="377"/>
      <c r="C269" s="377"/>
      <c r="D269" s="377"/>
      <c r="E269" s="377" t="s">
        <v>2064</v>
      </c>
      <c r="F269" s="377" t="s">
        <v>128</v>
      </c>
      <c r="G269" s="377" t="s">
        <v>614</v>
      </c>
      <c r="H269" s="377" t="s">
        <v>2088</v>
      </c>
      <c r="I269" s="377" t="s">
        <v>2137</v>
      </c>
      <c r="J269" s="381" t="s">
        <v>1873</v>
      </c>
      <c r="K269" s="377" t="s">
        <v>1187</v>
      </c>
      <c r="L269" s="377">
        <v>4</v>
      </c>
      <c r="M269" s="377">
        <v>1</v>
      </c>
      <c r="N269" s="377" t="s">
        <v>1994</v>
      </c>
      <c r="O269" s="377" t="s">
        <v>1206</v>
      </c>
      <c r="P269" s="377" t="s">
        <v>2076</v>
      </c>
      <c r="Q269" s="377" t="s">
        <v>1212</v>
      </c>
      <c r="R269" s="377" t="s">
        <v>1212</v>
      </c>
      <c r="S269" s="377" t="s">
        <v>1212</v>
      </c>
      <c r="T269" s="377" t="s">
        <v>1185</v>
      </c>
      <c r="U269" s="377" t="s">
        <v>1185</v>
      </c>
      <c r="V269" s="377" t="s">
        <v>1185</v>
      </c>
      <c r="W269" s="377" t="s">
        <v>1185</v>
      </c>
      <c r="X269" s="377" t="s">
        <v>1185</v>
      </c>
      <c r="Y269" s="377" t="s">
        <v>1185</v>
      </c>
      <c r="Z269" s="377" t="s">
        <v>1185</v>
      </c>
      <c r="AA269" s="377" t="s">
        <v>1185</v>
      </c>
      <c r="AB269" s="377" t="s">
        <v>1207</v>
      </c>
      <c r="AC269" s="418"/>
      <c r="AD269" s="377" t="s">
        <v>1207</v>
      </c>
      <c r="AE269" s="418"/>
      <c r="AF269" s="377" t="s">
        <v>1207</v>
      </c>
      <c r="AG269" s="377"/>
      <c r="AH269" s="377" t="s">
        <v>2093</v>
      </c>
      <c r="AI269" s="377" t="s">
        <v>1187</v>
      </c>
      <c r="AJ269" s="377"/>
      <c r="AK269" s="377"/>
      <c r="AL269" s="377"/>
    </row>
    <row r="270" spans="1:38" ht="30.75" customHeight="1" x14ac:dyDescent="0.25">
      <c r="A270" s="427">
        <v>244</v>
      </c>
      <c r="B270" s="377"/>
      <c r="C270" s="377"/>
      <c r="D270" s="377"/>
      <c r="E270" s="377" t="s">
        <v>2065</v>
      </c>
      <c r="F270" s="377" t="s">
        <v>128</v>
      </c>
      <c r="G270" s="377" t="s">
        <v>614</v>
      </c>
      <c r="H270" s="377" t="s">
        <v>2088</v>
      </c>
      <c r="I270" s="377" t="s">
        <v>2137</v>
      </c>
      <c r="J270" s="381" t="s">
        <v>1873</v>
      </c>
      <c r="K270" s="377" t="s">
        <v>1187</v>
      </c>
      <c r="L270" s="377">
        <v>4</v>
      </c>
      <c r="M270" s="377">
        <v>1</v>
      </c>
      <c r="N270" s="377" t="s">
        <v>1994</v>
      </c>
      <c r="O270" s="377" t="s">
        <v>1206</v>
      </c>
      <c r="P270" s="377" t="s">
        <v>2077</v>
      </c>
      <c r="Q270" s="377" t="s">
        <v>1211</v>
      </c>
      <c r="R270" s="377" t="s">
        <v>1211</v>
      </c>
      <c r="S270" s="377" t="s">
        <v>1211</v>
      </c>
      <c r="T270" s="377" t="s">
        <v>1185</v>
      </c>
      <c r="U270" s="377" t="s">
        <v>1185</v>
      </c>
      <c r="V270" s="377" t="s">
        <v>1185</v>
      </c>
      <c r="W270" s="377" t="s">
        <v>1185</v>
      </c>
      <c r="X270" s="377" t="s">
        <v>1185</v>
      </c>
      <c r="Y270" s="377" t="s">
        <v>1185</v>
      </c>
      <c r="Z270" s="377" t="s">
        <v>1185</v>
      </c>
      <c r="AA270" s="377" t="s">
        <v>1185</v>
      </c>
      <c r="AB270" s="377" t="s">
        <v>1207</v>
      </c>
      <c r="AC270" s="418"/>
      <c r="AD270" s="377" t="s">
        <v>1207</v>
      </c>
      <c r="AE270" s="418"/>
      <c r="AF270" s="377" t="s">
        <v>1207</v>
      </c>
      <c r="AG270" s="377"/>
      <c r="AH270" s="377" t="s">
        <v>2094</v>
      </c>
      <c r="AI270" s="377" t="s">
        <v>1187</v>
      </c>
      <c r="AJ270" s="377"/>
      <c r="AK270" s="377"/>
      <c r="AL270" s="377"/>
    </row>
    <row r="271" spans="1:38" ht="30.75" customHeight="1" x14ac:dyDescent="0.25">
      <c r="A271" s="427">
        <v>245</v>
      </c>
      <c r="B271" s="377"/>
      <c r="C271" s="377"/>
      <c r="D271" s="377"/>
      <c r="E271" s="377" t="s">
        <v>2066</v>
      </c>
      <c r="F271" s="377" t="s">
        <v>128</v>
      </c>
      <c r="G271" s="377" t="s">
        <v>614</v>
      </c>
      <c r="H271" s="377" t="s">
        <v>2088</v>
      </c>
      <c r="I271" s="377" t="s">
        <v>2137</v>
      </c>
      <c r="J271" s="381" t="s">
        <v>1873</v>
      </c>
      <c r="K271" s="377" t="s">
        <v>1187</v>
      </c>
      <c r="L271" s="377">
        <v>4</v>
      </c>
      <c r="M271" s="377">
        <v>1</v>
      </c>
      <c r="N271" s="377" t="s">
        <v>1994</v>
      </c>
      <c r="O271" s="377" t="s">
        <v>1206</v>
      </c>
      <c r="P271" s="377" t="s">
        <v>2078</v>
      </c>
      <c r="Q271" s="377" t="s">
        <v>1210</v>
      </c>
      <c r="R271" s="377" t="s">
        <v>1210</v>
      </c>
      <c r="S271" s="377" t="s">
        <v>1210</v>
      </c>
      <c r="T271" s="377" t="s">
        <v>1185</v>
      </c>
      <c r="U271" s="377" t="s">
        <v>1185</v>
      </c>
      <c r="V271" s="377" t="s">
        <v>1185</v>
      </c>
      <c r="W271" s="377" t="s">
        <v>1185</v>
      </c>
      <c r="X271" s="377" t="s">
        <v>1185</v>
      </c>
      <c r="Y271" s="377" t="s">
        <v>1185</v>
      </c>
      <c r="Z271" s="377" t="s">
        <v>1185</v>
      </c>
      <c r="AA271" s="377" t="s">
        <v>1185</v>
      </c>
      <c r="AB271" s="377" t="s">
        <v>1207</v>
      </c>
      <c r="AC271" s="418"/>
      <c r="AD271" s="377" t="s">
        <v>1207</v>
      </c>
      <c r="AE271" s="418"/>
      <c r="AF271" s="377" t="s">
        <v>1207</v>
      </c>
      <c r="AG271" s="377"/>
      <c r="AH271" s="377" t="s">
        <v>2095</v>
      </c>
      <c r="AI271" s="377" t="s">
        <v>1187</v>
      </c>
      <c r="AJ271" s="377"/>
      <c r="AK271" s="377"/>
      <c r="AL271" s="377"/>
    </row>
    <row r="272" spans="1:38" ht="30.75" customHeight="1" x14ac:dyDescent="0.25">
      <c r="A272" s="427">
        <v>246</v>
      </c>
      <c r="B272" s="377"/>
      <c r="C272" s="377"/>
      <c r="D272" s="377"/>
      <c r="E272" s="377" t="s">
        <v>2121</v>
      </c>
      <c r="F272" s="377"/>
      <c r="G272" s="377" t="s">
        <v>2071</v>
      </c>
      <c r="H272" s="377"/>
      <c r="I272" s="377" t="s">
        <v>2137</v>
      </c>
      <c r="J272" s="381">
        <v>0</v>
      </c>
      <c r="K272" s="377" t="s">
        <v>1187</v>
      </c>
      <c r="L272" s="377">
        <v>4</v>
      </c>
      <c r="M272" s="377">
        <v>1</v>
      </c>
      <c r="N272" s="377" t="s">
        <v>1994</v>
      </c>
      <c r="O272" s="377" t="s">
        <v>1206</v>
      </c>
      <c r="P272" s="377" t="s">
        <v>460</v>
      </c>
      <c r="Q272" s="377" t="s">
        <v>1209</v>
      </c>
      <c r="R272" s="377" t="s">
        <v>1209</v>
      </c>
      <c r="S272" s="377" t="s">
        <v>1209</v>
      </c>
      <c r="T272" s="377" t="s">
        <v>1185</v>
      </c>
      <c r="U272" s="377" t="s">
        <v>1185</v>
      </c>
      <c r="V272" s="377" t="s">
        <v>1185</v>
      </c>
      <c r="W272" s="377" t="s">
        <v>1185</v>
      </c>
      <c r="X272" s="377" t="s">
        <v>1185</v>
      </c>
      <c r="Y272" s="377" t="s">
        <v>1185</v>
      </c>
      <c r="Z272" s="377" t="s">
        <v>1185</v>
      </c>
      <c r="AA272" s="377" t="s">
        <v>1185</v>
      </c>
      <c r="AB272" s="377" t="s">
        <v>1380</v>
      </c>
      <c r="AC272" s="418"/>
      <c r="AD272" s="377" t="s">
        <v>1380</v>
      </c>
      <c r="AE272" s="377"/>
      <c r="AF272" s="377" t="s">
        <v>1380</v>
      </c>
      <c r="AG272" s="377"/>
      <c r="AH272" s="377"/>
      <c r="AI272" s="377" t="s">
        <v>1187</v>
      </c>
      <c r="AJ272" s="377"/>
      <c r="AK272" s="377"/>
      <c r="AL272" s="377"/>
    </row>
    <row r="273" spans="1:38" ht="30.75" customHeight="1" x14ac:dyDescent="0.25">
      <c r="A273" s="427">
        <v>247</v>
      </c>
      <c r="B273" s="377"/>
      <c r="C273" s="377"/>
      <c r="D273" s="377"/>
      <c r="E273" s="377" t="s">
        <v>2122</v>
      </c>
      <c r="F273" s="377"/>
      <c r="G273" s="377" t="s">
        <v>2071</v>
      </c>
      <c r="H273" s="377"/>
      <c r="I273" s="377" t="s">
        <v>2137</v>
      </c>
      <c r="J273" s="381">
        <v>0</v>
      </c>
      <c r="K273" s="377" t="s">
        <v>1187</v>
      </c>
      <c r="L273" s="377">
        <v>4</v>
      </c>
      <c r="M273" s="377">
        <v>1</v>
      </c>
      <c r="N273" s="377" t="s">
        <v>1994</v>
      </c>
      <c r="O273" s="377" t="s">
        <v>1206</v>
      </c>
      <c r="P273" s="377" t="s">
        <v>460</v>
      </c>
      <c r="Q273" s="377" t="s">
        <v>1208</v>
      </c>
      <c r="R273" s="377" t="s">
        <v>1208</v>
      </c>
      <c r="S273" s="377" t="s">
        <v>1208</v>
      </c>
      <c r="T273" s="377" t="s">
        <v>1185</v>
      </c>
      <c r="U273" s="377" t="s">
        <v>1185</v>
      </c>
      <c r="V273" s="377" t="s">
        <v>1185</v>
      </c>
      <c r="W273" s="377" t="s">
        <v>1185</v>
      </c>
      <c r="X273" s="377" t="s">
        <v>1185</v>
      </c>
      <c r="Y273" s="377" t="s">
        <v>1185</v>
      </c>
      <c r="Z273" s="377" t="s">
        <v>1185</v>
      </c>
      <c r="AA273" s="377" t="s">
        <v>1185</v>
      </c>
      <c r="AB273" s="377" t="s">
        <v>1380</v>
      </c>
      <c r="AC273" s="418"/>
      <c r="AD273" s="377" t="s">
        <v>1380</v>
      </c>
      <c r="AE273" s="377"/>
      <c r="AF273" s="377" t="s">
        <v>1380</v>
      </c>
      <c r="AG273" s="377"/>
      <c r="AH273" s="377"/>
      <c r="AI273" s="377" t="s">
        <v>1187</v>
      </c>
      <c r="AJ273" s="377"/>
      <c r="AK273" s="377"/>
      <c r="AL273" s="377"/>
    </row>
    <row r="274" spans="1:38" ht="30.75" customHeight="1" x14ac:dyDescent="0.25">
      <c r="A274" s="427">
        <v>248</v>
      </c>
      <c r="B274" s="377"/>
      <c r="C274" s="377"/>
      <c r="D274" s="377"/>
      <c r="E274" s="377" t="s">
        <v>295</v>
      </c>
      <c r="F274" s="377"/>
      <c r="G274" s="377" t="s">
        <v>614</v>
      </c>
      <c r="H274" s="377"/>
      <c r="I274" s="377" t="s">
        <v>2137</v>
      </c>
      <c r="J274" s="381">
        <v>0</v>
      </c>
      <c r="K274" s="377" t="s">
        <v>1187</v>
      </c>
      <c r="L274" s="377">
        <v>4</v>
      </c>
      <c r="M274" s="377">
        <v>1</v>
      </c>
      <c r="N274" s="377" t="s">
        <v>1994</v>
      </c>
      <c r="O274" s="377" t="s">
        <v>1206</v>
      </c>
      <c r="P274" s="377" t="s">
        <v>489</v>
      </c>
      <c r="Q274" s="377" t="s">
        <v>295</v>
      </c>
      <c r="R274" s="377" t="s">
        <v>295</v>
      </c>
      <c r="S274" s="377" t="s">
        <v>295</v>
      </c>
      <c r="T274" s="377" t="s">
        <v>1184</v>
      </c>
      <c r="U274" s="377" t="s">
        <v>1184</v>
      </c>
      <c r="V274" s="377" t="s">
        <v>1184</v>
      </c>
      <c r="W274" s="377" t="s">
        <v>1184</v>
      </c>
      <c r="X274" s="377" t="s">
        <v>1184</v>
      </c>
      <c r="Y274" s="377" t="s">
        <v>1184</v>
      </c>
      <c r="Z274" s="377" t="s">
        <v>1185</v>
      </c>
      <c r="AA274" s="377" t="s">
        <v>1185</v>
      </c>
      <c r="AB274" s="377" t="s">
        <v>1207</v>
      </c>
      <c r="AC274" s="418"/>
      <c r="AD274" s="377" t="s">
        <v>1207</v>
      </c>
      <c r="AE274" s="377"/>
      <c r="AF274" s="377" t="s">
        <v>1207</v>
      </c>
      <c r="AG274" s="377"/>
      <c r="AH274" s="377"/>
      <c r="AI274" s="377" t="s">
        <v>1187</v>
      </c>
      <c r="AJ274" s="377"/>
      <c r="AK274" s="377"/>
      <c r="AL274" s="377"/>
    </row>
    <row r="275" spans="1:38" ht="30.75" customHeight="1" x14ac:dyDescent="0.25">
      <c r="A275" s="427">
        <v>249</v>
      </c>
      <c r="B275" s="377"/>
      <c r="C275" s="377"/>
      <c r="D275" s="377"/>
      <c r="E275" s="377" t="s">
        <v>297</v>
      </c>
      <c r="F275" s="377"/>
      <c r="G275" s="377" t="s">
        <v>2114</v>
      </c>
      <c r="H275" s="377" t="s">
        <v>1752</v>
      </c>
      <c r="I275" s="377" t="s">
        <v>2137</v>
      </c>
      <c r="J275" s="381">
        <v>0</v>
      </c>
      <c r="K275" s="377" t="s">
        <v>1187</v>
      </c>
      <c r="L275" s="377">
        <v>4</v>
      </c>
      <c r="M275" s="377">
        <v>1</v>
      </c>
      <c r="N275" s="377" t="s">
        <v>1994</v>
      </c>
      <c r="O275" s="377" t="s">
        <v>1206</v>
      </c>
      <c r="P275" s="377" t="s">
        <v>490</v>
      </c>
      <c r="Q275" s="377" t="s">
        <v>297</v>
      </c>
      <c r="R275" s="377" t="s">
        <v>297</v>
      </c>
      <c r="S275" s="377" t="s">
        <v>297</v>
      </c>
      <c r="T275" s="377" t="s">
        <v>1207</v>
      </c>
      <c r="U275" s="377" t="s">
        <v>1184</v>
      </c>
      <c r="V275" s="377" t="s">
        <v>1184</v>
      </c>
      <c r="W275" s="377" t="s">
        <v>1184</v>
      </c>
      <c r="X275" s="377" t="s">
        <v>1184</v>
      </c>
      <c r="Y275" s="377" t="s">
        <v>1185</v>
      </c>
      <c r="Z275" s="377" t="s">
        <v>1185</v>
      </c>
      <c r="AA275" s="377" t="s">
        <v>1185</v>
      </c>
      <c r="AB275" s="377" t="s">
        <v>1380</v>
      </c>
      <c r="AC275" s="418"/>
      <c r="AD275" s="377" t="s">
        <v>1380</v>
      </c>
      <c r="AE275" s="377"/>
      <c r="AF275" s="377" t="s">
        <v>1380</v>
      </c>
      <c r="AG275" s="377"/>
      <c r="AH275" s="377"/>
      <c r="AI275" s="377" t="s">
        <v>1187</v>
      </c>
      <c r="AJ275" s="377"/>
      <c r="AK275" s="377"/>
      <c r="AL275" s="377"/>
    </row>
    <row r="276" spans="1:38" ht="30.75" customHeight="1" x14ac:dyDescent="0.25">
      <c r="A276" s="427">
        <v>250</v>
      </c>
      <c r="B276" s="377"/>
      <c r="C276" s="377"/>
      <c r="D276" s="377"/>
      <c r="E276" s="377" t="s">
        <v>299</v>
      </c>
      <c r="F276" s="377"/>
      <c r="G276" s="377" t="s">
        <v>629</v>
      </c>
      <c r="H276" s="377"/>
      <c r="I276" s="377" t="s">
        <v>2137</v>
      </c>
      <c r="J276" s="381">
        <v>0</v>
      </c>
      <c r="K276" s="377" t="s">
        <v>1187</v>
      </c>
      <c r="L276" s="377">
        <v>4</v>
      </c>
      <c r="M276" s="377">
        <v>1</v>
      </c>
      <c r="N276" s="377" t="s">
        <v>1994</v>
      </c>
      <c r="O276" s="377" t="s">
        <v>1206</v>
      </c>
      <c r="P276" s="377" t="s">
        <v>491</v>
      </c>
      <c r="Q276" s="377" t="s">
        <v>299</v>
      </c>
      <c r="R276" s="377" t="s">
        <v>299</v>
      </c>
      <c r="S276" s="377" t="s">
        <v>299</v>
      </c>
      <c r="T276" s="377" t="s">
        <v>1185</v>
      </c>
      <c r="U276" s="377" t="s">
        <v>1185</v>
      </c>
      <c r="V276" s="377" t="s">
        <v>1185</v>
      </c>
      <c r="W276" s="377" t="s">
        <v>1185</v>
      </c>
      <c r="X276" s="377" t="s">
        <v>1185</v>
      </c>
      <c r="Y276" s="377" t="s">
        <v>1185</v>
      </c>
      <c r="Z276" s="377" t="s">
        <v>1185</v>
      </c>
      <c r="AA276" s="377" t="s">
        <v>1185</v>
      </c>
      <c r="AB276" s="377" t="s">
        <v>1380</v>
      </c>
      <c r="AC276" s="418"/>
      <c r="AD276" s="377" t="s">
        <v>1380</v>
      </c>
      <c r="AE276" s="377"/>
      <c r="AF276" s="377" t="s">
        <v>1380</v>
      </c>
      <c r="AG276" s="377"/>
      <c r="AH276" s="377"/>
      <c r="AI276" s="377" t="s">
        <v>1187</v>
      </c>
      <c r="AJ276" s="377"/>
      <c r="AK276" s="377"/>
      <c r="AL276" s="377"/>
    </row>
    <row r="277" spans="1:38" ht="30.75" customHeight="1" x14ac:dyDescent="0.25">
      <c r="A277" s="427">
        <v>251</v>
      </c>
      <c r="B277" s="377" t="s">
        <v>1727</v>
      </c>
      <c r="C277" s="377" t="s">
        <v>46</v>
      </c>
      <c r="D277" s="377"/>
      <c r="E277" s="377" t="s">
        <v>301</v>
      </c>
      <c r="F277" s="377"/>
      <c r="G277" s="377" t="s">
        <v>631</v>
      </c>
      <c r="H277" s="377"/>
      <c r="I277" s="377" t="s">
        <v>2137</v>
      </c>
      <c r="J277" s="381">
        <v>0</v>
      </c>
      <c r="K277" s="377" t="s">
        <v>1187</v>
      </c>
      <c r="L277" s="377">
        <v>4</v>
      </c>
      <c r="M277" s="377">
        <v>1</v>
      </c>
      <c r="N277" s="377" t="s">
        <v>1995</v>
      </c>
      <c r="O277" s="377" t="s">
        <v>1203</v>
      </c>
      <c r="P277" s="377" t="s">
        <v>492</v>
      </c>
      <c r="Q277" s="377" t="s">
        <v>301</v>
      </c>
      <c r="R277" s="377" t="s">
        <v>301</v>
      </c>
      <c r="S277" s="377" t="s">
        <v>301</v>
      </c>
      <c r="T277" s="377" t="s">
        <v>1184</v>
      </c>
      <c r="U277" s="377" t="s">
        <v>1185</v>
      </c>
      <c r="V277" s="377" t="s">
        <v>1185</v>
      </c>
      <c r="W277" s="377" t="s">
        <v>1185</v>
      </c>
      <c r="X277" s="377" t="s">
        <v>1185</v>
      </c>
      <c r="Y277" s="377" t="s">
        <v>1184</v>
      </c>
      <c r="Z277" s="377" t="s">
        <v>1185</v>
      </c>
      <c r="AA277" s="377" t="s">
        <v>1185</v>
      </c>
      <c r="AB277" s="377" t="s">
        <v>1207</v>
      </c>
      <c r="AC277" s="418"/>
      <c r="AD277" s="377" t="s">
        <v>1380</v>
      </c>
      <c r="AE277" s="377"/>
      <c r="AF277" s="377" t="s">
        <v>1380</v>
      </c>
      <c r="AG277" s="377"/>
      <c r="AH277" s="377" t="s">
        <v>1522</v>
      </c>
      <c r="AI277" s="377" t="s">
        <v>1187</v>
      </c>
      <c r="AJ277" s="377"/>
      <c r="AK277" s="377"/>
      <c r="AL277" s="377"/>
    </row>
    <row r="278" spans="1:38" ht="30.75" customHeight="1" x14ac:dyDescent="0.25">
      <c r="A278" s="427">
        <v>252</v>
      </c>
      <c r="B278" s="377"/>
      <c r="C278" s="377"/>
      <c r="D278" s="377"/>
      <c r="E278" s="377" t="s">
        <v>303</v>
      </c>
      <c r="F278" s="377"/>
      <c r="G278" s="377" t="s">
        <v>631</v>
      </c>
      <c r="H278" s="377"/>
      <c r="I278" s="377" t="s">
        <v>2137</v>
      </c>
      <c r="J278" s="381">
        <v>0</v>
      </c>
      <c r="K278" s="377" t="s">
        <v>1187</v>
      </c>
      <c r="L278" s="377">
        <v>4</v>
      </c>
      <c r="M278" s="377">
        <v>1</v>
      </c>
      <c r="N278" s="377" t="s">
        <v>1995</v>
      </c>
      <c r="O278" s="377" t="s">
        <v>1203</v>
      </c>
      <c r="P278" s="377" t="s">
        <v>493</v>
      </c>
      <c r="Q278" s="377" t="s">
        <v>303</v>
      </c>
      <c r="R278" s="377" t="s">
        <v>303</v>
      </c>
      <c r="S278" s="377" t="s">
        <v>303</v>
      </c>
      <c r="T278" s="377" t="s">
        <v>1184</v>
      </c>
      <c r="U278" s="377" t="s">
        <v>1185</v>
      </c>
      <c r="V278" s="377" t="s">
        <v>1185</v>
      </c>
      <c r="W278" s="377" t="s">
        <v>1185</v>
      </c>
      <c r="X278" s="377" t="s">
        <v>1185</v>
      </c>
      <c r="Y278" s="377" t="s">
        <v>1184</v>
      </c>
      <c r="Z278" s="377" t="s">
        <v>1185</v>
      </c>
      <c r="AA278" s="377" t="s">
        <v>1185</v>
      </c>
      <c r="AB278" s="377" t="s">
        <v>1207</v>
      </c>
      <c r="AC278" s="418"/>
      <c r="AD278" s="377" t="s">
        <v>1380</v>
      </c>
      <c r="AE278" s="377"/>
      <c r="AF278" s="377" t="s">
        <v>1380</v>
      </c>
      <c r="AG278" s="377"/>
      <c r="AH278" s="377"/>
      <c r="AI278" s="377" t="s">
        <v>1187</v>
      </c>
      <c r="AJ278" s="377"/>
      <c r="AK278" s="377"/>
      <c r="AL278" s="377"/>
    </row>
    <row r="279" spans="1:38" ht="30.75" customHeight="1" x14ac:dyDescent="0.25">
      <c r="A279" s="427">
        <v>253</v>
      </c>
      <c r="B279" s="377"/>
      <c r="C279" s="377"/>
      <c r="D279" s="377"/>
      <c r="E279" s="377" t="s">
        <v>305</v>
      </c>
      <c r="F279" s="377"/>
      <c r="G279" s="377" t="s">
        <v>631</v>
      </c>
      <c r="H279" s="377"/>
      <c r="I279" s="377" t="s">
        <v>2137</v>
      </c>
      <c r="J279" s="381">
        <v>0</v>
      </c>
      <c r="K279" s="377" t="s">
        <v>1187</v>
      </c>
      <c r="L279" s="377">
        <v>4</v>
      </c>
      <c r="M279" s="377">
        <v>1</v>
      </c>
      <c r="N279" s="377" t="s">
        <v>1995</v>
      </c>
      <c r="O279" s="377" t="s">
        <v>1203</v>
      </c>
      <c r="P279" s="377" t="s">
        <v>494</v>
      </c>
      <c r="Q279" s="377" t="s">
        <v>305</v>
      </c>
      <c r="R279" s="377" t="s">
        <v>305</v>
      </c>
      <c r="S279" s="377" t="s">
        <v>305</v>
      </c>
      <c r="T279" s="377" t="s">
        <v>1184</v>
      </c>
      <c r="U279" s="377" t="s">
        <v>1185</v>
      </c>
      <c r="V279" s="377" t="s">
        <v>1185</v>
      </c>
      <c r="W279" s="377" t="s">
        <v>1185</v>
      </c>
      <c r="X279" s="377" t="s">
        <v>1185</v>
      </c>
      <c r="Y279" s="377" t="s">
        <v>1184</v>
      </c>
      <c r="Z279" s="377" t="s">
        <v>1185</v>
      </c>
      <c r="AA279" s="377" t="s">
        <v>1185</v>
      </c>
      <c r="AB279" s="377" t="s">
        <v>1207</v>
      </c>
      <c r="AC279" s="418"/>
      <c r="AD279" s="377" t="s">
        <v>1380</v>
      </c>
      <c r="AE279" s="377"/>
      <c r="AF279" s="377" t="s">
        <v>1380</v>
      </c>
      <c r="AG279" s="377"/>
      <c r="AH279" s="377"/>
      <c r="AI279" s="377" t="s">
        <v>1187</v>
      </c>
      <c r="AJ279" s="377"/>
      <c r="AK279" s="377"/>
      <c r="AL279" s="377"/>
    </row>
    <row r="280" spans="1:38" ht="30.75" customHeight="1" x14ac:dyDescent="0.25">
      <c r="A280" s="427">
        <v>254</v>
      </c>
      <c r="B280" s="377"/>
      <c r="C280" s="377"/>
      <c r="D280" s="377"/>
      <c r="E280" s="377" t="s">
        <v>307</v>
      </c>
      <c r="F280" s="377"/>
      <c r="G280" s="377" t="s">
        <v>631</v>
      </c>
      <c r="H280" s="377"/>
      <c r="I280" s="377" t="s">
        <v>2137</v>
      </c>
      <c r="J280" s="381">
        <v>0</v>
      </c>
      <c r="K280" s="377" t="s">
        <v>1187</v>
      </c>
      <c r="L280" s="377">
        <v>4</v>
      </c>
      <c r="M280" s="377">
        <v>1</v>
      </c>
      <c r="N280" s="377" t="s">
        <v>1995</v>
      </c>
      <c r="O280" s="377" t="s">
        <v>1203</v>
      </c>
      <c r="P280" s="377" t="s">
        <v>495</v>
      </c>
      <c r="Q280" s="377" t="s">
        <v>307</v>
      </c>
      <c r="R280" s="377" t="s">
        <v>307</v>
      </c>
      <c r="S280" s="377" t="s">
        <v>307</v>
      </c>
      <c r="T280" s="377" t="s">
        <v>1184</v>
      </c>
      <c r="U280" s="377" t="s">
        <v>1185</v>
      </c>
      <c r="V280" s="377" t="s">
        <v>1185</v>
      </c>
      <c r="W280" s="377" t="s">
        <v>1185</v>
      </c>
      <c r="X280" s="377" t="s">
        <v>1185</v>
      </c>
      <c r="Y280" s="377" t="s">
        <v>1184</v>
      </c>
      <c r="Z280" s="377" t="s">
        <v>1185</v>
      </c>
      <c r="AA280" s="377" t="s">
        <v>1185</v>
      </c>
      <c r="AB280" s="377" t="s">
        <v>1207</v>
      </c>
      <c r="AC280" s="418"/>
      <c r="AD280" s="377" t="s">
        <v>1380</v>
      </c>
      <c r="AE280" s="377"/>
      <c r="AF280" s="377" t="s">
        <v>1380</v>
      </c>
      <c r="AG280" s="377"/>
      <c r="AH280" s="377"/>
      <c r="AI280" s="377" t="s">
        <v>1187</v>
      </c>
      <c r="AJ280" s="377" t="s">
        <v>1205</v>
      </c>
      <c r="AK280" s="377"/>
      <c r="AL280" s="377"/>
    </row>
    <row r="281" spans="1:38" ht="30.75" customHeight="1" x14ac:dyDescent="0.25">
      <c r="A281" s="427">
        <v>255</v>
      </c>
      <c r="B281" s="377"/>
      <c r="C281" s="377"/>
      <c r="D281" s="377"/>
      <c r="E281" s="377" t="s">
        <v>309</v>
      </c>
      <c r="F281" s="377"/>
      <c r="G281" s="377" t="s">
        <v>1204</v>
      </c>
      <c r="H281" s="377"/>
      <c r="I281" s="377" t="s">
        <v>2137</v>
      </c>
      <c r="J281" s="381">
        <v>0</v>
      </c>
      <c r="K281" s="377" t="s">
        <v>1187</v>
      </c>
      <c r="L281" s="377">
        <v>4</v>
      </c>
      <c r="M281" s="377">
        <v>1</v>
      </c>
      <c r="N281" s="377" t="s">
        <v>1995</v>
      </c>
      <c r="O281" s="377" t="s">
        <v>1203</v>
      </c>
      <c r="P281" s="377" t="s">
        <v>496</v>
      </c>
      <c r="Q281" s="377" t="s">
        <v>309</v>
      </c>
      <c r="R281" s="377" t="s">
        <v>309</v>
      </c>
      <c r="S281" s="377" t="s">
        <v>309</v>
      </c>
      <c r="T281" s="377" t="s">
        <v>1184</v>
      </c>
      <c r="U281" s="377" t="s">
        <v>1185</v>
      </c>
      <c r="V281" s="377" t="s">
        <v>1184</v>
      </c>
      <c r="W281" s="377" t="s">
        <v>1185</v>
      </c>
      <c r="X281" s="377" t="s">
        <v>1184</v>
      </c>
      <c r="Y281" s="377" t="s">
        <v>1184</v>
      </c>
      <c r="Z281" s="377" t="s">
        <v>1185</v>
      </c>
      <c r="AA281" s="377" t="s">
        <v>1185</v>
      </c>
      <c r="AB281" s="377" t="s">
        <v>1207</v>
      </c>
      <c r="AC281" s="418"/>
      <c r="AD281" s="377" t="s">
        <v>1380</v>
      </c>
      <c r="AE281" s="377"/>
      <c r="AF281" s="377" t="s">
        <v>1380</v>
      </c>
      <c r="AG281" s="377"/>
      <c r="AH281" s="377"/>
      <c r="AI281" s="377" t="s">
        <v>1187</v>
      </c>
      <c r="AJ281" s="377"/>
      <c r="AK281" s="377"/>
      <c r="AL281" s="377"/>
    </row>
    <row r="282" spans="1:38" ht="30.75" customHeight="1" x14ac:dyDescent="0.25">
      <c r="A282" s="427">
        <v>256</v>
      </c>
      <c r="B282" s="377"/>
      <c r="C282" s="377"/>
      <c r="D282" s="377"/>
      <c r="E282" s="377" t="s">
        <v>311</v>
      </c>
      <c r="F282" s="377"/>
      <c r="G282" s="377" t="s">
        <v>631</v>
      </c>
      <c r="H282" s="377"/>
      <c r="I282" s="377" t="s">
        <v>2137</v>
      </c>
      <c r="J282" s="381">
        <v>0</v>
      </c>
      <c r="K282" s="377" t="s">
        <v>1187</v>
      </c>
      <c r="L282" s="377">
        <v>4</v>
      </c>
      <c r="M282" s="377">
        <v>1</v>
      </c>
      <c r="N282" s="377" t="s">
        <v>1995</v>
      </c>
      <c r="O282" s="377" t="s">
        <v>1203</v>
      </c>
      <c r="P282" s="377" t="s">
        <v>497</v>
      </c>
      <c r="Q282" s="377" t="s">
        <v>311</v>
      </c>
      <c r="R282" s="377" t="s">
        <v>311</v>
      </c>
      <c r="S282" s="377" t="s">
        <v>311</v>
      </c>
      <c r="T282" s="377" t="s">
        <v>1184</v>
      </c>
      <c r="U282" s="377" t="s">
        <v>1185</v>
      </c>
      <c r="V282" s="377" t="s">
        <v>1185</v>
      </c>
      <c r="W282" s="377" t="s">
        <v>1185</v>
      </c>
      <c r="X282" s="377" t="s">
        <v>1185</v>
      </c>
      <c r="Y282" s="377" t="s">
        <v>1184</v>
      </c>
      <c r="Z282" s="377" t="s">
        <v>1185</v>
      </c>
      <c r="AA282" s="377" t="s">
        <v>1185</v>
      </c>
      <c r="AB282" s="377" t="s">
        <v>1207</v>
      </c>
      <c r="AC282" s="418"/>
      <c r="AD282" s="377" t="s">
        <v>1380</v>
      </c>
      <c r="AE282" s="377"/>
      <c r="AF282" s="377" t="s">
        <v>1380</v>
      </c>
      <c r="AG282" s="377"/>
      <c r="AH282" s="377"/>
      <c r="AI282" s="377" t="s">
        <v>1187</v>
      </c>
      <c r="AJ282" s="377"/>
      <c r="AK282" s="377"/>
      <c r="AL282" s="377"/>
    </row>
    <row r="283" spans="1:38" ht="30.75" customHeight="1" x14ac:dyDescent="0.25">
      <c r="A283" s="427">
        <v>257</v>
      </c>
      <c r="B283" s="377"/>
      <c r="C283" s="377"/>
      <c r="D283" s="377"/>
      <c r="E283" s="377" t="s">
        <v>313</v>
      </c>
      <c r="F283" s="377"/>
      <c r="G283" s="377" t="s">
        <v>631</v>
      </c>
      <c r="H283" s="377"/>
      <c r="I283" s="377" t="s">
        <v>2137</v>
      </c>
      <c r="J283" s="381">
        <v>0</v>
      </c>
      <c r="K283" s="377" t="s">
        <v>1187</v>
      </c>
      <c r="L283" s="377">
        <v>4</v>
      </c>
      <c r="M283" s="377">
        <v>1</v>
      </c>
      <c r="N283" s="377" t="s">
        <v>1995</v>
      </c>
      <c r="O283" s="377" t="s">
        <v>1203</v>
      </c>
      <c r="P283" s="377" t="s">
        <v>498</v>
      </c>
      <c r="Q283" s="377" t="s">
        <v>313</v>
      </c>
      <c r="R283" s="377" t="s">
        <v>313</v>
      </c>
      <c r="S283" s="377" t="s">
        <v>313</v>
      </c>
      <c r="T283" s="377" t="s">
        <v>1184</v>
      </c>
      <c r="U283" s="377" t="s">
        <v>1185</v>
      </c>
      <c r="V283" s="377" t="s">
        <v>1185</v>
      </c>
      <c r="W283" s="377" t="s">
        <v>1185</v>
      </c>
      <c r="X283" s="377" t="s">
        <v>1185</v>
      </c>
      <c r="Y283" s="377" t="s">
        <v>1184</v>
      </c>
      <c r="Z283" s="377" t="s">
        <v>1185</v>
      </c>
      <c r="AA283" s="377" t="s">
        <v>1185</v>
      </c>
      <c r="AB283" s="377" t="s">
        <v>1207</v>
      </c>
      <c r="AC283" s="418"/>
      <c r="AD283" s="377" t="s">
        <v>1380</v>
      </c>
      <c r="AE283" s="377"/>
      <c r="AF283" s="377" t="s">
        <v>1380</v>
      </c>
      <c r="AG283" s="377"/>
      <c r="AH283" s="377"/>
      <c r="AI283" s="377" t="s">
        <v>1187</v>
      </c>
      <c r="AJ283" s="377"/>
      <c r="AK283" s="377"/>
      <c r="AL283" s="377"/>
    </row>
    <row r="284" spans="1:38" ht="30.75" customHeight="1" x14ac:dyDescent="0.25">
      <c r="A284" s="427">
        <v>258</v>
      </c>
      <c r="B284" s="377"/>
      <c r="C284" s="377"/>
      <c r="D284" s="377"/>
      <c r="E284" s="377" t="s">
        <v>315</v>
      </c>
      <c r="F284" s="377"/>
      <c r="G284" s="377" t="s">
        <v>631</v>
      </c>
      <c r="H284" s="377"/>
      <c r="I284" s="377" t="s">
        <v>2137</v>
      </c>
      <c r="J284" s="381">
        <v>0</v>
      </c>
      <c r="K284" s="377" t="s">
        <v>1187</v>
      </c>
      <c r="L284" s="377">
        <v>4</v>
      </c>
      <c r="M284" s="377">
        <v>1</v>
      </c>
      <c r="N284" s="377" t="s">
        <v>1995</v>
      </c>
      <c r="O284" s="377" t="s">
        <v>1203</v>
      </c>
      <c r="P284" s="377" t="s">
        <v>499</v>
      </c>
      <c r="Q284" s="377" t="s">
        <v>315</v>
      </c>
      <c r="R284" s="377" t="s">
        <v>315</v>
      </c>
      <c r="S284" s="377" t="s">
        <v>315</v>
      </c>
      <c r="T284" s="377" t="s">
        <v>1184</v>
      </c>
      <c r="U284" s="377" t="s">
        <v>1185</v>
      </c>
      <c r="V284" s="377" t="s">
        <v>1185</v>
      </c>
      <c r="W284" s="377" t="s">
        <v>1185</v>
      </c>
      <c r="X284" s="377" t="s">
        <v>1185</v>
      </c>
      <c r="Y284" s="377" t="s">
        <v>1184</v>
      </c>
      <c r="Z284" s="377" t="s">
        <v>1185</v>
      </c>
      <c r="AA284" s="377" t="s">
        <v>1185</v>
      </c>
      <c r="AB284" s="377" t="s">
        <v>1207</v>
      </c>
      <c r="AC284" s="418"/>
      <c r="AD284" s="377" t="s">
        <v>1380</v>
      </c>
      <c r="AE284" s="377"/>
      <c r="AF284" s="377" t="s">
        <v>1380</v>
      </c>
      <c r="AG284" s="377"/>
      <c r="AH284" s="377"/>
      <c r="AI284" s="377" t="s">
        <v>1187</v>
      </c>
      <c r="AJ284" s="377"/>
      <c r="AK284" s="377"/>
      <c r="AL284" s="377"/>
    </row>
    <row r="285" spans="1:38" ht="30.75" customHeight="1" x14ac:dyDescent="0.25">
      <c r="A285" s="427">
        <v>259</v>
      </c>
      <c r="B285" s="377"/>
      <c r="C285" s="377"/>
      <c r="D285" s="377"/>
      <c r="E285" s="377" t="s">
        <v>317</v>
      </c>
      <c r="F285" s="377"/>
      <c r="G285" s="377" t="s">
        <v>631</v>
      </c>
      <c r="H285" s="377"/>
      <c r="I285" s="377" t="s">
        <v>2137</v>
      </c>
      <c r="J285" s="381">
        <v>0</v>
      </c>
      <c r="K285" s="377" t="s">
        <v>1187</v>
      </c>
      <c r="L285" s="377">
        <v>4</v>
      </c>
      <c r="M285" s="377">
        <v>1</v>
      </c>
      <c r="N285" s="377" t="s">
        <v>1996</v>
      </c>
      <c r="O285" s="377" t="s">
        <v>1197</v>
      </c>
      <c r="P285" s="377" t="s">
        <v>500</v>
      </c>
      <c r="Q285" s="377" t="s">
        <v>317</v>
      </c>
      <c r="R285" s="377" t="s">
        <v>317</v>
      </c>
      <c r="S285" s="377" t="s">
        <v>317</v>
      </c>
      <c r="T285" s="377" t="s">
        <v>1184</v>
      </c>
      <c r="U285" s="377" t="s">
        <v>1185</v>
      </c>
      <c r="V285" s="377" t="s">
        <v>1185</v>
      </c>
      <c r="W285" s="377" t="s">
        <v>1185</v>
      </c>
      <c r="X285" s="377" t="s">
        <v>1185</v>
      </c>
      <c r="Y285" s="377" t="s">
        <v>1184</v>
      </c>
      <c r="Z285" s="377" t="s">
        <v>1185</v>
      </c>
      <c r="AA285" s="377" t="s">
        <v>1185</v>
      </c>
      <c r="AB285" s="377" t="s">
        <v>1207</v>
      </c>
      <c r="AC285" s="418"/>
      <c r="AD285" s="377" t="s">
        <v>1380</v>
      </c>
      <c r="AE285" s="377"/>
      <c r="AF285" s="377" t="s">
        <v>1380</v>
      </c>
      <c r="AG285" s="377"/>
      <c r="AH285" s="377"/>
      <c r="AI285" s="377" t="s">
        <v>1187</v>
      </c>
      <c r="AJ285" s="377"/>
      <c r="AK285" s="377"/>
      <c r="AL285" s="377"/>
    </row>
    <row r="286" spans="1:38" ht="30.75" customHeight="1" x14ac:dyDescent="0.25">
      <c r="A286" s="427">
        <v>260</v>
      </c>
      <c r="B286" s="377"/>
      <c r="C286" s="377"/>
      <c r="D286" s="377"/>
      <c r="E286" s="377" t="s">
        <v>319</v>
      </c>
      <c r="F286" s="377"/>
      <c r="G286" s="377" t="s">
        <v>631</v>
      </c>
      <c r="H286" s="377"/>
      <c r="I286" s="377" t="s">
        <v>2137</v>
      </c>
      <c r="J286" s="381">
        <v>0</v>
      </c>
      <c r="K286" s="377" t="s">
        <v>1187</v>
      </c>
      <c r="L286" s="377">
        <v>4</v>
      </c>
      <c r="M286" s="377">
        <v>1</v>
      </c>
      <c r="N286" s="377" t="s">
        <v>1996</v>
      </c>
      <c r="O286" s="377" t="s">
        <v>1197</v>
      </c>
      <c r="P286" s="377" t="s">
        <v>501</v>
      </c>
      <c r="Q286" s="377" t="s">
        <v>319</v>
      </c>
      <c r="R286" s="377" t="s">
        <v>319</v>
      </c>
      <c r="S286" s="377" t="s">
        <v>319</v>
      </c>
      <c r="T286" s="377" t="s">
        <v>1184</v>
      </c>
      <c r="U286" s="377" t="s">
        <v>1185</v>
      </c>
      <c r="V286" s="377" t="s">
        <v>1185</v>
      </c>
      <c r="W286" s="377" t="s">
        <v>1185</v>
      </c>
      <c r="X286" s="377" t="s">
        <v>1185</v>
      </c>
      <c r="Y286" s="377" t="s">
        <v>1184</v>
      </c>
      <c r="Z286" s="377" t="s">
        <v>1185</v>
      </c>
      <c r="AA286" s="377" t="s">
        <v>1185</v>
      </c>
      <c r="AB286" s="377" t="s">
        <v>1207</v>
      </c>
      <c r="AC286" s="418"/>
      <c r="AD286" s="377" t="s">
        <v>1380</v>
      </c>
      <c r="AE286" s="377"/>
      <c r="AF286" s="377" t="s">
        <v>1380</v>
      </c>
      <c r="AG286" s="377"/>
      <c r="AH286" s="377"/>
      <c r="AI286" s="377" t="s">
        <v>1187</v>
      </c>
      <c r="AJ286" s="377"/>
      <c r="AK286" s="377"/>
      <c r="AL286" s="377"/>
    </row>
    <row r="287" spans="1:38" ht="30.75" customHeight="1" x14ac:dyDescent="0.25">
      <c r="A287" s="427">
        <v>261</v>
      </c>
      <c r="B287" s="377"/>
      <c r="C287" s="377"/>
      <c r="D287" s="377"/>
      <c r="E287" s="377" t="s">
        <v>2123</v>
      </c>
      <c r="F287" s="377"/>
      <c r="G287" s="377" t="s">
        <v>2071</v>
      </c>
      <c r="H287" s="377"/>
      <c r="I287" s="377" t="s">
        <v>2137</v>
      </c>
      <c r="J287" s="381">
        <v>0</v>
      </c>
      <c r="K287" s="377" t="s">
        <v>1187</v>
      </c>
      <c r="L287" s="377">
        <v>4</v>
      </c>
      <c r="M287" s="377">
        <v>1</v>
      </c>
      <c r="N287" s="377" t="s">
        <v>1996</v>
      </c>
      <c r="O287" s="377" t="s">
        <v>1197</v>
      </c>
      <c r="P287" s="377" t="s">
        <v>460</v>
      </c>
      <c r="Q287" s="377" t="s">
        <v>1202</v>
      </c>
      <c r="R287" s="377" t="s">
        <v>1202</v>
      </c>
      <c r="S287" s="377" t="s">
        <v>1202</v>
      </c>
      <c r="T287" s="377" t="s">
        <v>1185</v>
      </c>
      <c r="U287" s="377" t="s">
        <v>1185</v>
      </c>
      <c r="V287" s="377" t="s">
        <v>1185</v>
      </c>
      <c r="W287" s="377" t="s">
        <v>1185</v>
      </c>
      <c r="X287" s="377" t="s">
        <v>1185</v>
      </c>
      <c r="Y287" s="377" t="s">
        <v>1185</v>
      </c>
      <c r="Z287" s="377" t="s">
        <v>1185</v>
      </c>
      <c r="AA287" s="377" t="s">
        <v>1185</v>
      </c>
      <c r="AB287" s="377" t="s">
        <v>1380</v>
      </c>
      <c r="AC287" s="418"/>
      <c r="AD287" s="377" t="s">
        <v>1380</v>
      </c>
      <c r="AE287" s="377"/>
      <c r="AF287" s="377" t="s">
        <v>1380</v>
      </c>
      <c r="AG287" s="377"/>
      <c r="AH287" s="377"/>
      <c r="AI287" s="377" t="s">
        <v>1187</v>
      </c>
      <c r="AJ287" s="377"/>
      <c r="AK287" s="377"/>
      <c r="AL287" s="377"/>
    </row>
    <row r="288" spans="1:38" ht="30.75" customHeight="1" x14ac:dyDescent="0.25">
      <c r="A288" s="427">
        <v>262</v>
      </c>
      <c r="B288" s="377"/>
      <c r="C288" s="377"/>
      <c r="D288" s="377"/>
      <c r="E288" s="377" t="s">
        <v>2124</v>
      </c>
      <c r="F288" s="377"/>
      <c r="G288" s="377" t="s">
        <v>2071</v>
      </c>
      <c r="H288" s="377"/>
      <c r="I288" s="377" t="s">
        <v>2137</v>
      </c>
      <c r="J288" s="381">
        <v>0</v>
      </c>
      <c r="K288" s="377" t="s">
        <v>1187</v>
      </c>
      <c r="L288" s="377">
        <v>4</v>
      </c>
      <c r="M288" s="377">
        <v>1</v>
      </c>
      <c r="N288" s="377" t="s">
        <v>1996</v>
      </c>
      <c r="O288" s="377" t="s">
        <v>1197</v>
      </c>
      <c r="P288" s="377" t="s">
        <v>460</v>
      </c>
      <c r="Q288" s="377" t="s">
        <v>1201</v>
      </c>
      <c r="R288" s="377" t="s">
        <v>1201</v>
      </c>
      <c r="S288" s="377" t="s">
        <v>1201</v>
      </c>
      <c r="T288" s="377" t="s">
        <v>1185</v>
      </c>
      <c r="U288" s="377" t="s">
        <v>1185</v>
      </c>
      <c r="V288" s="377" t="s">
        <v>1185</v>
      </c>
      <c r="W288" s="377" t="s">
        <v>1185</v>
      </c>
      <c r="X288" s="377" t="s">
        <v>1185</v>
      </c>
      <c r="Y288" s="377" t="s">
        <v>1185</v>
      </c>
      <c r="Z288" s="377" t="s">
        <v>1185</v>
      </c>
      <c r="AA288" s="377" t="s">
        <v>1185</v>
      </c>
      <c r="AB288" s="377" t="s">
        <v>1380</v>
      </c>
      <c r="AC288" s="418"/>
      <c r="AD288" s="377" t="s">
        <v>1380</v>
      </c>
      <c r="AE288" s="377"/>
      <c r="AF288" s="377" t="s">
        <v>1380</v>
      </c>
      <c r="AG288" s="377"/>
      <c r="AH288" s="377"/>
      <c r="AI288" s="377" t="s">
        <v>1187</v>
      </c>
      <c r="AJ288" s="377"/>
      <c r="AK288" s="377"/>
      <c r="AL288" s="377"/>
    </row>
    <row r="289" spans="1:38" ht="30.75" customHeight="1" x14ac:dyDescent="0.25">
      <c r="A289" s="427">
        <v>263</v>
      </c>
      <c r="B289" s="377"/>
      <c r="C289" s="377"/>
      <c r="D289" s="377"/>
      <c r="E289" s="377" t="s">
        <v>2125</v>
      </c>
      <c r="F289" s="377"/>
      <c r="G289" s="377" t="s">
        <v>2071</v>
      </c>
      <c r="H289" s="377"/>
      <c r="I289" s="377" t="s">
        <v>2137</v>
      </c>
      <c r="J289" s="381">
        <v>0</v>
      </c>
      <c r="K289" s="377" t="s">
        <v>1187</v>
      </c>
      <c r="L289" s="377">
        <v>4</v>
      </c>
      <c r="M289" s="377">
        <v>1</v>
      </c>
      <c r="N289" s="377" t="s">
        <v>1996</v>
      </c>
      <c r="O289" s="377" t="s">
        <v>1197</v>
      </c>
      <c r="P289" s="377" t="s">
        <v>460</v>
      </c>
      <c r="Q289" s="377" t="s">
        <v>1200</v>
      </c>
      <c r="R289" s="377" t="s">
        <v>1200</v>
      </c>
      <c r="S289" s="377" t="s">
        <v>1200</v>
      </c>
      <c r="T289" s="377" t="s">
        <v>1185</v>
      </c>
      <c r="U289" s="377" t="s">
        <v>1185</v>
      </c>
      <c r="V289" s="377" t="s">
        <v>1185</v>
      </c>
      <c r="W289" s="377" t="s">
        <v>1185</v>
      </c>
      <c r="X289" s="377" t="s">
        <v>1185</v>
      </c>
      <c r="Y289" s="377" t="s">
        <v>1185</v>
      </c>
      <c r="Z289" s="377" t="s">
        <v>1185</v>
      </c>
      <c r="AA289" s="377" t="s">
        <v>1185</v>
      </c>
      <c r="AB289" s="377" t="s">
        <v>1380</v>
      </c>
      <c r="AC289" s="418"/>
      <c r="AD289" s="377" t="s">
        <v>1380</v>
      </c>
      <c r="AE289" s="377"/>
      <c r="AF289" s="377" t="s">
        <v>1380</v>
      </c>
      <c r="AG289" s="377"/>
      <c r="AH289" s="377"/>
      <c r="AI289" s="377" t="s">
        <v>1187</v>
      </c>
      <c r="AJ289" s="377"/>
      <c r="AK289" s="377"/>
      <c r="AL289" s="377"/>
    </row>
    <row r="290" spans="1:38" ht="30.75" customHeight="1" x14ac:dyDescent="0.25">
      <c r="A290" s="427">
        <v>264</v>
      </c>
      <c r="B290" s="377"/>
      <c r="C290" s="377"/>
      <c r="D290" s="377"/>
      <c r="E290" s="377" t="s">
        <v>2126</v>
      </c>
      <c r="F290" s="377"/>
      <c r="G290" s="377" t="s">
        <v>2071</v>
      </c>
      <c r="H290" s="377"/>
      <c r="I290" s="377" t="s">
        <v>2137</v>
      </c>
      <c r="J290" s="381">
        <v>0</v>
      </c>
      <c r="K290" s="377" t="s">
        <v>1187</v>
      </c>
      <c r="L290" s="377">
        <v>4</v>
      </c>
      <c r="M290" s="377">
        <v>1</v>
      </c>
      <c r="N290" s="377" t="s">
        <v>1996</v>
      </c>
      <c r="O290" s="377" t="s">
        <v>1197</v>
      </c>
      <c r="P290" s="377" t="s">
        <v>460</v>
      </c>
      <c r="Q290" s="377" t="s">
        <v>1199</v>
      </c>
      <c r="R290" s="377" t="s">
        <v>1199</v>
      </c>
      <c r="S290" s="377" t="s">
        <v>1199</v>
      </c>
      <c r="T290" s="377" t="s">
        <v>1185</v>
      </c>
      <c r="U290" s="377" t="s">
        <v>1185</v>
      </c>
      <c r="V290" s="377" t="s">
        <v>1185</v>
      </c>
      <c r="W290" s="377" t="s">
        <v>1185</v>
      </c>
      <c r="X290" s="377" t="s">
        <v>1185</v>
      </c>
      <c r="Y290" s="377" t="s">
        <v>1185</v>
      </c>
      <c r="Z290" s="377" t="s">
        <v>1185</v>
      </c>
      <c r="AA290" s="377" t="s">
        <v>1185</v>
      </c>
      <c r="AB290" s="377" t="s">
        <v>1380</v>
      </c>
      <c r="AC290" s="418"/>
      <c r="AD290" s="377" t="s">
        <v>1380</v>
      </c>
      <c r="AE290" s="377"/>
      <c r="AF290" s="377" t="s">
        <v>1380</v>
      </c>
      <c r="AG290" s="377"/>
      <c r="AH290" s="377"/>
      <c r="AI290" s="377" t="s">
        <v>1187</v>
      </c>
      <c r="AJ290" s="377"/>
      <c r="AK290" s="377"/>
      <c r="AL290" s="377"/>
    </row>
    <row r="291" spans="1:38" ht="30.75" customHeight="1" x14ac:dyDescent="0.25">
      <c r="A291" s="427">
        <v>265</v>
      </c>
      <c r="B291" s="377"/>
      <c r="C291" s="377"/>
      <c r="D291" s="377"/>
      <c r="E291" s="377" t="s">
        <v>2127</v>
      </c>
      <c r="F291" s="377"/>
      <c r="G291" s="377" t="s">
        <v>2071</v>
      </c>
      <c r="H291" s="377"/>
      <c r="I291" s="377" t="s">
        <v>2137</v>
      </c>
      <c r="J291" s="381">
        <v>0</v>
      </c>
      <c r="K291" s="377" t="s">
        <v>1187</v>
      </c>
      <c r="L291" s="377">
        <v>4</v>
      </c>
      <c r="M291" s="377">
        <v>1</v>
      </c>
      <c r="N291" s="377" t="s">
        <v>1996</v>
      </c>
      <c r="O291" s="377" t="s">
        <v>1197</v>
      </c>
      <c r="P291" s="377" t="s">
        <v>460</v>
      </c>
      <c r="Q291" s="377" t="s">
        <v>1198</v>
      </c>
      <c r="R291" s="377" t="s">
        <v>1198</v>
      </c>
      <c r="S291" s="377" t="s">
        <v>1198</v>
      </c>
      <c r="T291" s="377" t="s">
        <v>1185</v>
      </c>
      <c r="U291" s="377" t="s">
        <v>1185</v>
      </c>
      <c r="V291" s="377" t="s">
        <v>1185</v>
      </c>
      <c r="W291" s="377" t="s">
        <v>1185</v>
      </c>
      <c r="X291" s="377" t="s">
        <v>1185</v>
      </c>
      <c r="Y291" s="377" t="s">
        <v>1185</v>
      </c>
      <c r="Z291" s="377" t="s">
        <v>1185</v>
      </c>
      <c r="AA291" s="377" t="s">
        <v>1185</v>
      </c>
      <c r="AB291" s="377" t="s">
        <v>1380</v>
      </c>
      <c r="AC291" s="418"/>
      <c r="AD291" s="377" t="s">
        <v>1380</v>
      </c>
      <c r="AE291" s="377"/>
      <c r="AF291" s="377" t="s">
        <v>1380</v>
      </c>
      <c r="AG291" s="377"/>
      <c r="AH291" s="377"/>
      <c r="AI291" s="377" t="s">
        <v>1187</v>
      </c>
      <c r="AJ291" s="377"/>
      <c r="AK291" s="377"/>
      <c r="AL291" s="377"/>
    </row>
    <row r="292" spans="1:38" ht="30.75" customHeight="1" x14ac:dyDescent="0.25">
      <c r="A292" s="427">
        <v>266</v>
      </c>
      <c r="B292" s="377"/>
      <c r="C292" s="377"/>
      <c r="D292" s="377"/>
      <c r="E292" s="377" t="s">
        <v>2128</v>
      </c>
      <c r="F292" s="377"/>
      <c r="G292" s="377" t="s">
        <v>2071</v>
      </c>
      <c r="H292" s="377"/>
      <c r="I292" s="377" t="s">
        <v>2137</v>
      </c>
      <c r="J292" s="381">
        <v>0</v>
      </c>
      <c r="K292" s="377" t="s">
        <v>1187</v>
      </c>
      <c r="L292" s="377">
        <v>4</v>
      </c>
      <c r="M292" s="377">
        <v>1</v>
      </c>
      <c r="N292" s="377" t="s">
        <v>1996</v>
      </c>
      <c r="O292" s="377" t="s">
        <v>1197</v>
      </c>
      <c r="P292" s="377" t="s">
        <v>460</v>
      </c>
      <c r="Q292" s="377" t="s">
        <v>1196</v>
      </c>
      <c r="R292" s="377" t="s">
        <v>1196</v>
      </c>
      <c r="S292" s="377" t="s">
        <v>1196</v>
      </c>
      <c r="T292" s="377" t="s">
        <v>1185</v>
      </c>
      <c r="U292" s="377" t="s">
        <v>1185</v>
      </c>
      <c r="V292" s="377" t="s">
        <v>1185</v>
      </c>
      <c r="W292" s="377" t="s">
        <v>1185</v>
      </c>
      <c r="X292" s="377" t="s">
        <v>1185</v>
      </c>
      <c r="Y292" s="377" t="s">
        <v>1185</v>
      </c>
      <c r="Z292" s="377" t="s">
        <v>1185</v>
      </c>
      <c r="AA292" s="377" t="s">
        <v>1185</v>
      </c>
      <c r="AB292" s="377" t="s">
        <v>1380</v>
      </c>
      <c r="AC292" s="418"/>
      <c r="AD292" s="377" t="s">
        <v>1380</v>
      </c>
      <c r="AE292" s="377"/>
      <c r="AF292" s="377" t="s">
        <v>1380</v>
      </c>
      <c r="AG292" s="377"/>
      <c r="AH292" s="377"/>
      <c r="AI292" s="377" t="s">
        <v>1187</v>
      </c>
      <c r="AJ292" s="377"/>
      <c r="AK292" s="377"/>
      <c r="AL292" s="377"/>
    </row>
    <row r="293" spans="1:38" ht="30.75" customHeight="1" x14ac:dyDescent="0.25">
      <c r="A293" s="427">
        <v>267</v>
      </c>
      <c r="B293" s="377"/>
      <c r="C293" s="377"/>
      <c r="D293" s="377"/>
      <c r="E293" s="377" t="s">
        <v>327</v>
      </c>
      <c r="F293" s="377"/>
      <c r="G293" s="377" t="s">
        <v>631</v>
      </c>
      <c r="H293" s="377"/>
      <c r="I293" s="377" t="s">
        <v>2137</v>
      </c>
      <c r="J293" s="381">
        <v>0</v>
      </c>
      <c r="K293" s="377" t="s">
        <v>1187</v>
      </c>
      <c r="L293" s="377">
        <v>4</v>
      </c>
      <c r="M293" s="377">
        <v>1</v>
      </c>
      <c r="N293" s="377" t="s">
        <v>1997</v>
      </c>
      <c r="O293" s="377" t="s">
        <v>1190</v>
      </c>
      <c r="P293" s="377" t="s">
        <v>502</v>
      </c>
      <c r="Q293" s="377" t="s">
        <v>327</v>
      </c>
      <c r="R293" s="377" t="s">
        <v>327</v>
      </c>
      <c r="S293" s="377" t="s">
        <v>327</v>
      </c>
      <c r="T293" s="377" t="s">
        <v>1184</v>
      </c>
      <c r="U293" s="377" t="s">
        <v>1184</v>
      </c>
      <c r="V293" s="377" t="s">
        <v>1184</v>
      </c>
      <c r="W293" s="377" t="s">
        <v>1184</v>
      </c>
      <c r="X293" s="377" t="s">
        <v>1184</v>
      </c>
      <c r="Y293" s="377" t="s">
        <v>1184</v>
      </c>
      <c r="Z293" s="377" t="s">
        <v>1185</v>
      </c>
      <c r="AA293" s="377" t="s">
        <v>1185</v>
      </c>
      <c r="AB293" s="377" t="s">
        <v>1207</v>
      </c>
      <c r="AC293" s="418"/>
      <c r="AD293" s="377" t="s">
        <v>1380</v>
      </c>
      <c r="AE293" s="377"/>
      <c r="AF293" s="377" t="s">
        <v>1380</v>
      </c>
      <c r="AG293" s="377"/>
      <c r="AH293" s="377"/>
      <c r="AI293" s="377" t="s">
        <v>1187</v>
      </c>
      <c r="AJ293" s="377" t="s">
        <v>1189</v>
      </c>
      <c r="AK293" s="377"/>
      <c r="AL293" s="377"/>
    </row>
    <row r="294" spans="1:38" ht="30.75" customHeight="1" x14ac:dyDescent="0.25">
      <c r="A294" s="427">
        <v>268</v>
      </c>
      <c r="B294" s="377"/>
      <c r="C294" s="377"/>
      <c r="D294" s="377"/>
      <c r="E294" s="377" t="s">
        <v>2129</v>
      </c>
      <c r="F294" s="377"/>
      <c r="G294" s="377" t="s">
        <v>2071</v>
      </c>
      <c r="H294" s="377"/>
      <c r="I294" s="377" t="s">
        <v>2137</v>
      </c>
      <c r="J294" s="381">
        <v>0</v>
      </c>
      <c r="K294" s="377" t="s">
        <v>1187</v>
      </c>
      <c r="L294" s="377">
        <v>4</v>
      </c>
      <c r="M294" s="377">
        <v>1</v>
      </c>
      <c r="N294" s="377" t="s">
        <v>1997</v>
      </c>
      <c r="O294" s="377" t="s">
        <v>1190</v>
      </c>
      <c r="P294" s="377" t="s">
        <v>460</v>
      </c>
      <c r="Q294" s="377" t="s">
        <v>1195</v>
      </c>
      <c r="R294" s="377" t="s">
        <v>1195</v>
      </c>
      <c r="S294" s="377" t="s">
        <v>1195</v>
      </c>
      <c r="T294" s="377" t="s">
        <v>1185</v>
      </c>
      <c r="U294" s="377" t="s">
        <v>1185</v>
      </c>
      <c r="V294" s="377" t="s">
        <v>1185</v>
      </c>
      <c r="W294" s="377" t="s">
        <v>1185</v>
      </c>
      <c r="X294" s="377" t="s">
        <v>1185</v>
      </c>
      <c r="Y294" s="377" t="s">
        <v>1185</v>
      </c>
      <c r="Z294" s="377" t="s">
        <v>1185</v>
      </c>
      <c r="AA294" s="377" t="s">
        <v>1185</v>
      </c>
      <c r="AB294" s="377" t="s">
        <v>1380</v>
      </c>
      <c r="AC294" s="418"/>
      <c r="AD294" s="377" t="s">
        <v>1380</v>
      </c>
      <c r="AE294" s="377"/>
      <c r="AF294" s="377" t="s">
        <v>1380</v>
      </c>
      <c r="AG294" s="377"/>
      <c r="AH294" s="377"/>
      <c r="AI294" s="377" t="s">
        <v>1187</v>
      </c>
      <c r="AJ294" s="377"/>
      <c r="AK294" s="377"/>
      <c r="AL294" s="377"/>
    </row>
    <row r="295" spans="1:38" ht="30.75" customHeight="1" x14ac:dyDescent="0.25">
      <c r="A295" s="427">
        <v>269</v>
      </c>
      <c r="B295" s="377"/>
      <c r="C295" s="377"/>
      <c r="D295" s="377"/>
      <c r="E295" s="377" t="s">
        <v>2130</v>
      </c>
      <c r="F295" s="377"/>
      <c r="G295" s="377" t="s">
        <v>2071</v>
      </c>
      <c r="H295" s="377"/>
      <c r="I295" s="377" t="s">
        <v>2137</v>
      </c>
      <c r="J295" s="381">
        <v>0</v>
      </c>
      <c r="K295" s="377" t="s">
        <v>1187</v>
      </c>
      <c r="L295" s="377">
        <v>4</v>
      </c>
      <c r="M295" s="377">
        <v>1</v>
      </c>
      <c r="N295" s="377" t="s">
        <v>1997</v>
      </c>
      <c r="O295" s="377" t="s">
        <v>1190</v>
      </c>
      <c r="P295" s="377" t="s">
        <v>460</v>
      </c>
      <c r="Q295" s="377" t="s">
        <v>1194</v>
      </c>
      <c r="R295" s="377" t="s">
        <v>1194</v>
      </c>
      <c r="S295" s="377" t="s">
        <v>1194</v>
      </c>
      <c r="T295" s="377" t="s">
        <v>1185</v>
      </c>
      <c r="U295" s="377" t="s">
        <v>1185</v>
      </c>
      <c r="V295" s="377" t="s">
        <v>1185</v>
      </c>
      <c r="W295" s="377" t="s">
        <v>1185</v>
      </c>
      <c r="X295" s="377" t="s">
        <v>1185</v>
      </c>
      <c r="Y295" s="377" t="s">
        <v>1185</v>
      </c>
      <c r="Z295" s="377" t="s">
        <v>1185</v>
      </c>
      <c r="AA295" s="377" t="s">
        <v>1185</v>
      </c>
      <c r="AB295" s="377" t="s">
        <v>1380</v>
      </c>
      <c r="AC295" s="418"/>
      <c r="AD295" s="377" t="s">
        <v>1380</v>
      </c>
      <c r="AE295" s="377"/>
      <c r="AF295" s="377" t="s">
        <v>1380</v>
      </c>
      <c r="AG295" s="377"/>
      <c r="AH295" s="377"/>
      <c r="AI295" s="377" t="s">
        <v>1187</v>
      </c>
      <c r="AJ295" s="377"/>
      <c r="AK295" s="377"/>
      <c r="AL295" s="377"/>
    </row>
    <row r="296" spans="1:38" ht="30.75" customHeight="1" x14ac:dyDescent="0.25">
      <c r="A296" s="427">
        <v>270</v>
      </c>
      <c r="B296" s="377"/>
      <c r="C296" s="377"/>
      <c r="D296" s="377"/>
      <c r="E296" s="377" t="s">
        <v>331</v>
      </c>
      <c r="F296" s="377"/>
      <c r="G296" s="377" t="s">
        <v>631</v>
      </c>
      <c r="H296" s="377"/>
      <c r="I296" s="377" t="s">
        <v>2137</v>
      </c>
      <c r="J296" s="381">
        <v>0</v>
      </c>
      <c r="K296" s="377" t="s">
        <v>1187</v>
      </c>
      <c r="L296" s="377">
        <v>4</v>
      </c>
      <c r="M296" s="377">
        <v>1</v>
      </c>
      <c r="N296" s="377" t="s">
        <v>1997</v>
      </c>
      <c r="O296" s="377" t="s">
        <v>1190</v>
      </c>
      <c r="P296" s="377" t="s">
        <v>503</v>
      </c>
      <c r="Q296" s="377" t="s">
        <v>331</v>
      </c>
      <c r="R296" s="377" t="s">
        <v>331</v>
      </c>
      <c r="S296" s="377" t="s">
        <v>331</v>
      </c>
      <c r="T296" s="377" t="s">
        <v>1184</v>
      </c>
      <c r="U296" s="377" t="s">
        <v>1184</v>
      </c>
      <c r="V296" s="377" t="s">
        <v>1184</v>
      </c>
      <c r="W296" s="377" t="s">
        <v>1184</v>
      </c>
      <c r="X296" s="377" t="s">
        <v>1184</v>
      </c>
      <c r="Y296" s="377" t="s">
        <v>1184</v>
      </c>
      <c r="Z296" s="377" t="s">
        <v>1185</v>
      </c>
      <c r="AA296" s="377" t="s">
        <v>1185</v>
      </c>
      <c r="AB296" s="377" t="s">
        <v>1207</v>
      </c>
      <c r="AC296" s="418"/>
      <c r="AD296" s="377" t="s">
        <v>1380</v>
      </c>
      <c r="AE296" s="377"/>
      <c r="AF296" s="377" t="s">
        <v>1380</v>
      </c>
      <c r="AG296" s="377"/>
      <c r="AH296" s="377"/>
      <c r="AI296" s="377" t="s">
        <v>1187</v>
      </c>
      <c r="AJ296" s="377" t="s">
        <v>1189</v>
      </c>
      <c r="AK296" s="377"/>
      <c r="AL296" s="377"/>
    </row>
    <row r="297" spans="1:38" ht="30.75" customHeight="1" x14ac:dyDescent="0.25">
      <c r="A297" s="427">
        <v>271</v>
      </c>
      <c r="B297" s="377"/>
      <c r="C297" s="377"/>
      <c r="D297" s="377"/>
      <c r="E297" s="377" t="s">
        <v>2131</v>
      </c>
      <c r="F297" s="377"/>
      <c r="G297" s="377" t="s">
        <v>2071</v>
      </c>
      <c r="H297" s="377"/>
      <c r="I297" s="377" t="s">
        <v>2137</v>
      </c>
      <c r="J297" s="381">
        <v>0</v>
      </c>
      <c r="K297" s="377" t="s">
        <v>1187</v>
      </c>
      <c r="L297" s="377">
        <v>4</v>
      </c>
      <c r="M297" s="377">
        <v>1</v>
      </c>
      <c r="N297" s="377" t="s">
        <v>1997</v>
      </c>
      <c r="O297" s="377" t="s">
        <v>1190</v>
      </c>
      <c r="P297" s="377" t="s">
        <v>460</v>
      </c>
      <c r="Q297" s="377" t="s">
        <v>1193</v>
      </c>
      <c r="R297" s="377" t="s">
        <v>1193</v>
      </c>
      <c r="S297" s="377" t="s">
        <v>1193</v>
      </c>
      <c r="T297" s="377" t="s">
        <v>1185</v>
      </c>
      <c r="U297" s="377" t="s">
        <v>1185</v>
      </c>
      <c r="V297" s="377" t="s">
        <v>1185</v>
      </c>
      <c r="W297" s="377" t="s">
        <v>1185</v>
      </c>
      <c r="X297" s="377" t="s">
        <v>1185</v>
      </c>
      <c r="Y297" s="377" t="s">
        <v>1185</v>
      </c>
      <c r="Z297" s="377" t="s">
        <v>1185</v>
      </c>
      <c r="AA297" s="377" t="s">
        <v>1185</v>
      </c>
      <c r="AB297" s="377" t="s">
        <v>1380</v>
      </c>
      <c r="AC297" s="418"/>
      <c r="AD297" s="377" t="s">
        <v>1380</v>
      </c>
      <c r="AE297" s="377"/>
      <c r="AF297" s="377" t="s">
        <v>1380</v>
      </c>
      <c r="AG297" s="377"/>
      <c r="AH297" s="377"/>
      <c r="AI297" s="377" t="s">
        <v>1187</v>
      </c>
      <c r="AJ297" s="377"/>
      <c r="AK297" s="377"/>
      <c r="AL297" s="377"/>
    </row>
    <row r="298" spans="1:38" ht="30.75" customHeight="1" x14ac:dyDescent="0.25">
      <c r="A298" s="427">
        <v>272</v>
      </c>
      <c r="B298" s="377"/>
      <c r="C298" s="377"/>
      <c r="D298" s="377"/>
      <c r="E298" s="377" t="s">
        <v>2132</v>
      </c>
      <c r="F298" s="377"/>
      <c r="G298" s="377" t="s">
        <v>2071</v>
      </c>
      <c r="H298" s="377"/>
      <c r="I298" s="377" t="s">
        <v>2137</v>
      </c>
      <c r="J298" s="381">
        <v>0</v>
      </c>
      <c r="K298" s="377" t="s">
        <v>1187</v>
      </c>
      <c r="L298" s="377">
        <v>4</v>
      </c>
      <c r="M298" s="377">
        <v>1</v>
      </c>
      <c r="N298" s="377" t="s">
        <v>1997</v>
      </c>
      <c r="O298" s="377" t="s">
        <v>1190</v>
      </c>
      <c r="P298" s="377" t="s">
        <v>460</v>
      </c>
      <c r="Q298" s="377" t="s">
        <v>1192</v>
      </c>
      <c r="R298" s="377" t="s">
        <v>1192</v>
      </c>
      <c r="S298" s="377" t="s">
        <v>1192</v>
      </c>
      <c r="T298" s="377" t="s">
        <v>1185</v>
      </c>
      <c r="U298" s="377" t="s">
        <v>1185</v>
      </c>
      <c r="V298" s="377" t="s">
        <v>1185</v>
      </c>
      <c r="W298" s="377" t="s">
        <v>1185</v>
      </c>
      <c r="X298" s="377" t="s">
        <v>1185</v>
      </c>
      <c r="Y298" s="377" t="s">
        <v>1185</v>
      </c>
      <c r="Z298" s="377" t="s">
        <v>1185</v>
      </c>
      <c r="AA298" s="377" t="s">
        <v>1185</v>
      </c>
      <c r="AB298" s="377" t="s">
        <v>1380</v>
      </c>
      <c r="AC298" s="418"/>
      <c r="AD298" s="377" t="s">
        <v>1380</v>
      </c>
      <c r="AE298" s="377"/>
      <c r="AF298" s="377" t="s">
        <v>1380</v>
      </c>
      <c r="AG298" s="377"/>
      <c r="AH298" s="377"/>
      <c r="AI298" s="377" t="s">
        <v>1187</v>
      </c>
      <c r="AJ298" s="377"/>
      <c r="AK298" s="377"/>
      <c r="AL298" s="377"/>
    </row>
    <row r="299" spans="1:38" ht="30.75" customHeight="1" x14ac:dyDescent="0.25">
      <c r="A299" s="427">
        <v>273</v>
      </c>
      <c r="B299" s="377"/>
      <c r="C299" s="377"/>
      <c r="D299" s="377"/>
      <c r="E299" s="377" t="s">
        <v>2133</v>
      </c>
      <c r="F299" s="377"/>
      <c r="G299" s="377" t="s">
        <v>2071</v>
      </c>
      <c r="H299" s="377"/>
      <c r="I299" s="377" t="s">
        <v>2137</v>
      </c>
      <c r="J299" s="381">
        <v>0</v>
      </c>
      <c r="K299" s="377" t="s">
        <v>1187</v>
      </c>
      <c r="L299" s="377">
        <v>4</v>
      </c>
      <c r="M299" s="377">
        <v>1</v>
      </c>
      <c r="N299" s="377" t="s">
        <v>1997</v>
      </c>
      <c r="O299" s="377" t="s">
        <v>1190</v>
      </c>
      <c r="P299" s="377" t="s">
        <v>460</v>
      </c>
      <c r="Q299" s="377" t="s">
        <v>1191</v>
      </c>
      <c r="R299" s="377" t="s">
        <v>1191</v>
      </c>
      <c r="S299" s="377" t="s">
        <v>1191</v>
      </c>
      <c r="T299" s="377" t="s">
        <v>1185</v>
      </c>
      <c r="U299" s="377" t="s">
        <v>1185</v>
      </c>
      <c r="V299" s="377" t="s">
        <v>1185</v>
      </c>
      <c r="W299" s="377" t="s">
        <v>1185</v>
      </c>
      <c r="X299" s="377" t="s">
        <v>1185</v>
      </c>
      <c r="Y299" s="377" t="s">
        <v>1185</v>
      </c>
      <c r="Z299" s="377" t="s">
        <v>1185</v>
      </c>
      <c r="AA299" s="377" t="s">
        <v>1185</v>
      </c>
      <c r="AB299" s="377" t="s">
        <v>1380</v>
      </c>
      <c r="AC299" s="418"/>
      <c r="AD299" s="377" t="s">
        <v>1380</v>
      </c>
      <c r="AE299" s="377"/>
      <c r="AF299" s="377" t="s">
        <v>1380</v>
      </c>
      <c r="AG299" s="377"/>
      <c r="AH299" s="377"/>
      <c r="AI299" s="377" t="s">
        <v>1187</v>
      </c>
      <c r="AJ299" s="377"/>
      <c r="AK299" s="377"/>
      <c r="AL299" s="377"/>
    </row>
    <row r="300" spans="1:38" ht="30.75" customHeight="1" x14ac:dyDescent="0.25">
      <c r="A300" s="427">
        <v>274</v>
      </c>
      <c r="B300" s="377"/>
      <c r="C300" s="377"/>
      <c r="D300" s="377"/>
      <c r="E300" s="377" t="s">
        <v>1153</v>
      </c>
      <c r="F300" s="377"/>
      <c r="G300" s="377" t="s">
        <v>1559</v>
      </c>
      <c r="H300" s="377"/>
      <c r="I300" s="377" t="s">
        <v>2137</v>
      </c>
      <c r="J300" s="381">
        <v>0</v>
      </c>
      <c r="K300" s="377" t="s">
        <v>1187</v>
      </c>
      <c r="L300" s="377">
        <v>4</v>
      </c>
      <c r="M300" s="377">
        <v>1</v>
      </c>
      <c r="N300" s="377" t="s">
        <v>1997</v>
      </c>
      <c r="O300" s="377" t="s">
        <v>1190</v>
      </c>
      <c r="P300" s="377" t="s">
        <v>1155</v>
      </c>
      <c r="Q300" s="377" t="s">
        <v>1184</v>
      </c>
      <c r="R300" s="377" t="s">
        <v>1185</v>
      </c>
      <c r="S300" s="377" t="s">
        <v>1185</v>
      </c>
      <c r="T300" s="377" t="s">
        <v>1185</v>
      </c>
      <c r="U300" s="377" t="s">
        <v>1185</v>
      </c>
      <c r="V300" s="377" t="s">
        <v>1185</v>
      </c>
      <c r="W300" s="377" t="s">
        <v>1185</v>
      </c>
      <c r="X300" s="377" t="s">
        <v>1184</v>
      </c>
      <c r="Y300" s="377" t="s">
        <v>1185</v>
      </c>
      <c r="Z300" s="377" t="s">
        <v>1185</v>
      </c>
      <c r="AA300" s="377" t="s">
        <v>1185</v>
      </c>
      <c r="AB300" s="377" t="s">
        <v>1380</v>
      </c>
      <c r="AC300" s="418"/>
      <c r="AD300" s="377" t="s">
        <v>1380</v>
      </c>
      <c r="AE300" s="377"/>
      <c r="AF300" s="377" t="s">
        <v>1380</v>
      </c>
      <c r="AG300" s="377"/>
      <c r="AH300" s="377"/>
      <c r="AI300" s="377" t="s">
        <v>1187</v>
      </c>
      <c r="AJ300" s="377" t="s">
        <v>1189</v>
      </c>
      <c r="AK300" s="377"/>
      <c r="AL300" s="377"/>
    </row>
    <row r="301" spans="1:38" ht="30.75" customHeight="1" x14ac:dyDescent="0.25">
      <c r="A301" s="427">
        <v>275</v>
      </c>
      <c r="B301" s="377"/>
      <c r="C301" s="377"/>
      <c r="D301" s="377"/>
      <c r="E301" s="377" t="s">
        <v>337</v>
      </c>
      <c r="F301" s="377"/>
      <c r="G301" s="377" t="s">
        <v>615</v>
      </c>
      <c r="H301" s="377"/>
      <c r="I301" s="377" t="s">
        <v>2137</v>
      </c>
      <c r="J301" s="381">
        <v>0</v>
      </c>
      <c r="K301" s="377" t="s">
        <v>1187</v>
      </c>
      <c r="L301" s="377">
        <v>4</v>
      </c>
      <c r="M301" s="377">
        <v>1</v>
      </c>
      <c r="N301" s="377" t="s">
        <v>1998</v>
      </c>
      <c r="O301" s="377" t="s">
        <v>1186</v>
      </c>
      <c r="P301" s="377" t="s">
        <v>504</v>
      </c>
      <c r="Q301" s="377" t="s">
        <v>337</v>
      </c>
      <c r="R301" s="377" t="s">
        <v>337</v>
      </c>
      <c r="S301" s="377" t="s">
        <v>337</v>
      </c>
      <c r="T301" s="377" t="s">
        <v>1184</v>
      </c>
      <c r="U301" s="377" t="s">
        <v>1184</v>
      </c>
      <c r="V301" s="377" t="s">
        <v>1184</v>
      </c>
      <c r="W301" s="377" t="s">
        <v>1184</v>
      </c>
      <c r="X301" s="377" t="s">
        <v>1184</v>
      </c>
      <c r="Y301" s="377" t="s">
        <v>1184</v>
      </c>
      <c r="Z301" s="377" t="s">
        <v>1185</v>
      </c>
      <c r="AA301" s="377" t="s">
        <v>1185</v>
      </c>
      <c r="AB301" s="377" t="s">
        <v>1207</v>
      </c>
      <c r="AC301" s="418"/>
      <c r="AD301" s="377" t="s">
        <v>1207</v>
      </c>
      <c r="AE301" s="377"/>
      <c r="AF301" s="377" t="s">
        <v>1207</v>
      </c>
      <c r="AG301" s="377"/>
      <c r="AH301" s="377" t="s">
        <v>1183</v>
      </c>
      <c r="AI301" s="377" t="s">
        <v>1187</v>
      </c>
      <c r="AJ301" s="377" t="s">
        <v>1188</v>
      </c>
      <c r="AK301" s="377"/>
      <c r="AL301" s="377"/>
    </row>
    <row r="302" spans="1:38" ht="30.75" customHeight="1" x14ac:dyDescent="0.25">
      <c r="A302" s="427">
        <v>276</v>
      </c>
      <c r="B302" s="377"/>
      <c r="C302" s="377"/>
      <c r="D302" s="377"/>
      <c r="E302" s="377" t="s">
        <v>339</v>
      </c>
      <c r="F302" s="377"/>
      <c r="G302" s="377" t="s">
        <v>615</v>
      </c>
      <c r="H302" s="377"/>
      <c r="I302" s="377" t="s">
        <v>2137</v>
      </c>
      <c r="J302" s="381">
        <v>0</v>
      </c>
      <c r="K302" s="377" t="s">
        <v>1187</v>
      </c>
      <c r="L302" s="377">
        <v>4</v>
      </c>
      <c r="M302" s="377">
        <v>1</v>
      </c>
      <c r="N302" s="377" t="s">
        <v>1998</v>
      </c>
      <c r="O302" s="377" t="s">
        <v>1186</v>
      </c>
      <c r="P302" s="377" t="s">
        <v>505</v>
      </c>
      <c r="Q302" s="377" t="s">
        <v>339</v>
      </c>
      <c r="R302" s="377" t="s">
        <v>339</v>
      </c>
      <c r="S302" s="377" t="s">
        <v>339</v>
      </c>
      <c r="T302" s="377" t="s">
        <v>1184</v>
      </c>
      <c r="U302" s="377" t="s">
        <v>1184</v>
      </c>
      <c r="V302" s="377" t="s">
        <v>1184</v>
      </c>
      <c r="W302" s="377" t="s">
        <v>1184</v>
      </c>
      <c r="X302" s="377" t="s">
        <v>1184</v>
      </c>
      <c r="Y302" s="377" t="s">
        <v>1184</v>
      </c>
      <c r="Z302" s="377" t="s">
        <v>1185</v>
      </c>
      <c r="AA302" s="377" t="s">
        <v>1185</v>
      </c>
      <c r="AB302" s="377" t="s">
        <v>1207</v>
      </c>
      <c r="AC302" s="418"/>
      <c r="AD302" s="377" t="s">
        <v>1207</v>
      </c>
      <c r="AE302" s="377"/>
      <c r="AF302" s="377" t="s">
        <v>1207</v>
      </c>
      <c r="AG302" s="377"/>
      <c r="AH302" s="377" t="s">
        <v>1183</v>
      </c>
      <c r="AI302" s="377" t="s">
        <v>1187</v>
      </c>
      <c r="AJ302" s="377" t="s">
        <v>1188</v>
      </c>
      <c r="AK302" s="377"/>
      <c r="AL302" s="377"/>
    </row>
    <row r="303" spans="1:38" ht="30.75" customHeight="1" x14ac:dyDescent="0.25">
      <c r="A303" s="427">
        <v>277</v>
      </c>
      <c r="B303" s="377"/>
      <c r="C303" s="377"/>
      <c r="D303" s="377"/>
      <c r="E303" s="377" t="s">
        <v>341</v>
      </c>
      <c r="F303" s="377"/>
      <c r="G303" s="377" t="s">
        <v>615</v>
      </c>
      <c r="H303" s="377"/>
      <c r="I303" s="377" t="s">
        <v>2137</v>
      </c>
      <c r="J303" s="381">
        <v>0</v>
      </c>
      <c r="K303" s="377" t="s">
        <v>1187</v>
      </c>
      <c r="L303" s="377">
        <v>4</v>
      </c>
      <c r="M303" s="377">
        <v>1</v>
      </c>
      <c r="N303" s="377" t="s">
        <v>1998</v>
      </c>
      <c r="O303" s="377" t="s">
        <v>1186</v>
      </c>
      <c r="P303" s="377" t="s">
        <v>506</v>
      </c>
      <c r="Q303" s="377" t="s">
        <v>341</v>
      </c>
      <c r="R303" s="377" t="s">
        <v>341</v>
      </c>
      <c r="S303" s="377" t="s">
        <v>341</v>
      </c>
      <c r="T303" s="377" t="s">
        <v>1184</v>
      </c>
      <c r="U303" s="377" t="s">
        <v>1184</v>
      </c>
      <c r="V303" s="377" t="s">
        <v>1184</v>
      </c>
      <c r="W303" s="377" t="s">
        <v>1184</v>
      </c>
      <c r="X303" s="377" t="s">
        <v>1184</v>
      </c>
      <c r="Y303" s="377" t="s">
        <v>1184</v>
      </c>
      <c r="Z303" s="377" t="s">
        <v>1185</v>
      </c>
      <c r="AA303" s="377" t="s">
        <v>1185</v>
      </c>
      <c r="AB303" s="377" t="s">
        <v>1207</v>
      </c>
      <c r="AC303" s="418"/>
      <c r="AD303" s="377" t="s">
        <v>1207</v>
      </c>
      <c r="AE303" s="377"/>
      <c r="AF303" s="377" t="s">
        <v>1207</v>
      </c>
      <c r="AG303" s="377"/>
      <c r="AH303" s="377" t="s">
        <v>1183</v>
      </c>
      <c r="AI303" s="377" t="s">
        <v>1187</v>
      </c>
      <c r="AJ303" s="377" t="s">
        <v>1188</v>
      </c>
      <c r="AK303" s="377"/>
      <c r="AL303" s="377"/>
    </row>
    <row r="304" spans="1:38" ht="30.75" customHeight="1" x14ac:dyDescent="0.25">
      <c r="A304" s="427">
        <v>278</v>
      </c>
      <c r="B304" s="377"/>
      <c r="C304" s="377"/>
      <c r="D304" s="377"/>
      <c r="E304" s="377" t="s">
        <v>343</v>
      </c>
      <c r="F304" s="377"/>
      <c r="G304" s="377" t="s">
        <v>615</v>
      </c>
      <c r="H304" s="377"/>
      <c r="I304" s="377" t="s">
        <v>2137</v>
      </c>
      <c r="J304" s="381">
        <v>0</v>
      </c>
      <c r="K304" s="377" t="s">
        <v>1187</v>
      </c>
      <c r="L304" s="377">
        <v>4</v>
      </c>
      <c r="M304" s="377">
        <v>1</v>
      </c>
      <c r="N304" s="377" t="s">
        <v>1998</v>
      </c>
      <c r="O304" s="377" t="s">
        <v>1186</v>
      </c>
      <c r="P304" s="377" t="s">
        <v>507</v>
      </c>
      <c r="Q304" s="377" t="s">
        <v>343</v>
      </c>
      <c r="R304" s="377" t="s">
        <v>343</v>
      </c>
      <c r="S304" s="377" t="s">
        <v>343</v>
      </c>
      <c r="T304" s="377" t="s">
        <v>1184</v>
      </c>
      <c r="U304" s="377" t="s">
        <v>1184</v>
      </c>
      <c r="V304" s="377" t="s">
        <v>1184</v>
      </c>
      <c r="W304" s="377" t="s">
        <v>1184</v>
      </c>
      <c r="X304" s="377" t="s">
        <v>1184</v>
      </c>
      <c r="Y304" s="377" t="s">
        <v>1184</v>
      </c>
      <c r="Z304" s="377" t="s">
        <v>1185</v>
      </c>
      <c r="AA304" s="377" t="s">
        <v>1185</v>
      </c>
      <c r="AB304" s="377" t="s">
        <v>1207</v>
      </c>
      <c r="AC304" s="418"/>
      <c r="AD304" s="377" t="s">
        <v>1207</v>
      </c>
      <c r="AE304" s="377"/>
      <c r="AF304" s="377" t="s">
        <v>1207</v>
      </c>
      <c r="AG304" s="377"/>
      <c r="AH304" s="377" t="s">
        <v>1183</v>
      </c>
      <c r="AI304" s="377" t="s">
        <v>1187</v>
      </c>
      <c r="AJ304" s="377" t="s">
        <v>1188</v>
      </c>
      <c r="AK304" s="377"/>
      <c r="AL304" s="377"/>
    </row>
    <row r="305" spans="1:38" ht="30.75" customHeight="1" x14ac:dyDescent="0.25">
      <c r="A305" s="427">
        <v>279</v>
      </c>
      <c r="B305" s="377"/>
      <c r="C305" s="377"/>
      <c r="D305" s="377"/>
      <c r="E305" s="377" t="s">
        <v>345</v>
      </c>
      <c r="F305" s="377"/>
      <c r="G305" s="377" t="s">
        <v>615</v>
      </c>
      <c r="H305" s="377"/>
      <c r="I305" s="377" t="s">
        <v>2137</v>
      </c>
      <c r="J305" s="381">
        <v>0</v>
      </c>
      <c r="K305" s="377" t="s">
        <v>1187</v>
      </c>
      <c r="L305" s="377">
        <v>4</v>
      </c>
      <c r="M305" s="377">
        <v>1</v>
      </c>
      <c r="N305" s="377" t="s">
        <v>1998</v>
      </c>
      <c r="O305" s="377" t="s">
        <v>1186</v>
      </c>
      <c r="P305" s="377" t="s">
        <v>508</v>
      </c>
      <c r="Q305" s="377" t="s">
        <v>345</v>
      </c>
      <c r="R305" s="377" t="s">
        <v>345</v>
      </c>
      <c r="S305" s="377" t="s">
        <v>345</v>
      </c>
      <c r="T305" s="377" t="s">
        <v>1184</v>
      </c>
      <c r="U305" s="377" t="s">
        <v>1184</v>
      </c>
      <c r="V305" s="377" t="s">
        <v>1184</v>
      </c>
      <c r="W305" s="377" t="s">
        <v>1184</v>
      </c>
      <c r="X305" s="377" t="s">
        <v>1184</v>
      </c>
      <c r="Y305" s="377" t="s">
        <v>1184</v>
      </c>
      <c r="Z305" s="377" t="s">
        <v>1185</v>
      </c>
      <c r="AA305" s="377" t="s">
        <v>1185</v>
      </c>
      <c r="AB305" s="377" t="s">
        <v>1207</v>
      </c>
      <c r="AC305" s="418"/>
      <c r="AD305" s="377" t="s">
        <v>1207</v>
      </c>
      <c r="AE305" s="377"/>
      <c r="AF305" s="377" t="s">
        <v>1207</v>
      </c>
      <c r="AG305" s="377"/>
      <c r="AH305" s="377" t="s">
        <v>1183</v>
      </c>
      <c r="AI305" s="377" t="s">
        <v>1187</v>
      </c>
      <c r="AJ305" s="377" t="s">
        <v>1188</v>
      </c>
      <c r="AK305" s="377"/>
      <c r="AL305" s="377"/>
    </row>
    <row r="306" spans="1:38" ht="30.75" customHeight="1" x14ac:dyDescent="0.25">
      <c r="A306" s="427">
        <v>280</v>
      </c>
      <c r="B306" s="377"/>
      <c r="C306" s="377"/>
      <c r="D306" s="377"/>
      <c r="E306" s="377" t="s">
        <v>347</v>
      </c>
      <c r="F306" s="377"/>
      <c r="G306" s="377" t="s">
        <v>615</v>
      </c>
      <c r="H306" s="377"/>
      <c r="I306" s="377" t="s">
        <v>2137</v>
      </c>
      <c r="J306" s="381">
        <v>0</v>
      </c>
      <c r="K306" s="377" t="s">
        <v>1187</v>
      </c>
      <c r="L306" s="377">
        <v>4</v>
      </c>
      <c r="M306" s="377">
        <v>1</v>
      </c>
      <c r="N306" s="377" t="s">
        <v>1998</v>
      </c>
      <c r="O306" s="377" t="s">
        <v>1186</v>
      </c>
      <c r="P306" s="377" t="s">
        <v>509</v>
      </c>
      <c r="Q306" s="377" t="s">
        <v>347</v>
      </c>
      <c r="R306" s="377" t="s">
        <v>347</v>
      </c>
      <c r="S306" s="377" t="s">
        <v>347</v>
      </c>
      <c r="T306" s="377" t="s">
        <v>1184</v>
      </c>
      <c r="U306" s="377" t="s">
        <v>1184</v>
      </c>
      <c r="V306" s="377" t="s">
        <v>1184</v>
      </c>
      <c r="W306" s="377" t="s">
        <v>1184</v>
      </c>
      <c r="X306" s="377" t="s">
        <v>1184</v>
      </c>
      <c r="Y306" s="377" t="s">
        <v>1184</v>
      </c>
      <c r="Z306" s="377" t="s">
        <v>1185</v>
      </c>
      <c r="AA306" s="377" t="s">
        <v>1185</v>
      </c>
      <c r="AB306" s="377" t="s">
        <v>1207</v>
      </c>
      <c r="AC306" s="418"/>
      <c r="AD306" s="377" t="s">
        <v>1207</v>
      </c>
      <c r="AE306" s="377"/>
      <c r="AF306" s="377" t="s">
        <v>1207</v>
      </c>
      <c r="AG306" s="377"/>
      <c r="AH306" s="377" t="s">
        <v>1183</v>
      </c>
      <c r="AI306" s="377" t="s">
        <v>1187</v>
      </c>
      <c r="AJ306" s="377"/>
      <c r="AK306" s="377"/>
      <c r="AL306" s="377"/>
    </row>
    <row r="307" spans="1:38" ht="30.75" customHeight="1" x14ac:dyDescent="0.25">
      <c r="A307" s="427">
        <v>281</v>
      </c>
      <c r="B307" s="377"/>
      <c r="C307" s="377"/>
      <c r="D307" s="377"/>
      <c r="E307" s="377" t="s">
        <v>349</v>
      </c>
      <c r="F307" s="377"/>
      <c r="G307" s="377" t="s">
        <v>615</v>
      </c>
      <c r="H307" s="377"/>
      <c r="I307" s="377" t="s">
        <v>2137</v>
      </c>
      <c r="J307" s="381">
        <v>0</v>
      </c>
      <c r="K307" s="377" t="s">
        <v>1187</v>
      </c>
      <c r="L307" s="377">
        <v>4</v>
      </c>
      <c r="M307" s="377">
        <v>1</v>
      </c>
      <c r="N307" s="377" t="s">
        <v>1998</v>
      </c>
      <c r="O307" s="377" t="s">
        <v>1186</v>
      </c>
      <c r="P307" s="377" t="s">
        <v>510</v>
      </c>
      <c r="Q307" s="377" t="s">
        <v>349</v>
      </c>
      <c r="R307" s="377" t="s">
        <v>349</v>
      </c>
      <c r="S307" s="377" t="s">
        <v>349</v>
      </c>
      <c r="T307" s="377" t="s">
        <v>1184</v>
      </c>
      <c r="U307" s="377" t="s">
        <v>1184</v>
      </c>
      <c r="V307" s="377" t="s">
        <v>1184</v>
      </c>
      <c r="W307" s="377" t="s">
        <v>1184</v>
      </c>
      <c r="X307" s="377" t="s">
        <v>1184</v>
      </c>
      <c r="Y307" s="377" t="s">
        <v>1184</v>
      </c>
      <c r="Z307" s="377" t="s">
        <v>1185</v>
      </c>
      <c r="AA307" s="377" t="s">
        <v>1185</v>
      </c>
      <c r="AB307" s="377" t="s">
        <v>1207</v>
      </c>
      <c r="AC307" s="418"/>
      <c r="AD307" s="377" t="s">
        <v>1207</v>
      </c>
      <c r="AE307" s="377"/>
      <c r="AF307" s="377" t="s">
        <v>1207</v>
      </c>
      <c r="AG307" s="377"/>
      <c r="AH307" s="377" t="s">
        <v>1183</v>
      </c>
      <c r="AI307" s="377"/>
      <c r="AJ307" s="377"/>
      <c r="AK307" s="377"/>
      <c r="AL307" s="377"/>
    </row>
    <row r="308" spans="1:38" ht="30.75" customHeight="1" x14ac:dyDescent="0.25">
      <c r="A308" s="427">
        <v>282</v>
      </c>
      <c r="B308" s="377"/>
      <c r="C308" s="377"/>
      <c r="D308" s="377"/>
      <c r="E308" s="377" t="s">
        <v>351</v>
      </c>
      <c r="F308" s="377"/>
      <c r="G308" s="377" t="s">
        <v>615</v>
      </c>
      <c r="H308" s="377"/>
      <c r="I308" s="377" t="s">
        <v>2137</v>
      </c>
      <c r="J308" s="381">
        <v>0</v>
      </c>
      <c r="K308" s="377" t="s">
        <v>1187</v>
      </c>
      <c r="L308" s="377">
        <v>4</v>
      </c>
      <c r="M308" s="377">
        <v>1</v>
      </c>
      <c r="N308" s="377" t="s">
        <v>1998</v>
      </c>
      <c r="O308" s="377" t="s">
        <v>1186</v>
      </c>
      <c r="P308" s="377" t="s">
        <v>511</v>
      </c>
      <c r="Q308" s="377" t="s">
        <v>351</v>
      </c>
      <c r="R308" s="377" t="s">
        <v>351</v>
      </c>
      <c r="S308" s="377" t="s">
        <v>351</v>
      </c>
      <c r="T308" s="377" t="s">
        <v>1184</v>
      </c>
      <c r="U308" s="377" t="s">
        <v>1184</v>
      </c>
      <c r="V308" s="377" t="s">
        <v>1184</v>
      </c>
      <c r="W308" s="377" t="s">
        <v>1184</v>
      </c>
      <c r="X308" s="377" t="s">
        <v>1184</v>
      </c>
      <c r="Y308" s="377" t="s">
        <v>1184</v>
      </c>
      <c r="Z308" s="377" t="s">
        <v>1185</v>
      </c>
      <c r="AA308" s="377" t="s">
        <v>1185</v>
      </c>
      <c r="AB308" s="377" t="s">
        <v>1207</v>
      </c>
      <c r="AC308" s="418"/>
      <c r="AD308" s="377" t="s">
        <v>1207</v>
      </c>
      <c r="AE308" s="377"/>
      <c r="AF308" s="377" t="s">
        <v>1207</v>
      </c>
      <c r="AG308" s="377"/>
      <c r="AH308" s="377" t="s">
        <v>1183</v>
      </c>
      <c r="AI308" s="377"/>
      <c r="AJ308" s="377"/>
      <c r="AK308" s="377"/>
      <c r="AL308" s="377"/>
    </row>
    <row r="309" spans="1:38" ht="30.75" hidden="1" customHeight="1" thickBot="1" x14ac:dyDescent="0.3">
      <c r="A309" s="428"/>
      <c r="B309" s="388" t="s">
        <v>1726</v>
      </c>
      <c r="C309" s="389" t="s">
        <v>1647</v>
      </c>
      <c r="D309" s="389"/>
      <c r="E309" s="390" t="s">
        <v>1647</v>
      </c>
      <c r="F309" s="390"/>
      <c r="G309" s="390" t="s">
        <v>1648</v>
      </c>
      <c r="H309" s="390"/>
      <c r="I309" s="390" t="s">
        <v>1649</v>
      </c>
      <c r="J309" s="391">
        <v>0</v>
      </c>
      <c r="K309" s="390" t="s">
        <v>1187</v>
      </c>
      <c r="L309" s="390">
        <v>4</v>
      </c>
      <c r="M309" s="390">
        <v>1</v>
      </c>
      <c r="N309" s="392" t="s">
        <v>1963</v>
      </c>
      <c r="O309" s="390" t="s">
        <v>1650</v>
      </c>
      <c r="P309" s="393"/>
      <c r="Q309" s="393"/>
      <c r="R309" s="393"/>
      <c r="S309" s="394"/>
      <c r="T309" s="394"/>
      <c r="U309" s="395" t="s">
        <v>1184</v>
      </c>
      <c r="V309" s="395" t="s">
        <v>1185</v>
      </c>
      <c r="W309" s="394"/>
      <c r="X309" s="396"/>
      <c r="Y309" s="394"/>
      <c r="Z309" s="390" t="s">
        <v>1380</v>
      </c>
      <c r="AA309" s="390" t="s">
        <v>1184</v>
      </c>
      <c r="AB309" s="390" t="s">
        <v>1185</v>
      </c>
      <c r="AC309" s="421"/>
      <c r="AD309" s="390" t="s">
        <v>1185</v>
      </c>
      <c r="AE309" s="390"/>
      <c r="AF309" s="390" t="s">
        <v>1185</v>
      </c>
      <c r="AG309" s="424"/>
    </row>
    <row r="311" spans="1:38" ht="30.75" customHeight="1" x14ac:dyDescent="0.25">
      <c r="F311" s="397" t="s">
        <v>2023</v>
      </c>
      <c r="G311" s="349" t="s">
        <v>1862</v>
      </c>
      <c r="H311" s="349" t="str">
        <f>_xlfn.CONCAT(J54,J53,J52,J48,J47,J46,J45,J39,J38,J37,J36,J35,J34,J33,J32,J30,J29,J28,J27,J26,J25,J24,J23,J22,J21,J20)</f>
        <v>00000000000000110!OCS_FOUNDRY_PUF_ENABLE &amp; !OCS_IID_PUF_ENABLE00010000000011</v>
      </c>
      <c r="I311" s="349" t="s">
        <v>1869</v>
      </c>
      <c r="J311" s="398" t="s">
        <v>2134</v>
      </c>
    </row>
    <row r="312" spans="1:38" ht="30.75" customHeight="1" x14ac:dyDescent="0.25">
      <c r="G312" s="349" t="s">
        <v>1864</v>
      </c>
      <c r="H312" s="349" t="str">
        <f>_xlfn.CONCAT(J79,J78,J77,J76,J75,J74,J73,J72,J71,J70,J69,J68,J67,J66,J65,J64,J63,J62,J61,J57,J56,J55)</f>
        <v>11111111001000010000111010000001</v>
      </c>
      <c r="I312" s="399" t="s">
        <v>1871</v>
      </c>
      <c r="J312" s="398" t="s">
        <v>2011</v>
      </c>
    </row>
    <row r="313" spans="1:38" ht="30.75" customHeight="1" x14ac:dyDescent="0.25">
      <c r="G313" s="349" t="s">
        <v>1867</v>
      </c>
      <c r="H313" s="349" t="str">
        <f>_xlfn.CONCAT(J89,J88,J87,J86,J85,J84,J83,J82,J81,J80)</f>
        <v>00000000000000000(1 &lt;&lt; cse_sram_num_banks) - 1</v>
      </c>
      <c r="J313" s="398" t="s">
        <v>2135</v>
      </c>
    </row>
    <row r="314" spans="1:38" ht="30.75" customHeight="1" x14ac:dyDescent="0.25">
      <c r="G314" s="349" t="s">
        <v>1868</v>
      </c>
      <c r="H314" s="349" t="str">
        <f>_xlfn.CONCAT(J111,J110,J109,J108,J107,J106,J105,J104,J103,J102,J101,J100,J99,J98,J97,J96,J95,J94,J93,J92,J91,J90)</f>
        <v>00000010TRNG_SEI_EN11000100000000new_LNL00new_Elasti01001</v>
      </c>
      <c r="I314" s="349" t="s">
        <v>1877</v>
      </c>
      <c r="J314" s="398" t="s">
        <v>2136</v>
      </c>
    </row>
    <row r="315" spans="1:38" ht="30.75" customHeight="1" x14ac:dyDescent="0.25">
      <c r="G315" s="349" t="s">
        <v>1999</v>
      </c>
      <c r="H315" s="349" t="str">
        <f>_xlfn.CONCAT(J115,J114,J113,J112)</f>
        <v>00000000000000000000000000000000</v>
      </c>
      <c r="I315" s="349" t="s">
        <v>1879</v>
      </c>
      <c r="J315" s="398" t="s">
        <v>1879</v>
      </c>
    </row>
    <row r="316" spans="1:38" ht="30.75" customHeight="1" x14ac:dyDescent="0.25">
      <c r="G316" s="349" t="s">
        <v>2000</v>
      </c>
      <c r="H316" s="349" t="s">
        <v>2001</v>
      </c>
      <c r="J316" s="398" t="s">
        <v>2001</v>
      </c>
    </row>
    <row r="317" spans="1:38" ht="30.75" customHeight="1" x14ac:dyDescent="0.25">
      <c r="G317" s="349" t="s">
        <v>1750</v>
      </c>
      <c r="J317" s="398"/>
      <c r="X317" s="349"/>
    </row>
    <row r="318" spans="1:38" ht="30.75" customHeight="1" x14ac:dyDescent="0.25">
      <c r="G318" s="349" t="s">
        <v>2002</v>
      </c>
      <c r="H318" s="349" t="e">
        <f>_xlfn.CONCAT(J164,J163,J162,J161,J160,J159,J158,J157,J156,J155,J154,J153,J152,J151,J150,J149,J148,J147,J146,J145,J144,J143,J142,J141,J140,J139,J138,J137,J136,#REF!,J135,J134)</f>
        <v>#REF!</v>
      </c>
      <c r="J318" s="398" t="s">
        <v>1879</v>
      </c>
      <c r="X318" s="349"/>
    </row>
    <row r="319" spans="1:38" ht="30.75" customHeight="1" x14ac:dyDescent="0.25">
      <c r="G319" s="349" t="s">
        <v>2003</v>
      </c>
      <c r="H319" s="349" t="str">
        <f>_xlfn.CONCAT(J182,J181,J180,J179,J178,J177,J176,J175,J174,J173,J172,J171,J170,J169,J168,J167,J166,J165)</f>
        <v>0000000011111111011010!(!OCS_FOUNDRY_PUF_ENABLE &amp; !OCS_IID_PUF_ENABLE)!OCS_FOUNDRY_PUF_ENABLE &amp; !OCS_IID_PUF_ENABLE00000010</v>
      </c>
      <c r="J319" s="398" t="s">
        <v>1879</v>
      </c>
      <c r="X319" s="349"/>
    </row>
  </sheetData>
  <conditionalFormatting sqref="M2:M30 M32:M57 M61:M125 M131:M201 M128 M208:M231 M238:M1048576">
    <cfRule type="cellIs" dxfId="1019" priority="434" operator="equal">
      <formula>1</formula>
    </cfRule>
  </conditionalFormatting>
  <conditionalFormatting sqref="AD1:AF1 AD2 Q1:AB2 AF2 AH1:DD2 Q3:DD30 Q32:DD57 Q128:DD128 Q208:DD231 Q238:DD1048576 Q61:DD125 Q131:DD201">
    <cfRule type="expression" dxfId="1018" priority="429">
      <formula>AND(Q1=0, Q1&lt;&gt;"")</formula>
    </cfRule>
    <cfRule type="expression" dxfId="1017" priority="430">
      <formula>AND(Q1&gt;0, Q1&lt;10000000000)</formula>
    </cfRule>
    <cfRule type="cellIs" dxfId="1016" priority="431" operator="equal">
      <formula>"yes"</formula>
    </cfRule>
    <cfRule type="cellIs" dxfId="1015" priority="432" operator="equal">
      <formula>"no"</formula>
    </cfRule>
    <cfRule type="cellIs" dxfId="1014" priority="433" operator="equal">
      <formula>"remove"</formula>
    </cfRule>
  </conditionalFormatting>
  <conditionalFormatting sqref="O5:O30 O32:O57 O61:O127 O129:O205 O208:O231 O238:O1048576">
    <cfRule type="expression" dxfId="1013" priority="428">
      <formula>COUNTIF($O$5:$O5,$O5)&gt;1</formula>
    </cfRule>
  </conditionalFormatting>
  <conditionalFormatting sqref="N5:N30 N32:N57 N61:N127 N129:N205 N208:N231 N238:N1048576">
    <cfRule type="expression" dxfId="1012" priority="427">
      <formula>COUNTIF($N$5:$N5,$N5)&gt;1</formula>
    </cfRule>
  </conditionalFormatting>
  <conditionalFormatting sqref="H5:H30 H32:H57 H128 H131:H201 H61:H125 H208:H231 H238:H1048576">
    <cfRule type="containsText" dxfId="1011" priority="426" operator="containsText" text="deprecated">
      <formula>NOT(ISERROR(SEARCH("deprecated",H5)))</formula>
    </cfRule>
  </conditionalFormatting>
  <conditionalFormatting sqref="A5:DA20 A129:C129 Q130:Z130 A128:DA128 A127:G127 AB126:DA127 AB129:DA130 AA127 A123 E129:G129 A36:DA57 E123:F123 A125:DA125 A124:F124 H129:H130 A32:H35 J32:DA35 A21:H30 J21:DA30 H123:DA124 H126:Z127 I129:Z129 I130:N130 A208:DA231 A238:DA422 A61:DA122 A131:DA201">
    <cfRule type="expression" dxfId="1010" priority="435">
      <formula>$K5="SoftStrap"</formula>
    </cfRule>
    <cfRule type="expression" dxfId="1009" priority="436">
      <formula>$K5="GP2_CATEGORY"</formula>
    </cfRule>
    <cfRule type="expression" dxfId="1008" priority="437">
      <formula>$K5="GP3_CATEGORY"</formula>
    </cfRule>
    <cfRule type="expression" dxfId="1007" priority="438">
      <formula>$K5="GP3_IFP_CATEGORY"</formula>
    </cfRule>
    <cfRule type="expression" dxfId="1006" priority="439">
      <formula>$K5="GP1_CATEGORY"</formula>
    </cfRule>
    <cfRule type="expression" dxfId="1005" priority="440">
      <formula>$K5="GP1_IFP_CATEGORY"</formula>
    </cfRule>
  </conditionalFormatting>
  <conditionalFormatting sqref="AG1">
    <cfRule type="expression" dxfId="1004" priority="421">
      <formula>AND(AG1=0, AG1&lt;&gt;"")</formula>
    </cfRule>
    <cfRule type="expression" dxfId="1003" priority="422">
      <formula>AND(AG1&gt;0, AG1&lt;10000000000)</formula>
    </cfRule>
    <cfRule type="cellIs" dxfId="1002" priority="423" operator="equal">
      <formula>"yes"</formula>
    </cfRule>
    <cfRule type="cellIs" dxfId="1001" priority="424" operator="equal">
      <formula>"no"</formula>
    </cfRule>
    <cfRule type="cellIs" dxfId="1000" priority="425" operator="equal">
      <formula>"remove"</formula>
    </cfRule>
  </conditionalFormatting>
  <conditionalFormatting sqref="M126 M129">
    <cfRule type="cellIs" dxfId="999" priority="413" operator="equal">
      <formula>1</formula>
    </cfRule>
  </conditionalFormatting>
  <conditionalFormatting sqref="L126 L129">
    <cfRule type="colorScale" priority="414">
      <colorScale>
        <cfvo type="min"/>
        <cfvo type="percentile" val="50"/>
        <cfvo type="max"/>
        <color rgb="FFF8696B"/>
        <color rgb="FFFFEB84"/>
        <color rgb="FF63BE7B"/>
      </colorScale>
    </cfRule>
  </conditionalFormatting>
  <conditionalFormatting sqref="Q126:Z126 Q129:Z129 AB126 AB129 AD129:DD129 AD126:DD126">
    <cfRule type="expression" dxfId="998" priority="408">
      <formula>AND(Q126=0, Q126&lt;&gt;"")</formula>
    </cfRule>
    <cfRule type="expression" dxfId="997" priority="409">
      <formula>AND(Q126&gt;0, Q126&lt;10000000000)</formula>
    </cfRule>
    <cfRule type="cellIs" dxfId="996" priority="410" operator="equal">
      <formula>"yes"</formula>
    </cfRule>
    <cfRule type="cellIs" dxfId="995" priority="411" operator="equal">
      <formula>"no"</formula>
    </cfRule>
    <cfRule type="cellIs" dxfId="994" priority="412" operator="equal">
      <formula>"remove"</formula>
    </cfRule>
  </conditionalFormatting>
  <conditionalFormatting sqref="A126 E126:G126">
    <cfRule type="expression" dxfId="993" priority="415">
      <formula>$K126="SoftStrap"</formula>
    </cfRule>
    <cfRule type="expression" dxfId="992" priority="416">
      <formula>$K126="GP2_CATEGORY"</formula>
    </cfRule>
    <cfRule type="expression" dxfId="991" priority="417">
      <formula>$K126="GP3_CATEGORY"</formula>
    </cfRule>
    <cfRule type="expression" dxfId="990" priority="418">
      <formula>$K126="GP3_IFP_CATEGORY"</formula>
    </cfRule>
    <cfRule type="expression" dxfId="989" priority="419">
      <formula>$K126="GP1_CATEGORY"</formula>
    </cfRule>
    <cfRule type="expression" dxfId="988" priority="420">
      <formula>$K126="GP1_IFP_CATEGORY"</formula>
    </cfRule>
  </conditionalFormatting>
  <conditionalFormatting sqref="M127:M128">
    <cfRule type="cellIs" dxfId="987" priority="406" operator="equal">
      <formula>1</formula>
    </cfRule>
  </conditionalFormatting>
  <conditionalFormatting sqref="L127">
    <cfRule type="colorScale" priority="407">
      <colorScale>
        <cfvo type="min"/>
        <cfvo type="percentile" val="50"/>
        <cfvo type="max"/>
        <color rgb="FFF8696B"/>
        <color rgb="FFFFEB84"/>
        <color rgb="FF63BE7B"/>
      </colorScale>
    </cfRule>
  </conditionalFormatting>
  <conditionalFormatting sqref="Q127:Z128 AB127:AB128 AD127:DD128">
    <cfRule type="expression" dxfId="986" priority="401">
      <formula>AND(Q127=0, Q127&lt;&gt;"")</formula>
    </cfRule>
    <cfRule type="expression" dxfId="985" priority="402">
      <formula>AND(Q127&gt;0, Q127&lt;10000000000)</formula>
    </cfRule>
    <cfRule type="cellIs" dxfId="984" priority="403" operator="equal">
      <formula>"yes"</formula>
    </cfRule>
    <cfRule type="cellIs" dxfId="983" priority="404" operator="equal">
      <formula>"no"</formula>
    </cfRule>
    <cfRule type="cellIs" dxfId="982" priority="405" operator="equal">
      <formula>"remove"</formula>
    </cfRule>
  </conditionalFormatting>
  <conditionalFormatting sqref="M130">
    <cfRule type="cellIs" dxfId="981" priority="393" operator="equal">
      <formula>1</formula>
    </cfRule>
  </conditionalFormatting>
  <conditionalFormatting sqref="L130">
    <cfRule type="colorScale" priority="394">
      <colorScale>
        <cfvo type="min"/>
        <cfvo type="percentile" val="50"/>
        <cfvo type="max"/>
        <color rgb="FFF8696B"/>
        <color rgb="FFFFEB84"/>
        <color rgb="FF63BE7B"/>
      </colorScale>
    </cfRule>
  </conditionalFormatting>
  <conditionalFormatting sqref="Q130:Z130 AB130 AD130:DD130">
    <cfRule type="expression" dxfId="980" priority="388">
      <formula>AND(Q130=0, Q130&lt;&gt;"")</formula>
    </cfRule>
    <cfRule type="expression" dxfId="979" priority="389">
      <formula>AND(Q130&gt;0, Q130&lt;10000000000)</formula>
    </cfRule>
    <cfRule type="cellIs" dxfId="978" priority="390" operator="equal">
      <formula>"yes"</formula>
    </cfRule>
    <cfRule type="cellIs" dxfId="977" priority="391" operator="equal">
      <formula>"no"</formula>
    </cfRule>
    <cfRule type="cellIs" dxfId="976" priority="392" operator="equal">
      <formula>"remove"</formula>
    </cfRule>
  </conditionalFormatting>
  <conditionalFormatting sqref="A130:G130">
    <cfRule type="expression" dxfId="975" priority="395">
      <formula>$K130="SoftStrap"</formula>
    </cfRule>
    <cfRule type="expression" dxfId="974" priority="396">
      <formula>$K130="GP2_CATEGORY"</formula>
    </cfRule>
    <cfRule type="expression" dxfId="973" priority="397">
      <formula>$K130="GP3_CATEGORY"</formula>
    </cfRule>
    <cfRule type="expression" dxfId="972" priority="398">
      <formula>$K130="GP3_IFP_CATEGORY"</formula>
    </cfRule>
    <cfRule type="expression" dxfId="971" priority="399">
      <formula>$K130="GP1_CATEGORY"</formula>
    </cfRule>
    <cfRule type="expression" dxfId="970" priority="400">
      <formula>$K130="GP1_IFP_CATEGORY"</formula>
    </cfRule>
  </conditionalFormatting>
  <conditionalFormatting sqref="O130">
    <cfRule type="expression" dxfId="969" priority="382">
      <formula>$K130="SoftStrap"</formula>
    </cfRule>
    <cfRule type="expression" dxfId="968" priority="383">
      <formula>$K130="GP2_CATEGORY"</formula>
    </cfRule>
    <cfRule type="expression" dxfId="967" priority="384">
      <formula>$K130="GP3_CATEGORY"</formula>
    </cfRule>
    <cfRule type="expression" dxfId="966" priority="385">
      <formula>$K130="GP3_IFP_CATEGORY"</formula>
    </cfRule>
    <cfRule type="expression" dxfId="965" priority="386">
      <formula>$K130="GP1_CATEGORY"</formula>
    </cfRule>
    <cfRule type="expression" dxfId="964" priority="387">
      <formula>$K130="GP1_IFP_CATEGORY"</formula>
    </cfRule>
  </conditionalFormatting>
  <conditionalFormatting sqref="P130">
    <cfRule type="expression" dxfId="963" priority="376">
      <formula>$K130="SoftStrap"</formula>
    </cfRule>
    <cfRule type="expression" dxfId="962" priority="377">
      <formula>$K130="GP2_CATEGORY"</formula>
    </cfRule>
    <cfRule type="expression" dxfId="961" priority="378">
      <formula>$K130="GP3_CATEGORY"</formula>
    </cfRule>
    <cfRule type="expression" dxfId="960" priority="379">
      <formula>$K130="GP3_IFP_CATEGORY"</formula>
    </cfRule>
    <cfRule type="expression" dxfId="959" priority="380">
      <formula>$K130="GP1_CATEGORY"</formula>
    </cfRule>
    <cfRule type="expression" dxfId="958" priority="381">
      <formula>$K130="GP1_IFP_CATEGORY"</formula>
    </cfRule>
  </conditionalFormatting>
  <conditionalFormatting sqref="M31">
    <cfRule type="cellIs" dxfId="957" priority="368" operator="equal">
      <formula>1</formula>
    </cfRule>
  </conditionalFormatting>
  <conditionalFormatting sqref="L31">
    <cfRule type="colorScale" priority="369">
      <colorScale>
        <cfvo type="min"/>
        <cfvo type="percentile" val="50"/>
        <cfvo type="max"/>
        <color rgb="FFF8696B"/>
        <color rgb="FFFFEB84"/>
        <color rgb="FF63BE7B"/>
      </colorScale>
    </cfRule>
  </conditionalFormatting>
  <conditionalFormatting sqref="Q31:DD31">
    <cfRule type="expression" dxfId="956" priority="363">
      <formula>AND(Q31=0, Q31&lt;&gt;"")</formula>
    </cfRule>
    <cfRule type="expression" dxfId="955" priority="364">
      <formula>AND(Q31&gt;0, Q31&lt;10000000000)</formula>
    </cfRule>
    <cfRule type="cellIs" dxfId="954" priority="365" operator="equal">
      <formula>"yes"</formula>
    </cfRule>
    <cfRule type="cellIs" dxfId="953" priority="366" operator="equal">
      <formula>"no"</formula>
    </cfRule>
    <cfRule type="cellIs" dxfId="952" priority="367" operator="equal">
      <formula>"remove"</formula>
    </cfRule>
  </conditionalFormatting>
  <conditionalFormatting sqref="O31">
    <cfRule type="expression" dxfId="951" priority="362">
      <formula>COUNTIF($O$5:$O31,$O31)&gt;1</formula>
    </cfRule>
  </conditionalFormatting>
  <conditionalFormatting sqref="N31">
    <cfRule type="expression" dxfId="950" priority="361">
      <formula>COUNTIF($N$5:$N31,$N31)&gt;1</formula>
    </cfRule>
  </conditionalFormatting>
  <conditionalFormatting sqref="H31">
    <cfRule type="containsText" dxfId="949" priority="360" operator="containsText" text="deprecated">
      <formula>NOT(ISERROR(SEARCH("deprecated",H31)))</formula>
    </cfRule>
  </conditionalFormatting>
  <conditionalFormatting sqref="A31:H31 J31:DA31">
    <cfRule type="expression" dxfId="948" priority="370">
      <formula>$K31="SoftStrap"</formula>
    </cfRule>
    <cfRule type="expression" dxfId="947" priority="371">
      <formula>$K31="GP2_CATEGORY"</formula>
    </cfRule>
    <cfRule type="expression" dxfId="946" priority="372">
      <formula>$K31="GP3_CATEGORY"</formula>
    </cfRule>
    <cfRule type="expression" dxfId="945" priority="373">
      <formula>$K31="GP3_IFP_CATEGORY"</formula>
    </cfRule>
    <cfRule type="expression" dxfId="944" priority="374">
      <formula>$K31="GP1_CATEGORY"</formula>
    </cfRule>
    <cfRule type="expression" dxfId="943" priority="375">
      <formula>$K31="GP1_IFP_CATEGORY"</formula>
    </cfRule>
  </conditionalFormatting>
  <conditionalFormatting sqref="M58:M60">
    <cfRule type="cellIs" dxfId="942" priority="352" operator="equal">
      <formula>1</formula>
    </cfRule>
  </conditionalFormatting>
  <conditionalFormatting sqref="L58:L60">
    <cfRule type="colorScale" priority="353">
      <colorScale>
        <cfvo type="min"/>
        <cfvo type="percentile" val="50"/>
        <cfvo type="max"/>
        <color rgb="FFF8696B"/>
        <color rgb="FFFFEB84"/>
        <color rgb="FF63BE7B"/>
      </colorScale>
    </cfRule>
  </conditionalFormatting>
  <conditionalFormatting sqref="Q58:DD60">
    <cfRule type="expression" dxfId="941" priority="347">
      <formula>AND(Q58=0, Q58&lt;&gt;"")</formula>
    </cfRule>
    <cfRule type="expression" dxfId="940" priority="348">
      <formula>AND(Q58&gt;0, Q58&lt;10000000000)</formula>
    </cfRule>
    <cfRule type="cellIs" dxfId="939" priority="349" operator="equal">
      <formula>"yes"</formula>
    </cfRule>
    <cfRule type="cellIs" dxfId="938" priority="350" operator="equal">
      <formula>"no"</formula>
    </cfRule>
    <cfRule type="cellIs" dxfId="937" priority="351" operator="equal">
      <formula>"remove"</formula>
    </cfRule>
  </conditionalFormatting>
  <conditionalFormatting sqref="O58:O60">
    <cfRule type="expression" dxfId="936" priority="346">
      <formula>COUNTIF($O$5:$O58,$O58)&gt;1</formula>
    </cfRule>
  </conditionalFormatting>
  <conditionalFormatting sqref="N58:N60">
    <cfRule type="expression" dxfId="935" priority="345">
      <formula>COUNTIF($N$5:$N58,$N58)&gt;1</formula>
    </cfRule>
  </conditionalFormatting>
  <conditionalFormatting sqref="H58:H60">
    <cfRule type="containsText" dxfId="934" priority="344" operator="containsText" text="deprecated">
      <formula>NOT(ISERROR(SEARCH("deprecated",H58)))</formula>
    </cfRule>
  </conditionalFormatting>
  <conditionalFormatting sqref="A58:DA60">
    <cfRule type="expression" dxfId="933" priority="354">
      <formula>$K58="SoftStrap"</formula>
    </cfRule>
    <cfRule type="expression" dxfId="932" priority="355">
      <formula>$K58="GP2_CATEGORY"</formula>
    </cfRule>
    <cfRule type="expression" dxfId="931" priority="356">
      <formula>$K58="GP3_CATEGORY"</formula>
    </cfRule>
    <cfRule type="expression" dxfId="930" priority="357">
      <formula>$K58="GP3_IFP_CATEGORY"</formula>
    </cfRule>
    <cfRule type="expression" dxfId="929" priority="358">
      <formula>$K58="GP1_CATEGORY"</formula>
    </cfRule>
    <cfRule type="expression" dxfId="928" priority="359">
      <formula>$K58="GP1_IFP_CATEGORY"</formula>
    </cfRule>
  </conditionalFormatting>
  <conditionalFormatting sqref="H126:H130">
    <cfRule type="containsText" dxfId="927" priority="343" operator="containsText" text="deprecated">
      <formula>NOT(ISERROR(SEARCH("deprecated",H126)))</formula>
    </cfRule>
  </conditionalFormatting>
  <conditionalFormatting sqref="AC126:AC130">
    <cfRule type="expression" dxfId="926" priority="338">
      <formula>AND(AC126=0, AC126&lt;&gt;"")</formula>
    </cfRule>
    <cfRule type="expression" dxfId="925" priority="339">
      <formula>AND(AC126&gt;0, AC126&lt;10000000000)</formula>
    </cfRule>
    <cfRule type="cellIs" dxfId="924" priority="340" operator="equal">
      <formula>"yes"</formula>
    </cfRule>
    <cfRule type="cellIs" dxfId="923" priority="341" operator="equal">
      <formula>"no"</formula>
    </cfRule>
    <cfRule type="cellIs" dxfId="922" priority="342" operator="equal">
      <formula>"remove"</formula>
    </cfRule>
  </conditionalFormatting>
  <conditionalFormatting sqref="AA130">
    <cfRule type="expression" dxfId="921" priority="300">
      <formula>AND(AA130=0, AA130&lt;&gt;"")</formula>
    </cfRule>
    <cfRule type="expression" dxfId="920" priority="301">
      <formula>AND(AA130&gt;0, AA130&lt;10000000000)</formula>
    </cfRule>
    <cfRule type="cellIs" dxfId="919" priority="302" operator="equal">
      <formula>"yes"</formula>
    </cfRule>
    <cfRule type="cellIs" dxfId="918" priority="303" operator="equal">
      <formula>"no"</formula>
    </cfRule>
    <cfRule type="cellIs" dxfId="917" priority="304" operator="equal">
      <formula>"remove"</formula>
    </cfRule>
  </conditionalFormatting>
  <conditionalFormatting sqref="AA126">
    <cfRule type="expression" dxfId="916" priority="327">
      <formula>AND(AA126=0, AA126&lt;&gt;"")</formula>
    </cfRule>
    <cfRule type="expression" dxfId="915" priority="328">
      <formula>AND(AA126&gt;0, AA126&lt;10000000000)</formula>
    </cfRule>
    <cfRule type="cellIs" dxfId="914" priority="329" operator="equal">
      <formula>"yes"</formula>
    </cfRule>
    <cfRule type="cellIs" dxfId="913" priority="330" operator="equal">
      <formula>"no"</formula>
    </cfRule>
    <cfRule type="cellIs" dxfId="912" priority="331" operator="equal">
      <formula>"remove"</formula>
    </cfRule>
  </conditionalFormatting>
  <conditionalFormatting sqref="AA126">
    <cfRule type="expression" dxfId="911" priority="332">
      <formula>$K126="SoftStrap"</formula>
    </cfRule>
    <cfRule type="expression" dxfId="910" priority="333">
      <formula>$K126="GP2_CATEGORY"</formula>
    </cfRule>
    <cfRule type="expression" dxfId="909" priority="334">
      <formula>$K126="GP3_CATEGORY"</formula>
    </cfRule>
    <cfRule type="expression" dxfId="908" priority="335">
      <formula>$K126="GP3_IFP_CATEGORY"</formula>
    </cfRule>
    <cfRule type="expression" dxfId="907" priority="336">
      <formula>$K126="GP1_CATEGORY"</formula>
    </cfRule>
    <cfRule type="expression" dxfId="906" priority="337">
      <formula>$K126="GP1_IFP_CATEGORY"</formula>
    </cfRule>
  </conditionalFormatting>
  <conditionalFormatting sqref="AA127:AA128">
    <cfRule type="expression" dxfId="905" priority="322">
      <formula>AND(AA127=0, AA127&lt;&gt;"")</formula>
    </cfRule>
    <cfRule type="expression" dxfId="904" priority="323">
      <formula>AND(AA127&gt;0, AA127&lt;10000000000)</formula>
    </cfRule>
    <cfRule type="cellIs" dxfId="903" priority="324" operator="equal">
      <formula>"yes"</formula>
    </cfRule>
    <cfRule type="cellIs" dxfId="902" priority="325" operator="equal">
      <formula>"no"</formula>
    </cfRule>
    <cfRule type="cellIs" dxfId="901" priority="326" operator="equal">
      <formula>"remove"</formula>
    </cfRule>
  </conditionalFormatting>
  <conditionalFormatting sqref="AA129">
    <cfRule type="expression" dxfId="900" priority="311">
      <formula>AND(AA129=0, AA129&lt;&gt;"")</formula>
    </cfRule>
    <cfRule type="expression" dxfId="899" priority="312">
      <formula>AND(AA129&gt;0, AA129&lt;10000000000)</formula>
    </cfRule>
    <cfRule type="cellIs" dxfId="898" priority="313" operator="equal">
      <formula>"yes"</formula>
    </cfRule>
    <cfRule type="cellIs" dxfId="897" priority="314" operator="equal">
      <formula>"no"</formula>
    </cfRule>
    <cfRule type="cellIs" dxfId="896" priority="315" operator="equal">
      <formula>"remove"</formula>
    </cfRule>
  </conditionalFormatting>
  <conditionalFormatting sqref="AA129">
    <cfRule type="expression" dxfId="895" priority="316">
      <formula>$K129="SoftStrap"</formula>
    </cfRule>
    <cfRule type="expression" dxfId="894" priority="317">
      <formula>$K129="GP2_CATEGORY"</formula>
    </cfRule>
    <cfRule type="expression" dxfId="893" priority="318">
      <formula>$K129="GP3_CATEGORY"</formula>
    </cfRule>
    <cfRule type="expression" dxfId="892" priority="319">
      <formula>$K129="GP3_IFP_CATEGORY"</formula>
    </cfRule>
    <cfRule type="expression" dxfId="891" priority="320">
      <formula>$K129="GP1_CATEGORY"</formula>
    </cfRule>
    <cfRule type="expression" dxfId="890" priority="321">
      <formula>$K129="GP1_IFP_CATEGORY"</formula>
    </cfRule>
  </conditionalFormatting>
  <conditionalFormatting sqref="AA130">
    <cfRule type="expression" dxfId="889" priority="305">
      <formula>$K130="SoftStrap"</formula>
    </cfRule>
    <cfRule type="expression" dxfId="888" priority="306">
      <formula>$K130="GP2_CATEGORY"</formula>
    </cfRule>
    <cfRule type="expression" dxfId="887" priority="307">
      <formula>$K130="GP3_CATEGORY"</formula>
    </cfRule>
    <cfRule type="expression" dxfId="886" priority="308">
      <formula>$K130="GP3_IFP_CATEGORY"</formula>
    </cfRule>
    <cfRule type="expression" dxfId="885" priority="309">
      <formula>$K130="GP1_CATEGORY"</formula>
    </cfRule>
    <cfRule type="expression" dxfId="884" priority="310">
      <formula>$K130="GP1_IFP_CATEGORY"</formula>
    </cfRule>
  </conditionalFormatting>
  <conditionalFormatting sqref="L208:L231 L131:L201 L128 L1:L30 L32:L57 L61:L125 L238:L1048576">
    <cfRule type="colorScale" priority="441">
      <colorScale>
        <cfvo type="min"/>
        <cfvo type="percentile" val="50"/>
        <cfvo type="max"/>
        <color rgb="FFF8696B"/>
        <color rgb="FFFFEB84"/>
        <color rgb="FF63BE7B"/>
      </colorScale>
    </cfRule>
  </conditionalFormatting>
  <conditionalFormatting sqref="O128">
    <cfRule type="expression" dxfId="883" priority="442">
      <formula>COUNTIF($O$5:$O130,$O128)&gt;1</formula>
    </cfRule>
  </conditionalFormatting>
  <conditionalFormatting sqref="N128">
    <cfRule type="expression" dxfId="882" priority="443">
      <formula>COUNTIF($N$5:$N130,$N128)&gt;1</formula>
    </cfRule>
  </conditionalFormatting>
  <conditionalFormatting sqref="C123">
    <cfRule type="expression" dxfId="881" priority="294">
      <formula>$K123="SoftStrap"</formula>
    </cfRule>
    <cfRule type="expression" dxfId="880" priority="295">
      <formula>$K123="GP2_CATEGORY"</formula>
    </cfRule>
    <cfRule type="expression" dxfId="879" priority="296">
      <formula>$K123="GP3_CATEGORY"</formula>
    </cfRule>
    <cfRule type="expression" dxfId="878" priority="297">
      <formula>$K123="GP3_IFP_CATEGORY"</formula>
    </cfRule>
    <cfRule type="expression" dxfId="877" priority="298">
      <formula>$K123="GP1_CATEGORY"</formula>
    </cfRule>
    <cfRule type="expression" dxfId="876" priority="299">
      <formula>$K123="GP1_IFP_CATEGORY"</formula>
    </cfRule>
  </conditionalFormatting>
  <conditionalFormatting sqref="C126">
    <cfRule type="expression" dxfId="875" priority="288">
      <formula>$K126="SoftStrap"</formula>
    </cfRule>
    <cfRule type="expression" dxfId="874" priority="289">
      <formula>$K126="GP2_CATEGORY"</formula>
    </cfRule>
    <cfRule type="expression" dxfId="873" priority="290">
      <formula>$K126="GP3_CATEGORY"</formula>
    </cfRule>
    <cfRule type="expression" dxfId="872" priority="291">
      <formula>$K126="GP3_IFP_CATEGORY"</formula>
    </cfRule>
    <cfRule type="expression" dxfId="871" priority="292">
      <formula>$K126="GP1_CATEGORY"</formula>
    </cfRule>
    <cfRule type="expression" dxfId="870" priority="293">
      <formula>$K126="GP1_IFP_CATEGORY"</formula>
    </cfRule>
  </conditionalFormatting>
  <conditionalFormatting sqref="D129">
    <cfRule type="expression" dxfId="869" priority="282">
      <formula>$K129="SoftStrap"</formula>
    </cfRule>
    <cfRule type="expression" dxfId="868" priority="283">
      <formula>$K129="GP2_CATEGORY"</formula>
    </cfRule>
    <cfRule type="expression" dxfId="867" priority="284">
      <formula>$K129="GP3_CATEGORY"</formula>
    </cfRule>
    <cfRule type="expression" dxfId="866" priority="285">
      <formula>$K129="GP3_IFP_CATEGORY"</formula>
    </cfRule>
    <cfRule type="expression" dxfId="865" priority="286">
      <formula>$K129="GP1_CATEGORY"</formula>
    </cfRule>
    <cfRule type="expression" dxfId="864" priority="287">
      <formula>$K129="GP1_IFP_CATEGORY"</formula>
    </cfRule>
  </conditionalFormatting>
  <conditionalFormatting sqref="D126">
    <cfRule type="expression" dxfId="863" priority="276">
      <formula>$K126="SoftStrap"</formula>
    </cfRule>
    <cfRule type="expression" dxfId="862" priority="277">
      <formula>$K126="GP2_CATEGORY"</formula>
    </cfRule>
    <cfRule type="expression" dxfId="861" priority="278">
      <formula>$K126="GP3_CATEGORY"</formula>
    </cfRule>
    <cfRule type="expression" dxfId="860" priority="279">
      <formula>$K126="GP3_IFP_CATEGORY"</formula>
    </cfRule>
    <cfRule type="expression" dxfId="859" priority="280">
      <formula>$K126="GP1_CATEGORY"</formula>
    </cfRule>
    <cfRule type="expression" dxfId="858" priority="281">
      <formula>$K126="GP1_IFP_CATEGORY"</formula>
    </cfRule>
  </conditionalFormatting>
  <conditionalFormatting sqref="D123">
    <cfRule type="expression" dxfId="857" priority="270">
      <formula>$K123="SoftStrap"</formula>
    </cfRule>
    <cfRule type="expression" dxfId="856" priority="271">
      <formula>$K123="GP2_CATEGORY"</formula>
    </cfRule>
    <cfRule type="expression" dxfId="855" priority="272">
      <formula>$K123="GP3_CATEGORY"</formula>
    </cfRule>
    <cfRule type="expression" dxfId="854" priority="273">
      <formula>$K123="GP3_IFP_CATEGORY"</formula>
    </cfRule>
    <cfRule type="expression" dxfId="853" priority="274">
      <formula>$K123="GP1_CATEGORY"</formula>
    </cfRule>
    <cfRule type="expression" dxfId="852" priority="275">
      <formula>$K123="GP1_IFP_CATEGORY"</formula>
    </cfRule>
  </conditionalFormatting>
  <conditionalFormatting sqref="G124">
    <cfRule type="expression" dxfId="851" priority="264">
      <formula>$K124="SoftStrap"</formula>
    </cfRule>
    <cfRule type="expression" dxfId="850" priority="265">
      <formula>$K124="GP2_CATEGORY"</formula>
    </cfRule>
    <cfRule type="expression" dxfId="849" priority="266">
      <formula>$K124="GP3_CATEGORY"</formula>
    </cfRule>
    <cfRule type="expression" dxfId="848" priority="267">
      <formula>$K124="GP3_IFP_CATEGORY"</formula>
    </cfRule>
    <cfRule type="expression" dxfId="847" priority="268">
      <formula>$K124="GP1_CATEGORY"</formula>
    </cfRule>
    <cfRule type="expression" dxfId="846" priority="269">
      <formula>$K124="GP1_IFP_CATEGORY"</formula>
    </cfRule>
  </conditionalFormatting>
  <conditionalFormatting sqref="G123">
    <cfRule type="expression" dxfId="845" priority="258">
      <formula>$K123="SoftStrap"</formula>
    </cfRule>
    <cfRule type="expression" dxfId="844" priority="259">
      <formula>$K123="GP2_CATEGORY"</formula>
    </cfRule>
    <cfRule type="expression" dxfId="843" priority="260">
      <formula>$K123="GP3_CATEGORY"</formula>
    </cfRule>
    <cfRule type="expression" dxfId="842" priority="261">
      <formula>$K123="GP3_IFP_CATEGORY"</formula>
    </cfRule>
    <cfRule type="expression" dxfId="841" priority="262">
      <formula>$K123="GP1_CATEGORY"</formula>
    </cfRule>
    <cfRule type="expression" dxfId="840" priority="263">
      <formula>$K123="GP1_IFP_CATEGORY"</formula>
    </cfRule>
  </conditionalFormatting>
  <conditionalFormatting sqref="B123">
    <cfRule type="expression" dxfId="839" priority="252">
      <formula>$K123="SoftStrap"</formula>
    </cfRule>
    <cfRule type="expression" dxfId="838" priority="253">
      <formula>$K123="GP2_CATEGORY"</formula>
    </cfRule>
    <cfRule type="expression" dxfId="837" priority="254">
      <formula>$K123="GP3_CATEGORY"</formula>
    </cfRule>
    <cfRule type="expression" dxfId="836" priority="255">
      <formula>$K123="GP3_IFP_CATEGORY"</formula>
    </cfRule>
    <cfRule type="expression" dxfId="835" priority="256">
      <formula>$K123="GP1_CATEGORY"</formula>
    </cfRule>
    <cfRule type="expression" dxfId="834" priority="257">
      <formula>$K123="GP1_IFP_CATEGORY"</formula>
    </cfRule>
  </conditionalFormatting>
  <conditionalFormatting sqref="B126">
    <cfRule type="expression" dxfId="833" priority="246">
      <formula>$K126="SoftStrap"</formula>
    </cfRule>
    <cfRule type="expression" dxfId="832" priority="247">
      <formula>$K126="GP2_CATEGORY"</formula>
    </cfRule>
    <cfRule type="expression" dxfId="831" priority="248">
      <formula>$K126="GP3_CATEGORY"</formula>
    </cfRule>
    <cfRule type="expression" dxfId="830" priority="249">
      <formula>$K126="GP3_IFP_CATEGORY"</formula>
    </cfRule>
    <cfRule type="expression" dxfId="829" priority="250">
      <formula>$K126="GP1_CATEGORY"</formula>
    </cfRule>
    <cfRule type="expression" dxfId="828" priority="251">
      <formula>$K126="GP1_IFP_CATEGORY"</formula>
    </cfRule>
  </conditionalFormatting>
  <conditionalFormatting sqref="H129:H130 H126:H127">
    <cfRule type="containsText" dxfId="827" priority="245" operator="containsText" text="deprecated">
      <formula>NOT(ISERROR(SEARCH("deprecated",H126)))</formula>
    </cfRule>
  </conditionalFormatting>
  <conditionalFormatting sqref="I21:I35">
    <cfRule type="expression" dxfId="826" priority="240">
      <formula>$K21="GP2_CATEGORY"</formula>
    </cfRule>
    <cfRule type="expression" dxfId="825" priority="241">
      <formula>$K21="GP3_CATEGORY"</formula>
    </cfRule>
    <cfRule type="expression" dxfId="824" priority="242">
      <formula>$K21="GP3_IFP_CATEGORY"</formula>
    </cfRule>
    <cfRule type="expression" dxfId="823" priority="243">
      <formula>$K21="GP1_CATEGORY"</formula>
    </cfRule>
    <cfRule type="expression" dxfId="822" priority="244">
      <formula>$K21="GP1_IFP_CATEGORY"</formula>
    </cfRule>
  </conditionalFormatting>
  <conditionalFormatting sqref="I1:I201 I208:I231 I238:I1048576">
    <cfRule type="cellIs" dxfId="821" priority="230" operator="equal">
      <formula>"JtagRd, SBRd, R4Err"</formula>
    </cfRule>
    <cfRule type="cellIs" dxfId="820" priority="231" operator="equal">
      <formula>"JtagRd, SBRd"</formula>
    </cfRule>
    <cfRule type="cellIs" dxfId="819" priority="232" operator="equal">
      <formula>"JtagRd, SBRd, JtagWr, SBWr, R4Err"</formula>
    </cfRule>
    <cfRule type="cellIs" dxfId="818" priority="233" operator="equal">
      <formula>"JtagRd, SBRd, R4Err, LockTag"</formula>
    </cfRule>
    <cfRule type="cellIs" dxfId="817" priority="236" operator="equal">
      <formula>"JtagRd, SBRd, SEC_CRC-16"</formula>
    </cfRule>
    <cfRule type="cellIs" dxfId="816" priority="237" operator="equal">
      <formula>"JtagRd, SBRd, JtagWr, R4Err, CRC-16"</formula>
    </cfRule>
    <cfRule type="cellIs" dxfId="815" priority="238" operator="equal">
      <formula>"JtagRd, SBRd, JtagWr, SBWr, R4Err, CRC-16"</formula>
    </cfRule>
    <cfRule type="cellIs" dxfId="814" priority="239" operator="equal">
      <formula>"JtagRd, SBRd, CRC-16"</formula>
    </cfRule>
  </conditionalFormatting>
  <conditionalFormatting sqref="I5:I201 I208:I231 I238:I1048576">
    <cfRule type="containsText" dxfId="813" priority="234" operator="containsText" text="Zeroizable">
      <formula>NOT(ISERROR(SEARCH("Zeroizable",I5)))</formula>
    </cfRule>
    <cfRule type="containsText" dxfId="812" priority="235" operator="containsText" text="BOD">
      <formula>NOT(ISERROR(SEARCH("BOD",I5)))</formula>
    </cfRule>
  </conditionalFormatting>
  <conditionalFormatting sqref="M202:M203">
    <cfRule type="cellIs" dxfId="811" priority="222" operator="equal">
      <formula>1</formula>
    </cfRule>
  </conditionalFormatting>
  <conditionalFormatting sqref="Q202:AE203 AG202:DD203">
    <cfRule type="expression" dxfId="810" priority="217">
      <formula>AND(Q202=0, Q202&lt;&gt;"")</formula>
    </cfRule>
    <cfRule type="expression" dxfId="809" priority="218">
      <formula>AND(Q202&gt;0, Q202&lt;10000000000)</formula>
    </cfRule>
    <cfRule type="cellIs" dxfId="808" priority="219" operator="equal">
      <formula>"yes"</formula>
    </cfRule>
    <cfRule type="cellIs" dxfId="807" priority="220" operator="equal">
      <formula>"no"</formula>
    </cfRule>
    <cfRule type="cellIs" dxfId="806" priority="221" operator="equal">
      <formula>"remove"</formula>
    </cfRule>
  </conditionalFormatting>
  <conditionalFormatting sqref="H202:H203">
    <cfRule type="containsText" dxfId="805" priority="216" operator="containsText" text="deprecated">
      <formula>NOT(ISERROR(SEARCH("deprecated",H202)))</formula>
    </cfRule>
  </conditionalFormatting>
  <conditionalFormatting sqref="A202:AE203 AG202:DA203">
    <cfRule type="expression" dxfId="804" priority="223">
      <formula>$K202="SoftStrap"</formula>
    </cfRule>
    <cfRule type="expression" dxfId="803" priority="224">
      <formula>$K202="GP2_CATEGORY"</formula>
    </cfRule>
    <cfRule type="expression" dxfId="802" priority="225">
      <formula>$K202="GP3_CATEGORY"</formula>
    </cfRule>
    <cfRule type="expression" dxfId="801" priority="226">
      <formula>$K202="GP3_IFP_CATEGORY"</formula>
    </cfRule>
    <cfRule type="expression" dxfId="800" priority="227">
      <formula>$K202="GP1_CATEGORY"</formula>
    </cfRule>
    <cfRule type="expression" dxfId="799" priority="228">
      <formula>$K202="GP1_IFP_CATEGORY"</formula>
    </cfRule>
  </conditionalFormatting>
  <conditionalFormatting sqref="L202:L203">
    <cfRule type="colorScale" priority="229">
      <colorScale>
        <cfvo type="min"/>
        <cfvo type="percentile" val="50"/>
        <cfvo type="max"/>
        <color rgb="FFF8696B"/>
        <color rgb="FFFFEB84"/>
        <color rgb="FF63BE7B"/>
      </colorScale>
    </cfRule>
  </conditionalFormatting>
  <conditionalFormatting sqref="I202:I203">
    <cfRule type="cellIs" dxfId="798" priority="206" operator="equal">
      <formula>"JtagRd, SBRd, R4Err"</formula>
    </cfRule>
    <cfRule type="cellIs" dxfId="797" priority="207" operator="equal">
      <formula>"JtagRd, SBRd"</formula>
    </cfRule>
    <cfRule type="cellIs" dxfId="796" priority="208" operator="equal">
      <formula>"JtagRd, SBRd, JtagWr, SBWr, R4Err"</formula>
    </cfRule>
    <cfRule type="cellIs" dxfId="795" priority="209" operator="equal">
      <formula>"JtagRd, SBRd, R4Err, LockTag"</formula>
    </cfRule>
    <cfRule type="cellIs" dxfId="794" priority="212" operator="equal">
      <formula>"JtagRd, SBRd, SEC_CRC-16"</formula>
    </cfRule>
    <cfRule type="cellIs" dxfId="793" priority="213" operator="equal">
      <formula>"JtagRd, SBRd, JtagWr, R4Err, CRC-16"</formula>
    </cfRule>
    <cfRule type="cellIs" dxfId="792" priority="214" operator="equal">
      <formula>"JtagRd, SBRd, JtagWr, SBWr, R4Err, CRC-16"</formula>
    </cfRule>
    <cfRule type="cellIs" dxfId="791" priority="215" operator="equal">
      <formula>"JtagRd, SBRd, CRC-16"</formula>
    </cfRule>
  </conditionalFormatting>
  <conditionalFormatting sqref="I202:I203">
    <cfRule type="containsText" dxfId="790" priority="210" operator="containsText" text="Zeroizable">
      <formula>NOT(ISERROR(SEARCH("Zeroizable",I202)))</formula>
    </cfRule>
    <cfRule type="containsText" dxfId="789" priority="211" operator="containsText" text="BOD">
      <formula>NOT(ISERROR(SEARCH("BOD",I202)))</formula>
    </cfRule>
  </conditionalFormatting>
  <conditionalFormatting sqref="M204:M205">
    <cfRule type="cellIs" dxfId="788" priority="198" operator="equal">
      <formula>1</formula>
    </cfRule>
  </conditionalFormatting>
  <conditionalFormatting sqref="Q204:DD205">
    <cfRule type="expression" dxfId="787" priority="193">
      <formula>AND(Q204=0, Q204&lt;&gt;"")</formula>
    </cfRule>
    <cfRule type="expression" dxfId="786" priority="194">
      <formula>AND(Q204&gt;0, Q204&lt;10000000000)</formula>
    </cfRule>
    <cfRule type="cellIs" dxfId="785" priority="195" operator="equal">
      <formula>"yes"</formula>
    </cfRule>
    <cfRule type="cellIs" dxfId="784" priority="196" operator="equal">
      <formula>"no"</formula>
    </cfRule>
    <cfRule type="cellIs" dxfId="783" priority="197" operator="equal">
      <formula>"remove"</formula>
    </cfRule>
  </conditionalFormatting>
  <conditionalFormatting sqref="H204:H205">
    <cfRule type="containsText" dxfId="782" priority="192" operator="containsText" text="deprecated">
      <formula>NOT(ISERROR(SEARCH("deprecated",H204)))</formula>
    </cfRule>
  </conditionalFormatting>
  <conditionalFormatting sqref="A204:DA205">
    <cfRule type="expression" dxfId="781" priority="199">
      <formula>$K204="SoftStrap"</formula>
    </cfRule>
    <cfRule type="expression" dxfId="780" priority="200">
      <formula>$K204="GP2_CATEGORY"</formula>
    </cfRule>
    <cfRule type="expression" dxfId="779" priority="201">
      <formula>$K204="GP3_CATEGORY"</formula>
    </cfRule>
    <cfRule type="expression" dxfId="778" priority="202">
      <formula>$K204="GP3_IFP_CATEGORY"</formula>
    </cfRule>
    <cfRule type="expression" dxfId="777" priority="203">
      <formula>$K204="GP1_CATEGORY"</formula>
    </cfRule>
    <cfRule type="expression" dxfId="776" priority="204">
      <formula>$K204="GP1_IFP_CATEGORY"</formula>
    </cfRule>
  </conditionalFormatting>
  <conditionalFormatting sqref="L204:L205">
    <cfRule type="colorScale" priority="205">
      <colorScale>
        <cfvo type="min"/>
        <cfvo type="percentile" val="50"/>
        <cfvo type="max"/>
        <color rgb="FFF8696B"/>
        <color rgb="FFFFEB84"/>
        <color rgb="FF63BE7B"/>
      </colorScale>
    </cfRule>
  </conditionalFormatting>
  <conditionalFormatting sqref="I204:I205">
    <cfRule type="cellIs" dxfId="775" priority="182" operator="equal">
      <formula>"JtagRd, SBRd, R4Err"</formula>
    </cfRule>
    <cfRule type="cellIs" dxfId="774" priority="183" operator="equal">
      <formula>"JtagRd, SBRd"</formula>
    </cfRule>
    <cfRule type="cellIs" dxfId="773" priority="184" operator="equal">
      <formula>"JtagRd, SBRd, JtagWr, SBWr, R4Err"</formula>
    </cfRule>
    <cfRule type="cellIs" dxfId="772" priority="185" operator="equal">
      <formula>"JtagRd, SBRd, R4Err, LockTag"</formula>
    </cfRule>
    <cfRule type="cellIs" dxfId="771" priority="188" operator="equal">
      <formula>"JtagRd, SBRd, SEC_CRC-16"</formula>
    </cfRule>
    <cfRule type="cellIs" dxfId="770" priority="189" operator="equal">
      <formula>"JtagRd, SBRd, JtagWr, R4Err, CRC-16"</formula>
    </cfRule>
    <cfRule type="cellIs" dxfId="769" priority="190" operator="equal">
      <formula>"JtagRd, SBRd, JtagWr, SBWr, R4Err, CRC-16"</formula>
    </cfRule>
    <cfRule type="cellIs" dxfId="768" priority="191" operator="equal">
      <formula>"JtagRd, SBRd, CRC-16"</formula>
    </cfRule>
  </conditionalFormatting>
  <conditionalFormatting sqref="I204:I205">
    <cfRule type="containsText" dxfId="767" priority="186" operator="containsText" text="Zeroizable">
      <formula>NOT(ISERROR(SEARCH("Zeroizable",I204)))</formula>
    </cfRule>
    <cfRule type="containsText" dxfId="766" priority="187" operator="containsText" text="BOD">
      <formula>NOT(ISERROR(SEARCH("BOD",I204)))</formula>
    </cfRule>
  </conditionalFormatting>
  <conditionalFormatting sqref="M206:M207">
    <cfRule type="cellIs" dxfId="765" priority="174" operator="equal">
      <formula>1</formula>
    </cfRule>
  </conditionalFormatting>
  <conditionalFormatting sqref="Q206:DD207">
    <cfRule type="expression" dxfId="764" priority="169">
      <formula>AND(Q206=0, Q206&lt;&gt;"")</formula>
    </cfRule>
    <cfRule type="expression" dxfId="763" priority="170">
      <formula>AND(Q206&gt;0, Q206&lt;10000000000)</formula>
    </cfRule>
    <cfRule type="cellIs" dxfId="762" priority="171" operator="equal">
      <formula>"yes"</formula>
    </cfRule>
    <cfRule type="cellIs" dxfId="761" priority="172" operator="equal">
      <formula>"no"</formula>
    </cfRule>
    <cfRule type="cellIs" dxfId="760" priority="173" operator="equal">
      <formula>"remove"</formula>
    </cfRule>
  </conditionalFormatting>
  <conditionalFormatting sqref="O206:O207">
    <cfRule type="expression" dxfId="759" priority="168">
      <formula>COUNTIF($O$5:$O206,$O206)&gt;1</formula>
    </cfRule>
  </conditionalFormatting>
  <conditionalFormatting sqref="N206:N207">
    <cfRule type="expression" dxfId="758" priority="167">
      <formula>COUNTIF($N$5:$N206,$N206)&gt;1</formula>
    </cfRule>
  </conditionalFormatting>
  <conditionalFormatting sqref="H206:H207">
    <cfRule type="containsText" dxfId="757" priority="166" operator="containsText" text="deprecated">
      <formula>NOT(ISERROR(SEARCH("deprecated",H206)))</formula>
    </cfRule>
  </conditionalFormatting>
  <conditionalFormatting sqref="A206:DA207">
    <cfRule type="expression" dxfId="756" priority="175">
      <formula>$K206="SoftStrap"</formula>
    </cfRule>
    <cfRule type="expression" dxfId="755" priority="176">
      <formula>$K206="GP2_CATEGORY"</formula>
    </cfRule>
    <cfRule type="expression" dxfId="754" priority="177">
      <formula>$K206="GP3_CATEGORY"</formula>
    </cfRule>
    <cfRule type="expression" dxfId="753" priority="178">
      <formula>$K206="GP3_IFP_CATEGORY"</formula>
    </cfRule>
    <cfRule type="expression" dxfId="752" priority="179">
      <formula>$K206="GP1_CATEGORY"</formula>
    </cfRule>
    <cfRule type="expression" dxfId="751" priority="180">
      <formula>$K206="GP1_IFP_CATEGORY"</formula>
    </cfRule>
  </conditionalFormatting>
  <conditionalFormatting sqref="L206:L207">
    <cfRule type="colorScale" priority="181">
      <colorScale>
        <cfvo type="min"/>
        <cfvo type="percentile" val="50"/>
        <cfvo type="max"/>
        <color rgb="FFF8696B"/>
        <color rgb="FFFFEB84"/>
        <color rgb="FF63BE7B"/>
      </colorScale>
    </cfRule>
  </conditionalFormatting>
  <conditionalFormatting sqref="I206:I207">
    <cfRule type="cellIs" dxfId="750" priority="156" operator="equal">
      <formula>"JtagRd, SBRd, R4Err"</formula>
    </cfRule>
    <cfRule type="cellIs" dxfId="749" priority="157" operator="equal">
      <formula>"JtagRd, SBRd"</formula>
    </cfRule>
    <cfRule type="cellIs" dxfId="748" priority="158" operator="equal">
      <formula>"JtagRd, SBRd, JtagWr, SBWr, R4Err"</formula>
    </cfRule>
    <cfRule type="cellIs" dxfId="747" priority="159" operator="equal">
      <formula>"JtagRd, SBRd, R4Err, LockTag"</formula>
    </cfRule>
    <cfRule type="cellIs" dxfId="746" priority="162" operator="equal">
      <formula>"JtagRd, SBRd, SEC_CRC-16"</formula>
    </cfRule>
    <cfRule type="cellIs" dxfId="745" priority="163" operator="equal">
      <formula>"JtagRd, SBRd, JtagWr, R4Err, CRC-16"</formula>
    </cfRule>
    <cfRule type="cellIs" dxfId="744" priority="164" operator="equal">
      <formula>"JtagRd, SBRd, JtagWr, SBWr, R4Err, CRC-16"</formula>
    </cfRule>
    <cfRule type="cellIs" dxfId="743" priority="165" operator="equal">
      <formula>"JtagRd, SBRd, CRC-16"</formula>
    </cfRule>
  </conditionalFormatting>
  <conditionalFormatting sqref="I206:I207">
    <cfRule type="containsText" dxfId="742" priority="160" operator="containsText" text="Zeroizable">
      <formula>NOT(ISERROR(SEARCH("Zeroizable",I206)))</formula>
    </cfRule>
    <cfRule type="containsText" dxfId="741" priority="161" operator="containsText" text="BOD">
      <formula>NOT(ISERROR(SEARCH("BOD",I206)))</formula>
    </cfRule>
  </conditionalFormatting>
  <conditionalFormatting sqref="AF202:AF203">
    <cfRule type="expression" dxfId="740" priority="145">
      <formula>AND(AF202=0, AF202&lt;&gt;"")</formula>
    </cfRule>
    <cfRule type="expression" dxfId="739" priority="146">
      <formula>AND(AF202&gt;0, AF202&lt;10000000000)</formula>
    </cfRule>
    <cfRule type="cellIs" dxfId="738" priority="147" operator="equal">
      <formula>"yes"</formula>
    </cfRule>
    <cfRule type="cellIs" dxfId="737" priority="148" operator="equal">
      <formula>"no"</formula>
    </cfRule>
    <cfRule type="cellIs" dxfId="736" priority="149" operator="equal">
      <formula>"remove"</formula>
    </cfRule>
  </conditionalFormatting>
  <conditionalFormatting sqref="AF202:AF203">
    <cfRule type="expression" dxfId="735" priority="150">
      <formula>$K202="SoftStrap"</formula>
    </cfRule>
    <cfRule type="expression" dxfId="734" priority="151">
      <formula>$K202="GP2_CATEGORY"</formula>
    </cfRule>
    <cfRule type="expression" dxfId="733" priority="152">
      <formula>$K202="GP3_CATEGORY"</formula>
    </cfRule>
    <cfRule type="expression" dxfId="732" priority="153">
      <formula>$K202="GP3_IFP_CATEGORY"</formula>
    </cfRule>
    <cfRule type="expression" dxfId="731" priority="154">
      <formula>$K202="GP1_CATEGORY"</formula>
    </cfRule>
    <cfRule type="expression" dxfId="730" priority="155">
      <formula>$K202="GP1_IFP_CATEGORY"</formula>
    </cfRule>
  </conditionalFormatting>
  <conditionalFormatting sqref="M236:M237">
    <cfRule type="cellIs" dxfId="729" priority="137" operator="equal">
      <formula>1</formula>
    </cfRule>
  </conditionalFormatting>
  <conditionalFormatting sqref="Q236:DD237">
    <cfRule type="expression" dxfId="728" priority="132">
      <formula>AND(Q236=0, Q236&lt;&gt;"")</formula>
    </cfRule>
    <cfRule type="expression" dxfId="727" priority="133">
      <formula>AND(Q236&gt;0, Q236&lt;10000000000)</formula>
    </cfRule>
    <cfRule type="cellIs" dxfId="726" priority="134" operator="equal">
      <formula>"yes"</formula>
    </cfRule>
    <cfRule type="cellIs" dxfId="725" priority="135" operator="equal">
      <formula>"no"</formula>
    </cfRule>
    <cfRule type="cellIs" dxfId="724" priority="136" operator="equal">
      <formula>"remove"</formula>
    </cfRule>
  </conditionalFormatting>
  <conditionalFormatting sqref="O236:O237">
    <cfRule type="expression" dxfId="723" priority="131">
      <formula>COUNTIF($O$5:$O236,$O236)&gt;1</formula>
    </cfRule>
  </conditionalFormatting>
  <conditionalFormatting sqref="N236:N237">
    <cfRule type="expression" dxfId="722" priority="130">
      <formula>COUNTIF($N$5:$N236,$N236)&gt;1</formula>
    </cfRule>
  </conditionalFormatting>
  <conditionalFormatting sqref="H236:H237">
    <cfRule type="containsText" dxfId="721" priority="129" operator="containsText" text="deprecated">
      <formula>NOT(ISERROR(SEARCH("deprecated",H236)))</formula>
    </cfRule>
  </conditionalFormatting>
  <conditionalFormatting sqref="A236:DA237">
    <cfRule type="expression" dxfId="720" priority="138">
      <formula>$K236="SoftStrap"</formula>
    </cfRule>
    <cfRule type="expression" dxfId="719" priority="139">
      <formula>$K236="GP2_CATEGORY"</formula>
    </cfRule>
    <cfRule type="expression" dxfId="718" priority="140">
      <formula>$K236="GP3_CATEGORY"</formula>
    </cfRule>
    <cfRule type="expression" dxfId="717" priority="141">
      <formula>$K236="GP3_IFP_CATEGORY"</formula>
    </cfRule>
    <cfRule type="expression" dxfId="716" priority="142">
      <formula>$K236="GP1_CATEGORY"</formula>
    </cfRule>
    <cfRule type="expression" dxfId="715" priority="143">
      <formula>$K236="GP1_IFP_CATEGORY"</formula>
    </cfRule>
  </conditionalFormatting>
  <conditionalFormatting sqref="L236:L237">
    <cfRule type="colorScale" priority="144">
      <colorScale>
        <cfvo type="min"/>
        <cfvo type="percentile" val="50"/>
        <cfvo type="max"/>
        <color rgb="FFF8696B"/>
        <color rgb="FFFFEB84"/>
        <color rgb="FF63BE7B"/>
      </colorScale>
    </cfRule>
  </conditionalFormatting>
  <conditionalFormatting sqref="I236:I237">
    <cfRule type="cellIs" dxfId="714" priority="119" operator="equal">
      <formula>"JtagRd, SBRd, R4Err"</formula>
    </cfRule>
    <cfRule type="cellIs" dxfId="713" priority="120" operator="equal">
      <formula>"JtagRd, SBRd"</formula>
    </cfRule>
    <cfRule type="cellIs" dxfId="712" priority="121" operator="equal">
      <formula>"JtagRd, SBRd, JtagWr, SBWr, R4Err"</formula>
    </cfRule>
    <cfRule type="cellIs" dxfId="711" priority="122" operator="equal">
      <formula>"JtagRd, SBRd, R4Err, LockTag"</formula>
    </cfRule>
    <cfRule type="cellIs" dxfId="710" priority="125" operator="equal">
      <formula>"JtagRd, SBRd, SEC_CRC-16"</formula>
    </cfRule>
    <cfRule type="cellIs" dxfId="709" priority="126" operator="equal">
      <formula>"JtagRd, SBRd, JtagWr, R4Err, CRC-16"</formula>
    </cfRule>
    <cfRule type="cellIs" dxfId="708" priority="127" operator="equal">
      <formula>"JtagRd, SBRd, JtagWr, SBWr, R4Err, CRC-16"</formula>
    </cfRule>
    <cfRule type="cellIs" dxfId="707" priority="128" operator="equal">
      <formula>"JtagRd, SBRd, CRC-16"</formula>
    </cfRule>
  </conditionalFormatting>
  <conditionalFormatting sqref="I236:I237">
    <cfRule type="containsText" dxfId="706" priority="123" operator="containsText" text="Zeroizable">
      <formula>NOT(ISERROR(SEARCH("Zeroizable",I236)))</formula>
    </cfRule>
    <cfRule type="containsText" dxfId="705" priority="124" operator="containsText" text="BOD">
      <formula>NOT(ISERROR(SEARCH("BOD",I236)))</formula>
    </cfRule>
  </conditionalFormatting>
  <conditionalFormatting sqref="M234:M235">
    <cfRule type="cellIs" dxfId="704" priority="111" operator="equal">
      <formula>1</formula>
    </cfRule>
  </conditionalFormatting>
  <conditionalFormatting sqref="Q234:AA235 AE234:AE235 AG234:DD235 AC234:AC235">
    <cfRule type="expression" dxfId="703" priority="106">
      <formula>AND(Q234=0, Q234&lt;&gt;"")</formula>
    </cfRule>
    <cfRule type="expression" dxfId="702" priority="107">
      <formula>AND(Q234&gt;0, Q234&lt;10000000000)</formula>
    </cfRule>
    <cfRule type="cellIs" dxfId="701" priority="108" operator="equal">
      <formula>"yes"</formula>
    </cfRule>
    <cfRule type="cellIs" dxfId="700" priority="109" operator="equal">
      <formula>"no"</formula>
    </cfRule>
    <cfRule type="cellIs" dxfId="699" priority="110" operator="equal">
      <formula>"remove"</formula>
    </cfRule>
  </conditionalFormatting>
  <conditionalFormatting sqref="O234:O235">
    <cfRule type="expression" dxfId="698" priority="105">
      <formula>COUNTIF($O$5:$O234,$O234)&gt;1</formula>
    </cfRule>
  </conditionalFormatting>
  <conditionalFormatting sqref="N234:N235">
    <cfRule type="expression" dxfId="697" priority="104">
      <formula>COUNTIF($N$5:$N234,$N234)&gt;1</formula>
    </cfRule>
  </conditionalFormatting>
  <conditionalFormatting sqref="H234:H235">
    <cfRule type="containsText" dxfId="696" priority="103" operator="containsText" text="deprecated">
      <formula>NOT(ISERROR(SEARCH("deprecated",H234)))</formula>
    </cfRule>
  </conditionalFormatting>
  <conditionalFormatting sqref="A234:AA235 AE234:AE235 AG234:DA235 AC234:AC235">
    <cfRule type="expression" dxfId="695" priority="112">
      <formula>$K234="SoftStrap"</formula>
    </cfRule>
    <cfRule type="expression" dxfId="694" priority="113">
      <formula>$K234="GP2_CATEGORY"</formula>
    </cfRule>
    <cfRule type="expression" dxfId="693" priority="114">
      <formula>$K234="GP3_CATEGORY"</formula>
    </cfRule>
    <cfRule type="expression" dxfId="692" priority="115">
      <formula>$K234="GP3_IFP_CATEGORY"</formula>
    </cfRule>
    <cfRule type="expression" dxfId="691" priority="116">
      <formula>$K234="GP1_CATEGORY"</formula>
    </cfRule>
    <cfRule type="expression" dxfId="690" priority="117">
      <formula>$K234="GP1_IFP_CATEGORY"</formula>
    </cfRule>
  </conditionalFormatting>
  <conditionalFormatting sqref="L234:L235">
    <cfRule type="colorScale" priority="118">
      <colorScale>
        <cfvo type="min"/>
        <cfvo type="percentile" val="50"/>
        <cfvo type="max"/>
        <color rgb="FFF8696B"/>
        <color rgb="FFFFEB84"/>
        <color rgb="FF63BE7B"/>
      </colorScale>
    </cfRule>
  </conditionalFormatting>
  <conditionalFormatting sqref="I234:I235">
    <cfRule type="cellIs" dxfId="689" priority="93" operator="equal">
      <formula>"JtagRd, SBRd, R4Err"</formula>
    </cfRule>
    <cfRule type="cellIs" dxfId="688" priority="94" operator="equal">
      <formula>"JtagRd, SBRd"</formula>
    </cfRule>
    <cfRule type="cellIs" dxfId="687" priority="95" operator="equal">
      <formula>"JtagRd, SBRd, JtagWr, SBWr, R4Err"</formula>
    </cfRule>
    <cfRule type="cellIs" dxfId="686" priority="96" operator="equal">
      <formula>"JtagRd, SBRd, R4Err, LockTag"</formula>
    </cfRule>
    <cfRule type="cellIs" dxfId="685" priority="99" operator="equal">
      <formula>"JtagRd, SBRd, SEC_CRC-16"</formula>
    </cfRule>
    <cfRule type="cellIs" dxfId="684" priority="100" operator="equal">
      <formula>"JtagRd, SBRd, JtagWr, R4Err, CRC-16"</formula>
    </cfRule>
    <cfRule type="cellIs" dxfId="683" priority="101" operator="equal">
      <formula>"JtagRd, SBRd, JtagWr, SBWr, R4Err, CRC-16"</formula>
    </cfRule>
    <cfRule type="cellIs" dxfId="682" priority="102" operator="equal">
      <formula>"JtagRd, SBRd, CRC-16"</formula>
    </cfRule>
  </conditionalFormatting>
  <conditionalFormatting sqref="I234:I235">
    <cfRule type="containsText" dxfId="681" priority="97" operator="containsText" text="Zeroizable">
      <formula>NOT(ISERROR(SEARCH("Zeroizable",I234)))</formula>
    </cfRule>
    <cfRule type="containsText" dxfId="680" priority="98" operator="containsText" text="BOD">
      <formula>NOT(ISERROR(SEARCH("BOD",I234)))</formula>
    </cfRule>
  </conditionalFormatting>
  <conditionalFormatting sqref="M232:M233">
    <cfRule type="cellIs" dxfId="679" priority="85" operator="equal">
      <formula>1</formula>
    </cfRule>
  </conditionalFormatting>
  <conditionalFormatting sqref="Q232:AA233 AE232:AE233 AG232:DD233 AC232:AC233">
    <cfRule type="expression" dxfId="678" priority="80">
      <formula>AND(Q232=0, Q232&lt;&gt;"")</formula>
    </cfRule>
    <cfRule type="expression" dxfId="677" priority="81">
      <formula>AND(Q232&gt;0, Q232&lt;10000000000)</formula>
    </cfRule>
    <cfRule type="cellIs" dxfId="676" priority="82" operator="equal">
      <formula>"yes"</formula>
    </cfRule>
    <cfRule type="cellIs" dxfId="675" priority="83" operator="equal">
      <formula>"no"</formula>
    </cfRule>
    <cfRule type="cellIs" dxfId="674" priority="84" operator="equal">
      <formula>"remove"</formula>
    </cfRule>
  </conditionalFormatting>
  <conditionalFormatting sqref="O232:O233">
    <cfRule type="expression" dxfId="673" priority="79">
      <formula>COUNTIF($O$5:$O232,$O232)&gt;1</formula>
    </cfRule>
  </conditionalFormatting>
  <conditionalFormatting sqref="N232:N233">
    <cfRule type="expression" dxfId="672" priority="78">
      <formula>COUNTIF($N$5:$N232,$N232)&gt;1</formula>
    </cfRule>
  </conditionalFormatting>
  <conditionalFormatting sqref="H232:H233">
    <cfRule type="containsText" dxfId="671" priority="77" operator="containsText" text="deprecated">
      <formula>NOT(ISERROR(SEARCH("deprecated",H232)))</formula>
    </cfRule>
  </conditionalFormatting>
  <conditionalFormatting sqref="A232:AA233 AE232:AE233 AG232:DA233 AC232:AC233">
    <cfRule type="expression" dxfId="670" priority="86">
      <formula>$K232="SoftStrap"</formula>
    </cfRule>
    <cfRule type="expression" dxfId="669" priority="87">
      <formula>$K232="GP2_CATEGORY"</formula>
    </cfRule>
    <cfRule type="expression" dxfId="668" priority="88">
      <formula>$K232="GP3_CATEGORY"</formula>
    </cfRule>
    <cfRule type="expression" dxfId="667" priority="89">
      <formula>$K232="GP3_IFP_CATEGORY"</formula>
    </cfRule>
    <cfRule type="expression" dxfId="666" priority="90">
      <formula>$K232="GP1_CATEGORY"</formula>
    </cfRule>
    <cfRule type="expression" dxfId="665" priority="91">
      <formula>$K232="GP1_IFP_CATEGORY"</formula>
    </cfRule>
  </conditionalFormatting>
  <conditionalFormatting sqref="L232:L233">
    <cfRule type="colorScale" priority="92">
      <colorScale>
        <cfvo type="min"/>
        <cfvo type="percentile" val="50"/>
        <cfvo type="max"/>
        <color rgb="FFF8696B"/>
        <color rgb="FFFFEB84"/>
        <color rgb="FF63BE7B"/>
      </colorScale>
    </cfRule>
  </conditionalFormatting>
  <conditionalFormatting sqref="I232:I233">
    <cfRule type="cellIs" dxfId="664" priority="67" operator="equal">
      <formula>"JtagRd, SBRd, R4Err"</formula>
    </cfRule>
    <cfRule type="cellIs" dxfId="663" priority="68" operator="equal">
      <formula>"JtagRd, SBRd"</formula>
    </cfRule>
    <cfRule type="cellIs" dxfId="662" priority="69" operator="equal">
      <formula>"JtagRd, SBRd, JtagWr, SBWr, R4Err"</formula>
    </cfRule>
    <cfRule type="cellIs" dxfId="661" priority="70" operator="equal">
      <formula>"JtagRd, SBRd, R4Err, LockTag"</formula>
    </cfRule>
    <cfRule type="cellIs" dxfId="660" priority="73" operator="equal">
      <formula>"JtagRd, SBRd, SEC_CRC-16"</formula>
    </cfRule>
    <cfRule type="cellIs" dxfId="659" priority="74" operator="equal">
      <formula>"JtagRd, SBRd, JtagWr, R4Err, CRC-16"</formula>
    </cfRule>
    <cfRule type="cellIs" dxfId="658" priority="75" operator="equal">
      <formula>"JtagRd, SBRd, JtagWr, SBWr, R4Err, CRC-16"</formula>
    </cfRule>
    <cfRule type="cellIs" dxfId="657" priority="76" operator="equal">
      <formula>"JtagRd, SBRd, CRC-16"</formula>
    </cfRule>
  </conditionalFormatting>
  <conditionalFormatting sqref="I232:I233">
    <cfRule type="containsText" dxfId="656" priority="71" operator="containsText" text="Zeroizable">
      <formula>NOT(ISERROR(SEARCH("Zeroizable",I232)))</formula>
    </cfRule>
    <cfRule type="containsText" dxfId="655" priority="72" operator="containsText" text="BOD">
      <formula>NOT(ISERROR(SEARCH("BOD",I232)))</formula>
    </cfRule>
  </conditionalFormatting>
  <conditionalFormatting sqref="AD234:AD235">
    <cfRule type="expression" dxfId="654" priority="56">
      <formula>AND(AD234=0, AD234&lt;&gt;"")</formula>
    </cfRule>
    <cfRule type="expression" dxfId="653" priority="57">
      <formula>AND(AD234&gt;0, AD234&lt;10000000000)</formula>
    </cfRule>
    <cfRule type="cellIs" dxfId="652" priority="58" operator="equal">
      <formula>"yes"</formula>
    </cfRule>
    <cfRule type="cellIs" dxfId="651" priority="59" operator="equal">
      <formula>"no"</formula>
    </cfRule>
    <cfRule type="cellIs" dxfId="650" priority="60" operator="equal">
      <formula>"remove"</formula>
    </cfRule>
  </conditionalFormatting>
  <conditionalFormatting sqref="AD234:AD235">
    <cfRule type="expression" dxfId="649" priority="61">
      <formula>$K234="SoftStrap"</formula>
    </cfRule>
    <cfRule type="expression" dxfId="648" priority="62">
      <formula>$K234="GP2_CATEGORY"</formula>
    </cfRule>
    <cfRule type="expression" dxfId="647" priority="63">
      <formula>$K234="GP3_CATEGORY"</formula>
    </cfRule>
    <cfRule type="expression" dxfId="646" priority="64">
      <formula>$K234="GP3_IFP_CATEGORY"</formula>
    </cfRule>
    <cfRule type="expression" dxfId="645" priority="65">
      <formula>$K234="GP1_CATEGORY"</formula>
    </cfRule>
    <cfRule type="expression" dxfId="644" priority="66">
      <formula>$K234="GP1_IFP_CATEGORY"</formula>
    </cfRule>
  </conditionalFormatting>
  <conditionalFormatting sqref="AD232:AD233">
    <cfRule type="expression" dxfId="643" priority="45">
      <formula>AND(AD232=0, AD232&lt;&gt;"")</formula>
    </cfRule>
    <cfRule type="expression" dxfId="642" priority="46">
      <formula>AND(AD232&gt;0, AD232&lt;10000000000)</formula>
    </cfRule>
    <cfRule type="cellIs" dxfId="641" priority="47" operator="equal">
      <formula>"yes"</formula>
    </cfRule>
    <cfRule type="cellIs" dxfId="640" priority="48" operator="equal">
      <formula>"no"</formula>
    </cfRule>
    <cfRule type="cellIs" dxfId="639" priority="49" operator="equal">
      <formula>"remove"</formula>
    </cfRule>
  </conditionalFormatting>
  <conditionalFormatting sqref="AD232:AD233">
    <cfRule type="expression" dxfId="638" priority="50">
      <formula>$K232="SoftStrap"</formula>
    </cfRule>
    <cfRule type="expression" dxfId="637" priority="51">
      <formula>$K232="GP2_CATEGORY"</formula>
    </cfRule>
    <cfRule type="expression" dxfId="636" priority="52">
      <formula>$K232="GP3_CATEGORY"</formula>
    </cfRule>
    <cfRule type="expression" dxfId="635" priority="53">
      <formula>$K232="GP3_IFP_CATEGORY"</formula>
    </cfRule>
    <cfRule type="expression" dxfId="634" priority="54">
      <formula>$K232="GP1_CATEGORY"</formula>
    </cfRule>
    <cfRule type="expression" dxfId="633" priority="55">
      <formula>$K232="GP1_IFP_CATEGORY"</formula>
    </cfRule>
  </conditionalFormatting>
  <conditionalFormatting sqref="AF234:AF235">
    <cfRule type="expression" dxfId="632" priority="34">
      <formula>AND(AF234=0, AF234&lt;&gt;"")</formula>
    </cfRule>
    <cfRule type="expression" dxfId="631" priority="35">
      <formula>AND(AF234&gt;0, AF234&lt;10000000000)</formula>
    </cfRule>
    <cfRule type="cellIs" dxfId="630" priority="36" operator="equal">
      <formula>"yes"</formula>
    </cfRule>
    <cfRule type="cellIs" dxfId="629" priority="37" operator="equal">
      <formula>"no"</formula>
    </cfRule>
    <cfRule type="cellIs" dxfId="628" priority="38" operator="equal">
      <formula>"remove"</formula>
    </cfRule>
  </conditionalFormatting>
  <conditionalFormatting sqref="AF234:AF235">
    <cfRule type="expression" dxfId="627" priority="39">
      <formula>$K234="SoftStrap"</formula>
    </cfRule>
    <cfRule type="expression" dxfId="626" priority="40">
      <formula>$K234="GP2_CATEGORY"</formula>
    </cfRule>
    <cfRule type="expression" dxfId="625" priority="41">
      <formula>$K234="GP3_CATEGORY"</formula>
    </cfRule>
    <cfRule type="expression" dxfId="624" priority="42">
      <formula>$K234="GP3_IFP_CATEGORY"</formula>
    </cfRule>
    <cfRule type="expression" dxfId="623" priority="43">
      <formula>$K234="GP1_CATEGORY"</formula>
    </cfRule>
    <cfRule type="expression" dxfId="622" priority="44">
      <formula>$K234="GP1_IFP_CATEGORY"</formula>
    </cfRule>
  </conditionalFormatting>
  <conditionalFormatting sqref="AF232:AF233">
    <cfRule type="expression" dxfId="621" priority="23">
      <formula>AND(AF232=0, AF232&lt;&gt;"")</formula>
    </cfRule>
    <cfRule type="expression" dxfId="620" priority="24">
      <formula>AND(AF232&gt;0, AF232&lt;10000000000)</formula>
    </cfRule>
    <cfRule type="cellIs" dxfId="619" priority="25" operator="equal">
      <formula>"yes"</formula>
    </cfRule>
    <cfRule type="cellIs" dxfId="618" priority="26" operator="equal">
      <formula>"no"</formula>
    </cfRule>
    <cfRule type="cellIs" dxfId="617" priority="27" operator="equal">
      <formula>"remove"</formula>
    </cfRule>
  </conditionalFormatting>
  <conditionalFormatting sqref="AF232:AF233">
    <cfRule type="expression" dxfId="616" priority="28">
      <formula>$K232="SoftStrap"</formula>
    </cfRule>
    <cfRule type="expression" dxfId="615" priority="29">
      <formula>$K232="GP2_CATEGORY"</formula>
    </cfRule>
    <cfRule type="expression" dxfId="614" priority="30">
      <formula>$K232="GP3_CATEGORY"</formula>
    </cfRule>
    <cfRule type="expression" dxfId="613" priority="31">
      <formula>$K232="GP3_IFP_CATEGORY"</formula>
    </cfRule>
    <cfRule type="expression" dxfId="612" priority="32">
      <formula>$K232="GP1_CATEGORY"</formula>
    </cfRule>
    <cfRule type="expression" dxfId="611" priority="33">
      <formula>$K232="GP1_IFP_CATEGORY"</formula>
    </cfRule>
  </conditionalFormatting>
  <conditionalFormatting sqref="AB234:AB235">
    <cfRule type="expression" dxfId="610" priority="12">
      <formula>AND(AB234=0, AB234&lt;&gt;"")</formula>
    </cfRule>
    <cfRule type="expression" dxfId="609" priority="13">
      <formula>AND(AB234&gt;0, AB234&lt;10000000000)</formula>
    </cfRule>
    <cfRule type="cellIs" dxfId="608" priority="14" operator="equal">
      <formula>"yes"</formula>
    </cfRule>
    <cfRule type="cellIs" dxfId="607" priority="15" operator="equal">
      <formula>"no"</formula>
    </cfRule>
    <cfRule type="cellIs" dxfId="606" priority="16" operator="equal">
      <formula>"remove"</formula>
    </cfRule>
  </conditionalFormatting>
  <conditionalFormatting sqref="AB234:AB235">
    <cfRule type="expression" dxfId="605" priority="17">
      <formula>$K234="SoftStrap"</formula>
    </cfRule>
    <cfRule type="expression" dxfId="604" priority="18">
      <formula>$K234="GP2_CATEGORY"</formula>
    </cfRule>
    <cfRule type="expression" dxfId="603" priority="19">
      <formula>$K234="GP3_CATEGORY"</formula>
    </cfRule>
    <cfRule type="expression" dxfId="602" priority="20">
      <formula>$K234="GP3_IFP_CATEGORY"</formula>
    </cfRule>
    <cfRule type="expression" dxfId="601" priority="21">
      <formula>$K234="GP1_CATEGORY"</formula>
    </cfRule>
    <cfRule type="expression" dxfId="600" priority="22">
      <formula>$K234="GP1_IFP_CATEGORY"</formula>
    </cfRule>
  </conditionalFormatting>
  <conditionalFormatting sqref="AB232:AB233">
    <cfRule type="expression" dxfId="599" priority="1">
      <formula>AND(AB232=0, AB232&lt;&gt;"")</formula>
    </cfRule>
    <cfRule type="expression" dxfId="598" priority="2">
      <formula>AND(AB232&gt;0, AB232&lt;10000000000)</formula>
    </cfRule>
    <cfRule type="cellIs" dxfId="597" priority="3" operator="equal">
      <formula>"yes"</formula>
    </cfRule>
    <cfRule type="cellIs" dxfId="596" priority="4" operator="equal">
      <formula>"no"</formula>
    </cfRule>
    <cfRule type="cellIs" dxfId="595" priority="5" operator="equal">
      <formula>"remove"</formula>
    </cfRule>
  </conditionalFormatting>
  <conditionalFormatting sqref="AB232:AB233">
    <cfRule type="expression" dxfId="594" priority="6">
      <formula>$K232="SoftStrap"</formula>
    </cfRule>
    <cfRule type="expression" dxfId="593" priority="7">
      <formula>$K232="GP2_CATEGORY"</formula>
    </cfRule>
    <cfRule type="expression" dxfId="592" priority="8">
      <formula>$K232="GP3_CATEGORY"</formula>
    </cfRule>
    <cfRule type="expression" dxfId="591" priority="9">
      <formula>$K232="GP3_IFP_CATEGORY"</formula>
    </cfRule>
    <cfRule type="expression" dxfId="590" priority="10">
      <formula>$K232="GP1_CATEGORY"</formula>
    </cfRule>
    <cfRule type="expression" dxfId="589" priority="11">
      <formula>$K232="GP1_IFP_CATEGORY"</formula>
    </cfRule>
  </conditionalFormatting>
  <pageMargins left="0.7" right="0.7" top="0.75" bottom="0.75" header="0.3" footer="0.3"/>
  <pageSetup orientation="portrait"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0" width="10.7109375" style="15" bestFit="1" customWidth="1"/>
    <col min="11" max="11" width="11.28515625" style="15"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 customHeight="1"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531"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32" t="s">
        <v>367</v>
      </c>
      <c r="N3" s="535" t="s">
        <v>14</v>
      </c>
      <c r="O3" s="536">
        <f ca="1">($G3+$G4+$G5+$G6+$G7)</f>
        <v>1056</v>
      </c>
    </row>
    <row r="4" spans="1:15" ht="15" customHeight="1" x14ac:dyDescent="0.25">
      <c r="A4" s="531"/>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33"/>
      <c r="N4" s="533"/>
      <c r="O4" s="537"/>
    </row>
    <row r="5" spans="1:15" ht="15" customHeight="1" x14ac:dyDescent="0.25">
      <c r="A5" s="531"/>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33"/>
      <c r="N5" s="533"/>
      <c r="O5" s="537"/>
    </row>
    <row r="6" spans="1:15" ht="15" customHeight="1" x14ac:dyDescent="0.25">
      <c r="A6" s="531"/>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33"/>
      <c r="N6" s="533"/>
      <c r="O6" s="537"/>
    </row>
    <row r="7" spans="1:15" ht="15" customHeight="1" thickBot="1" x14ac:dyDescent="0.3">
      <c r="A7" s="531"/>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34"/>
      <c r="N7" s="534"/>
      <c r="O7" s="538"/>
    </row>
    <row r="8" spans="1:15" ht="14.65" customHeight="1" x14ac:dyDescent="0.25">
      <c r="A8" s="546"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39" t="s">
        <v>368</v>
      </c>
      <c r="N8" s="542" t="s">
        <v>20</v>
      </c>
      <c r="O8" s="544">
        <f ca="1">($G8+$G9+$G10+$G13)</f>
        <v>960</v>
      </c>
    </row>
    <row r="9" spans="1:15" ht="14.65" customHeight="1" x14ac:dyDescent="0.25">
      <c r="A9" s="547"/>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40"/>
      <c r="N9" s="533"/>
      <c r="O9" s="537"/>
    </row>
    <row r="10" spans="1:15" ht="15" customHeight="1" x14ac:dyDescent="0.25">
      <c r="A10" s="547"/>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40"/>
      <c r="N10" s="533"/>
      <c r="O10" s="537"/>
    </row>
    <row r="11" spans="1:15" ht="15" customHeight="1" x14ac:dyDescent="0.25">
      <c r="A11" s="547"/>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40"/>
      <c r="N11" s="533"/>
      <c r="O11" s="537"/>
    </row>
    <row r="12" spans="1:15" ht="15" customHeight="1" x14ac:dyDescent="0.25">
      <c r="A12" s="547"/>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41"/>
      <c r="N12" s="543"/>
      <c r="O12" s="545"/>
    </row>
    <row r="13" spans="1:15" ht="15" customHeight="1" thickBot="1" x14ac:dyDescent="0.3">
      <c r="A13" s="548"/>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41"/>
      <c r="N13" s="543"/>
      <c r="O13" s="545"/>
    </row>
    <row r="14" spans="1:15" ht="15" customHeight="1" x14ac:dyDescent="0.25">
      <c r="A14" s="549" t="s">
        <v>23</v>
      </c>
      <c r="B14" s="34" t="s">
        <v>24</v>
      </c>
      <c r="C14" s="36" t="s">
        <v>613</v>
      </c>
      <c r="D14" s="551"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532" t="s">
        <v>369</v>
      </c>
      <c r="N14" s="535" t="s">
        <v>29</v>
      </c>
      <c r="O14" s="536">
        <f ca="1">(4*32+G18+G19+G20+G21+G22+G23)</f>
        <v>160</v>
      </c>
    </row>
    <row r="15" spans="1:15" ht="15" customHeight="1" x14ac:dyDescent="0.25">
      <c r="A15" s="550"/>
      <c r="B15" s="35" t="s">
        <v>30</v>
      </c>
      <c r="C15" s="37" t="s">
        <v>613</v>
      </c>
      <c r="D15" s="552"/>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553"/>
      <c r="N15" s="533"/>
      <c r="O15" s="537"/>
    </row>
    <row r="16" spans="1:15" ht="15" customHeight="1" x14ac:dyDescent="0.25">
      <c r="A16" s="550"/>
      <c r="B16" s="35" t="s">
        <v>31</v>
      </c>
      <c r="C16" s="37" t="s">
        <v>613</v>
      </c>
      <c r="D16" s="552"/>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553"/>
      <c r="N16" s="533"/>
      <c r="O16" s="537"/>
    </row>
    <row r="17" spans="1:15" x14ac:dyDescent="0.25">
      <c r="A17" s="550"/>
      <c r="B17" s="35" t="s">
        <v>32</v>
      </c>
      <c r="C17" s="37" t="s">
        <v>613</v>
      </c>
      <c r="D17" s="552"/>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553"/>
      <c r="N17" s="533"/>
      <c r="O17" s="537"/>
    </row>
    <row r="18" spans="1:15" x14ac:dyDescent="0.25">
      <c r="A18" s="550"/>
      <c r="B18" s="35" t="s">
        <v>34</v>
      </c>
      <c r="C18" s="35" t="s">
        <v>253</v>
      </c>
      <c r="D18" s="552"/>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53"/>
      <c r="N18" s="533"/>
      <c r="O18" s="537"/>
    </row>
    <row r="19" spans="1:15" x14ac:dyDescent="0.25">
      <c r="A19" s="550"/>
      <c r="B19" s="35" t="s">
        <v>36</v>
      </c>
      <c r="C19" s="73" t="s">
        <v>214</v>
      </c>
      <c r="D19" s="552"/>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53"/>
      <c r="N19" s="533"/>
      <c r="O19" s="537"/>
    </row>
    <row r="20" spans="1:15" x14ac:dyDescent="0.25">
      <c r="A20" s="550"/>
      <c r="B20" s="73" t="s">
        <v>246</v>
      </c>
      <c r="C20" s="73" t="s">
        <v>205</v>
      </c>
      <c r="D20" s="552"/>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53"/>
      <c r="N20" s="533"/>
      <c r="O20" s="537"/>
    </row>
    <row r="21" spans="1:15" x14ac:dyDescent="0.25">
      <c r="A21" s="550"/>
      <c r="B21" s="73" t="s">
        <v>250</v>
      </c>
      <c r="C21" s="73" t="s">
        <v>390</v>
      </c>
      <c r="D21" s="552"/>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553"/>
      <c r="N21" s="533"/>
      <c r="O21" s="537"/>
    </row>
    <row r="22" spans="1:15" x14ac:dyDescent="0.25">
      <c r="A22" s="550"/>
      <c r="B22" s="73" t="s">
        <v>251</v>
      </c>
      <c r="C22" s="73" t="s">
        <v>390</v>
      </c>
      <c r="D22" s="552"/>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553"/>
      <c r="N22" s="533"/>
      <c r="O22" s="537"/>
    </row>
    <row r="23" spans="1:15" x14ac:dyDescent="0.25">
      <c r="A23" s="550"/>
      <c r="B23" s="73" t="s">
        <v>252</v>
      </c>
      <c r="C23" s="73" t="s">
        <v>390</v>
      </c>
      <c r="D23" s="552"/>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553"/>
      <c r="N23" s="533"/>
      <c r="O23" s="537"/>
    </row>
    <row r="24" spans="1:15" x14ac:dyDescent="0.25">
      <c r="A24" s="550"/>
      <c r="B24" s="35" t="s">
        <v>38</v>
      </c>
      <c r="C24" s="37" t="s">
        <v>613</v>
      </c>
      <c r="D24" s="552"/>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553"/>
      <c r="N24" s="533"/>
      <c r="O24" s="537"/>
    </row>
    <row r="25" spans="1:15" x14ac:dyDescent="0.25">
      <c r="A25" s="549" t="s">
        <v>41</v>
      </c>
      <c r="B25" s="35" t="s">
        <v>42</v>
      </c>
      <c r="C25" s="35" t="s">
        <v>614</v>
      </c>
      <c r="D25" s="552"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553" t="s">
        <v>370</v>
      </c>
      <c r="N25" s="533"/>
      <c r="O25" s="537">
        <f ca="1">(G25+G26)</f>
        <v>64</v>
      </c>
    </row>
    <row r="26" spans="1:15" ht="15.75" thickBot="1" x14ac:dyDescent="0.3">
      <c r="A26" s="554"/>
      <c r="B26" s="74" t="s">
        <v>46</v>
      </c>
      <c r="C26" s="74" t="s">
        <v>615</v>
      </c>
      <c r="D26" s="555"/>
      <c r="E26" s="123"/>
      <c r="F26" s="76" t="s">
        <v>44</v>
      </c>
      <c r="G26" s="75">
        <f ca="1">IF($C26="No Param",32,VLOOKUP($C26,INDIRECT(Config!$B$1),HLOOKUP(D$1,INDIRECT(Config!$E$1),2,FALSE),FALSE)*32)</f>
        <v>32</v>
      </c>
      <c r="H26" s="26" t="str">
        <f ca="1">IF(G26=0,"N/A","0x8004")</f>
        <v>0x8004</v>
      </c>
      <c r="I26" s="26" t="s">
        <v>47</v>
      </c>
      <c r="J26" s="200" t="s">
        <v>48</v>
      </c>
      <c r="K26" s="200" t="s">
        <v>387</v>
      </c>
      <c r="L26" s="234"/>
      <c r="M26" s="534"/>
      <c r="N26" s="534"/>
      <c r="O26" s="538"/>
    </row>
    <row r="27" spans="1:15" ht="15.75" thickBot="1" x14ac:dyDescent="0.3">
      <c r="A27" s="104"/>
    </row>
    <row r="28" spans="1:15" x14ac:dyDescent="0.25">
      <c r="A28" s="551"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35" t="s">
        <v>48</v>
      </c>
      <c r="O28" s="536">
        <f ca="1">SUM(G28:G42)</f>
        <v>576</v>
      </c>
    </row>
    <row r="29" spans="1:15" ht="15" customHeight="1" x14ac:dyDescent="0.25">
      <c r="A29" s="552"/>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53" t="s">
        <v>369</v>
      </c>
      <c r="N29" s="533"/>
      <c r="O29" s="537"/>
    </row>
    <row r="30" spans="1:15" x14ac:dyDescent="0.25">
      <c r="A30" s="552"/>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53"/>
      <c r="N30" s="533"/>
      <c r="O30" s="537"/>
    </row>
    <row r="31" spans="1:15" x14ac:dyDescent="0.25">
      <c r="A31" s="552"/>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53"/>
      <c r="N31" s="533"/>
      <c r="O31" s="537"/>
    </row>
    <row r="32" spans="1:15" x14ac:dyDescent="0.25">
      <c r="A32" s="552"/>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33"/>
      <c r="O32" s="537"/>
    </row>
    <row r="33" spans="1:15" x14ac:dyDescent="0.25">
      <c r="A33" s="552"/>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33"/>
      <c r="O33" s="537"/>
    </row>
    <row r="34" spans="1:15" ht="15" customHeight="1" x14ac:dyDescent="0.25">
      <c r="A34" s="552"/>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53" t="s">
        <v>369</v>
      </c>
      <c r="N34" s="533"/>
      <c r="O34" s="537"/>
    </row>
    <row r="35" spans="1:15" x14ac:dyDescent="0.25">
      <c r="A35" s="552"/>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53"/>
      <c r="N35" s="533"/>
      <c r="O35" s="537"/>
    </row>
    <row r="36" spans="1:15" x14ac:dyDescent="0.25">
      <c r="A36" s="552"/>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53"/>
      <c r="N36" s="533"/>
      <c r="O36" s="537"/>
    </row>
    <row r="37" spans="1:15" x14ac:dyDescent="0.25">
      <c r="A37" s="552"/>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33"/>
      <c r="O37" s="537"/>
    </row>
    <row r="38" spans="1:15" x14ac:dyDescent="0.25">
      <c r="A38" s="552"/>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33"/>
      <c r="O38" s="537"/>
    </row>
    <row r="39" spans="1:15" ht="15" customHeight="1" x14ac:dyDescent="0.25">
      <c r="A39" s="552"/>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53" t="s">
        <v>369</v>
      </c>
      <c r="N39" s="533"/>
      <c r="O39" s="537"/>
    </row>
    <row r="40" spans="1:15" x14ac:dyDescent="0.25">
      <c r="A40" s="552"/>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53"/>
      <c r="N40" s="533"/>
      <c r="O40" s="537"/>
    </row>
    <row r="41" spans="1:15" x14ac:dyDescent="0.25">
      <c r="A41" s="552"/>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53"/>
      <c r="N41" s="533"/>
      <c r="O41" s="537"/>
    </row>
    <row r="42" spans="1:15" ht="15.75" thickBot="1" x14ac:dyDescent="0.3">
      <c r="A42" s="555"/>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34"/>
      <c r="O42" s="538"/>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J28">
    <cfRule type="cellIs" dxfId="549" priority="297" operator="equal">
      <formula>0</formula>
    </cfRule>
  </conditionalFormatting>
  <conditionalFormatting sqref="G34">
    <cfRule type="cellIs" dxfId="548" priority="296" operator="equal">
      <formula>0</formula>
    </cfRule>
  </conditionalFormatting>
  <conditionalFormatting sqref="G36">
    <cfRule type="cellIs" dxfId="547" priority="295" operator="equal">
      <formula>0</formula>
    </cfRule>
  </conditionalFormatting>
  <conditionalFormatting sqref="G14:G26">
    <cfRule type="cellIs" dxfId="546" priority="294" operator="equal">
      <formula>0</formula>
    </cfRule>
  </conditionalFormatting>
  <conditionalFormatting sqref="G29">
    <cfRule type="cellIs" dxfId="545" priority="267" operator="equal">
      <formula>0</formula>
    </cfRule>
  </conditionalFormatting>
  <conditionalFormatting sqref="G32">
    <cfRule type="cellIs" dxfId="544" priority="273" operator="equal">
      <formula>0</formula>
    </cfRule>
  </conditionalFormatting>
  <conditionalFormatting sqref="G33">
    <cfRule type="cellIs" dxfId="543" priority="272" operator="equal">
      <formula>0</formula>
    </cfRule>
  </conditionalFormatting>
  <conditionalFormatting sqref="G28">
    <cfRule type="cellIs" dxfId="542" priority="274" operator="equal">
      <formula>0</formula>
    </cfRule>
  </conditionalFormatting>
  <conditionalFormatting sqref="G38">
    <cfRule type="cellIs" dxfId="541" priority="270" operator="equal">
      <formula>0</formula>
    </cfRule>
  </conditionalFormatting>
  <conditionalFormatting sqref="G35">
    <cfRule type="cellIs" dxfId="540" priority="268" operator="equal">
      <formula>0</formula>
    </cfRule>
  </conditionalFormatting>
  <conditionalFormatting sqref="G31">
    <cfRule type="cellIs" dxfId="539" priority="266" operator="equal">
      <formula>0</formula>
    </cfRule>
  </conditionalFormatting>
  <conditionalFormatting sqref="G30">
    <cfRule type="cellIs" dxfId="538" priority="265" operator="equal">
      <formula>0</formula>
    </cfRule>
  </conditionalFormatting>
  <conditionalFormatting sqref="G39">
    <cfRule type="cellIs" dxfId="537" priority="264" operator="equal">
      <formula>0</formula>
    </cfRule>
  </conditionalFormatting>
  <conditionalFormatting sqref="G41">
    <cfRule type="cellIs" dxfId="536" priority="263" operator="equal">
      <formula>0</formula>
    </cfRule>
  </conditionalFormatting>
  <conditionalFormatting sqref="G40">
    <cfRule type="cellIs" dxfId="535" priority="262" operator="equal">
      <formula>0</formula>
    </cfRule>
  </conditionalFormatting>
  <conditionalFormatting sqref="L32">
    <cfRule type="cellIs" dxfId="534" priority="234" operator="equal">
      <formula>0</formula>
    </cfRule>
  </conditionalFormatting>
  <conditionalFormatting sqref="L31">
    <cfRule type="cellIs" dxfId="533" priority="233" operator="equal">
      <formula>0</formula>
    </cfRule>
  </conditionalFormatting>
  <conditionalFormatting sqref="L30">
    <cfRule type="cellIs" dxfId="532" priority="232" operator="equal">
      <formula>0</formula>
    </cfRule>
  </conditionalFormatting>
  <conditionalFormatting sqref="L29">
    <cfRule type="cellIs" dxfId="531" priority="231" operator="equal">
      <formula>0</formula>
    </cfRule>
  </conditionalFormatting>
  <conditionalFormatting sqref="L37">
    <cfRule type="cellIs" dxfId="530" priority="230" operator="equal">
      <formula>0</formula>
    </cfRule>
  </conditionalFormatting>
  <conditionalFormatting sqref="L36">
    <cfRule type="cellIs" dxfId="529" priority="229" operator="equal">
      <formula>0</formula>
    </cfRule>
  </conditionalFormatting>
  <conditionalFormatting sqref="L35">
    <cfRule type="cellIs" dxfId="528" priority="228" operator="equal">
      <formula>0</formula>
    </cfRule>
  </conditionalFormatting>
  <conditionalFormatting sqref="L34">
    <cfRule type="cellIs" dxfId="527" priority="227" operator="equal">
      <formula>0</formula>
    </cfRule>
  </conditionalFormatting>
  <conditionalFormatting sqref="L42">
    <cfRule type="cellIs" dxfId="526" priority="226" operator="equal">
      <formula>0</formula>
    </cfRule>
  </conditionalFormatting>
  <conditionalFormatting sqref="L41">
    <cfRule type="cellIs" dxfId="525" priority="225" operator="equal">
      <formula>0</formula>
    </cfRule>
  </conditionalFormatting>
  <conditionalFormatting sqref="L40">
    <cfRule type="cellIs" dxfId="524" priority="224" operator="equal">
      <formula>0</formula>
    </cfRule>
  </conditionalFormatting>
  <conditionalFormatting sqref="L39">
    <cfRule type="cellIs" dxfId="523" priority="223" operator="equal">
      <formula>0</formula>
    </cfRule>
  </conditionalFormatting>
  <conditionalFormatting sqref="G37">
    <cfRule type="cellIs" dxfId="522" priority="200" operator="equal">
      <formula>0</formula>
    </cfRule>
  </conditionalFormatting>
  <conditionalFormatting sqref="G42">
    <cfRule type="cellIs" dxfId="521" priority="198" operator="equal">
      <formula>0</formula>
    </cfRule>
  </conditionalFormatting>
  <conditionalFormatting sqref="C5">
    <cfRule type="cellIs" dxfId="520" priority="184" operator="equal">
      <formula>0</formula>
    </cfRule>
  </conditionalFormatting>
  <conditionalFormatting sqref="C3">
    <cfRule type="cellIs" dxfId="519" priority="186" operator="equal">
      <formula>0</formula>
    </cfRule>
  </conditionalFormatting>
  <conditionalFormatting sqref="C4">
    <cfRule type="cellIs" dxfId="518" priority="185" operator="equal">
      <formula>0</formula>
    </cfRule>
  </conditionalFormatting>
  <conditionalFormatting sqref="B3 D3">
    <cfRule type="cellIs" dxfId="517" priority="197" operator="equal">
      <formula>0</formula>
    </cfRule>
  </conditionalFormatting>
  <conditionalFormatting sqref="B4 D4">
    <cfRule type="cellIs" dxfId="516" priority="196" operator="equal">
      <formula>0</formula>
    </cfRule>
  </conditionalFormatting>
  <conditionalFormatting sqref="B5 D5">
    <cfRule type="cellIs" dxfId="515" priority="195" operator="equal">
      <formula>0</formula>
    </cfRule>
  </conditionalFormatting>
  <conditionalFormatting sqref="B7">
    <cfRule type="cellIs" dxfId="514" priority="194" operator="equal">
      <formula>0</formula>
    </cfRule>
  </conditionalFormatting>
  <conditionalFormatting sqref="B8 D8">
    <cfRule type="cellIs" priority="193" operator="equal">
      <formula>0</formula>
    </cfRule>
  </conditionalFormatting>
  <conditionalFormatting sqref="B9 D9">
    <cfRule type="cellIs" dxfId="513" priority="192" operator="equal">
      <formula>0</formula>
    </cfRule>
  </conditionalFormatting>
  <conditionalFormatting sqref="B10 D10">
    <cfRule type="cellIs" dxfId="512" priority="190" operator="equal">
      <formula>0</formula>
    </cfRule>
    <cfRule type="cellIs" dxfId="511" priority="191" operator="equal">
      <formula>0</formula>
    </cfRule>
  </conditionalFormatting>
  <conditionalFormatting sqref="B6 D6">
    <cfRule type="cellIs" dxfId="510" priority="188" operator="equal">
      <formula>0</formula>
    </cfRule>
  </conditionalFormatting>
  <conditionalFormatting sqref="D7">
    <cfRule type="cellIs" dxfId="509" priority="187" operator="equal">
      <formula>0</formula>
    </cfRule>
  </conditionalFormatting>
  <conditionalFormatting sqref="C7">
    <cfRule type="cellIs" dxfId="508" priority="183" operator="equal">
      <formula>0</formula>
    </cfRule>
  </conditionalFormatting>
  <conditionalFormatting sqref="C8">
    <cfRule type="cellIs" priority="182" operator="equal">
      <formula>0</formula>
    </cfRule>
  </conditionalFormatting>
  <conditionalFormatting sqref="C9">
    <cfRule type="cellIs" dxfId="507" priority="181" operator="equal">
      <formula>0</formula>
    </cfRule>
  </conditionalFormatting>
  <conditionalFormatting sqref="C10">
    <cfRule type="cellIs" dxfId="506" priority="179" operator="equal">
      <formula>0</formula>
    </cfRule>
    <cfRule type="cellIs" dxfId="505" priority="180" operator="equal">
      <formula>0</formula>
    </cfRule>
  </conditionalFormatting>
  <conditionalFormatting sqref="C6">
    <cfRule type="cellIs" dxfId="504" priority="178" operator="equal">
      <formula>0</formula>
    </cfRule>
  </conditionalFormatting>
  <conditionalFormatting sqref="E10">
    <cfRule type="cellIs" priority="137" operator="equal">
      <formula>0</formula>
    </cfRule>
  </conditionalFormatting>
  <conditionalFormatting sqref="E3">
    <cfRule type="cellIs" dxfId="503" priority="152" operator="equal">
      <formula>0</formula>
    </cfRule>
  </conditionalFormatting>
  <conditionalFormatting sqref="E3">
    <cfRule type="cellIs" priority="151" operator="equal">
      <formula>0</formula>
    </cfRule>
  </conditionalFormatting>
  <conditionalFormatting sqref="E5">
    <cfRule type="cellIs" dxfId="502" priority="148" operator="equal">
      <formula>0</formula>
    </cfRule>
  </conditionalFormatting>
  <conditionalFormatting sqref="E5">
    <cfRule type="cellIs" priority="147" operator="equal">
      <formula>0</formula>
    </cfRule>
  </conditionalFormatting>
  <conditionalFormatting sqref="E7">
    <cfRule type="cellIs" dxfId="501" priority="144" operator="equal">
      <formula>0</formula>
    </cfRule>
  </conditionalFormatting>
  <conditionalFormatting sqref="E7">
    <cfRule type="cellIs" priority="143" operator="equal">
      <formula>0</formula>
    </cfRule>
  </conditionalFormatting>
  <conditionalFormatting sqref="E9">
    <cfRule type="cellIs" dxfId="500" priority="140" operator="equal">
      <formula>0</formula>
    </cfRule>
  </conditionalFormatting>
  <conditionalFormatting sqref="E9">
    <cfRule type="cellIs" priority="139" operator="equal">
      <formula>0</formula>
    </cfRule>
  </conditionalFormatting>
  <conditionalFormatting sqref="E4">
    <cfRule type="cellIs" dxfId="499" priority="150" operator="equal">
      <formula>0</formula>
    </cfRule>
  </conditionalFormatting>
  <conditionalFormatting sqref="E4">
    <cfRule type="cellIs" priority="149" operator="equal">
      <formula>0</formula>
    </cfRule>
  </conditionalFormatting>
  <conditionalFormatting sqref="E6">
    <cfRule type="cellIs" dxfId="498" priority="146" operator="equal">
      <formula>0</formula>
    </cfRule>
  </conditionalFormatting>
  <conditionalFormatting sqref="E6">
    <cfRule type="cellIs" priority="145" operator="equal">
      <formula>0</formula>
    </cfRule>
  </conditionalFormatting>
  <conditionalFormatting sqref="E8">
    <cfRule type="cellIs" dxfId="497" priority="142" operator="equal">
      <formula>0</formula>
    </cfRule>
  </conditionalFormatting>
  <conditionalFormatting sqref="E8">
    <cfRule type="cellIs" priority="141" operator="equal">
      <formula>0</formula>
    </cfRule>
  </conditionalFormatting>
  <conditionalFormatting sqref="E10">
    <cfRule type="cellIs" dxfId="496" priority="138" operator="equal">
      <formula>0</formula>
    </cfRule>
  </conditionalFormatting>
  <conditionalFormatting sqref="G4:G10">
    <cfRule type="cellIs" dxfId="495" priority="128" operator="equal">
      <formula>0</formula>
    </cfRule>
  </conditionalFormatting>
  <conditionalFormatting sqref="F6">
    <cfRule type="cellIs" dxfId="494" priority="119" operator="equal">
      <formula>0</formula>
    </cfRule>
  </conditionalFormatting>
  <conditionalFormatting sqref="F3">
    <cfRule type="cellIs" dxfId="493" priority="127" operator="equal">
      <formula>0</formula>
    </cfRule>
  </conditionalFormatting>
  <conditionalFormatting sqref="F4">
    <cfRule type="cellIs" dxfId="492" priority="126" operator="equal">
      <formula>0</formula>
    </cfRule>
  </conditionalFormatting>
  <conditionalFormatting sqref="F5">
    <cfRule type="cellIs" dxfId="491" priority="125" operator="equal">
      <formula>0</formula>
    </cfRule>
  </conditionalFormatting>
  <conditionalFormatting sqref="F7">
    <cfRule type="cellIs" dxfId="490" priority="124" operator="equal">
      <formula>0</formula>
    </cfRule>
  </conditionalFormatting>
  <conditionalFormatting sqref="F9">
    <cfRule type="cellIs" dxfId="489" priority="122" operator="equal">
      <formula>0</formula>
    </cfRule>
  </conditionalFormatting>
  <conditionalFormatting sqref="G3:I3">
    <cfRule type="cellIs" dxfId="488" priority="118" operator="equal">
      <formula>0</formula>
    </cfRule>
  </conditionalFormatting>
  <conditionalFormatting sqref="F8 H9:H10">
    <cfRule type="cellIs" priority="123" operator="equal">
      <formula>0</formula>
    </cfRule>
  </conditionalFormatting>
  <conditionalFormatting sqref="F10">
    <cfRule type="cellIs" dxfId="487" priority="120" operator="equal">
      <formula>0</formula>
    </cfRule>
    <cfRule type="cellIs" dxfId="486" priority="121" operator="equal">
      <formula>0</formula>
    </cfRule>
  </conditionalFormatting>
  <conditionalFormatting sqref="H7">
    <cfRule type="cellIs" dxfId="485" priority="110" operator="equal">
      <formula>0</formula>
    </cfRule>
  </conditionalFormatting>
  <conditionalFormatting sqref="I6">
    <cfRule type="cellIs" dxfId="484" priority="113" operator="equal">
      <formula>0</formula>
    </cfRule>
  </conditionalFormatting>
  <conditionalFormatting sqref="H5">
    <cfRule type="cellIs" dxfId="483" priority="112" operator="equal">
      <formula>0</formula>
    </cfRule>
  </conditionalFormatting>
  <conditionalFormatting sqref="H4:I4">
    <cfRule type="cellIs" dxfId="482" priority="117" operator="equal">
      <formula>0</formula>
    </cfRule>
  </conditionalFormatting>
  <conditionalFormatting sqref="I5">
    <cfRule type="cellIs" dxfId="481" priority="116" operator="equal">
      <formula>0</formula>
    </cfRule>
  </conditionalFormatting>
  <conditionalFormatting sqref="I7">
    <cfRule type="cellIs" dxfId="480" priority="115" operator="equal">
      <formula>0</formula>
    </cfRule>
  </conditionalFormatting>
  <conditionalFormatting sqref="H8:I8">
    <cfRule type="cellIs" priority="114" operator="equal">
      <formula>0</formula>
    </cfRule>
  </conditionalFormatting>
  <conditionalFormatting sqref="H6">
    <cfRule type="cellIs" dxfId="479" priority="111" operator="equal">
      <formula>0</formula>
    </cfRule>
  </conditionalFormatting>
  <conditionalFormatting sqref="I9:I10">
    <cfRule type="cellIs" priority="107" operator="equal">
      <formula>0</formula>
    </cfRule>
  </conditionalFormatting>
  <conditionalFormatting sqref="E11 G11">
    <cfRule type="cellIs" dxfId="478" priority="94" operator="equal">
      <formula>0</formula>
    </cfRule>
  </conditionalFormatting>
  <conditionalFormatting sqref="I11">
    <cfRule type="cellIs" priority="93" operator="equal">
      <formula>0</formula>
    </cfRule>
  </conditionalFormatting>
  <conditionalFormatting sqref="E13 G13">
    <cfRule type="cellIs" dxfId="477"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76"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75"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74" priority="44" operator="equal">
      <formula>0</formula>
    </cfRule>
  </conditionalFormatting>
  <conditionalFormatting sqref="K5">
    <cfRule type="cellIs" dxfId="473" priority="43" operator="equal">
      <formula>0</formula>
    </cfRule>
  </conditionalFormatting>
  <conditionalFormatting sqref="K6">
    <cfRule type="cellIs" dxfId="472" priority="42" operator="equal">
      <formula>0</formula>
    </cfRule>
  </conditionalFormatting>
  <conditionalFormatting sqref="K9">
    <cfRule type="cellIs" dxfId="471" priority="41" operator="equal">
      <formula>0</formula>
    </cfRule>
  </conditionalFormatting>
  <conditionalFormatting sqref="K10">
    <cfRule type="cellIs" dxfId="470" priority="40" operator="equal">
      <formula>0</formula>
    </cfRule>
  </conditionalFormatting>
  <conditionalFormatting sqref="K7">
    <cfRule type="cellIs" dxfId="469" priority="39" operator="equal">
      <formula>0</formula>
    </cfRule>
  </conditionalFormatting>
  <conditionalFormatting sqref="K8">
    <cfRule type="cellIs" dxfId="468" priority="38" operator="equal">
      <formula>0</formula>
    </cfRule>
  </conditionalFormatting>
  <conditionalFormatting sqref="K11">
    <cfRule type="cellIs" dxfId="467" priority="37" operator="equal">
      <formula>0</formula>
    </cfRule>
  </conditionalFormatting>
  <conditionalFormatting sqref="K13">
    <cfRule type="cellIs" dxfId="466" priority="36" operator="equal">
      <formula>0</formula>
    </cfRule>
  </conditionalFormatting>
  <conditionalFormatting sqref="K12">
    <cfRule type="cellIs" dxfId="465" priority="35" operator="equal">
      <formula>0</formula>
    </cfRule>
  </conditionalFormatting>
  <conditionalFormatting sqref="J3:J4">
    <cfRule type="cellIs" dxfId="464" priority="34" operator="equal">
      <formula>0</formula>
    </cfRule>
  </conditionalFormatting>
  <conditionalFormatting sqref="J5">
    <cfRule type="cellIs" dxfId="463" priority="33" operator="equal">
      <formula>0</formula>
    </cfRule>
  </conditionalFormatting>
  <conditionalFormatting sqref="J6">
    <cfRule type="cellIs" dxfId="462" priority="32" operator="equal">
      <formula>0</formula>
    </cfRule>
  </conditionalFormatting>
  <conditionalFormatting sqref="J9">
    <cfRule type="cellIs" dxfId="461" priority="31" operator="equal">
      <formula>0</formula>
    </cfRule>
  </conditionalFormatting>
  <conditionalFormatting sqref="J10">
    <cfRule type="cellIs" dxfId="460" priority="30" operator="equal">
      <formula>0</formula>
    </cfRule>
  </conditionalFormatting>
  <conditionalFormatting sqref="J7">
    <cfRule type="cellIs" dxfId="459" priority="29" operator="equal">
      <formula>0</formula>
    </cfRule>
  </conditionalFormatting>
  <conditionalFormatting sqref="J8">
    <cfRule type="cellIs" dxfId="458" priority="28" operator="equal">
      <formula>0</formula>
    </cfRule>
  </conditionalFormatting>
  <conditionalFormatting sqref="J11">
    <cfRule type="cellIs" dxfId="457" priority="27" operator="equal">
      <formula>0</formula>
    </cfRule>
  </conditionalFormatting>
  <conditionalFormatting sqref="J13">
    <cfRule type="cellIs" dxfId="456" priority="26" operator="equal">
      <formula>0</formula>
    </cfRule>
  </conditionalFormatting>
  <conditionalFormatting sqref="J12">
    <cfRule type="cellIs" dxfId="455" priority="25" operator="equal">
      <formula>0</formula>
    </cfRule>
  </conditionalFormatting>
  <conditionalFormatting sqref="K25">
    <cfRule type="cellIs" dxfId="454" priority="24" operator="equal">
      <formula>0</formula>
    </cfRule>
  </conditionalFormatting>
  <conditionalFormatting sqref="K26">
    <cfRule type="cellIs" dxfId="453" priority="23" operator="equal">
      <formula>0</formula>
    </cfRule>
  </conditionalFormatting>
  <conditionalFormatting sqref="J25">
    <cfRule type="cellIs" dxfId="452" priority="22" operator="equal">
      <formula>0</formula>
    </cfRule>
  </conditionalFormatting>
  <conditionalFormatting sqref="J26">
    <cfRule type="cellIs" dxfId="451" priority="21" operator="equal">
      <formula>0</formula>
    </cfRule>
  </conditionalFormatting>
  <conditionalFormatting sqref="L3:L4">
    <cfRule type="cellIs" dxfId="450" priority="20" operator="equal">
      <formula>0</formula>
    </cfRule>
  </conditionalFormatting>
  <conditionalFormatting sqref="L5">
    <cfRule type="cellIs" dxfId="449" priority="19" operator="equal">
      <formula>0</formula>
    </cfRule>
  </conditionalFormatting>
  <conditionalFormatting sqref="L6">
    <cfRule type="cellIs" dxfId="448" priority="18" operator="equal">
      <formula>0</formula>
    </cfRule>
  </conditionalFormatting>
  <conditionalFormatting sqref="L7">
    <cfRule type="cellIs" dxfId="447" priority="17" operator="equal">
      <formula>0</formula>
    </cfRule>
  </conditionalFormatting>
  <conditionalFormatting sqref="L8:L9">
    <cfRule type="cellIs" dxfId="446" priority="16" operator="equal">
      <formula>0</formula>
    </cfRule>
  </conditionalFormatting>
  <conditionalFormatting sqref="L14">
    <cfRule type="cellIs" dxfId="445" priority="15" operator="equal">
      <formula>0</formula>
    </cfRule>
  </conditionalFormatting>
  <conditionalFormatting sqref="L15">
    <cfRule type="cellIs" dxfId="444" priority="14" operator="equal">
      <formula>0</formula>
    </cfRule>
  </conditionalFormatting>
  <conditionalFormatting sqref="L16">
    <cfRule type="cellIs" dxfId="443" priority="13" operator="equal">
      <formula>0</formula>
    </cfRule>
  </conditionalFormatting>
  <conditionalFormatting sqref="L17">
    <cfRule type="cellIs" dxfId="442" priority="12" operator="equal">
      <formula>0</formula>
    </cfRule>
  </conditionalFormatting>
  <conditionalFormatting sqref="L18">
    <cfRule type="cellIs" dxfId="441" priority="11" operator="equal">
      <formula>0</formula>
    </cfRule>
  </conditionalFormatting>
  <conditionalFormatting sqref="L19">
    <cfRule type="cellIs" dxfId="440" priority="10" operator="equal">
      <formula>0</formula>
    </cfRule>
  </conditionalFormatting>
  <conditionalFormatting sqref="L20">
    <cfRule type="cellIs" dxfId="439" priority="9" operator="equal">
      <formula>0</formula>
    </cfRule>
  </conditionalFormatting>
  <conditionalFormatting sqref="L21">
    <cfRule type="cellIs" dxfId="438" priority="8" operator="equal">
      <formula>0</formula>
    </cfRule>
  </conditionalFormatting>
  <conditionalFormatting sqref="L22">
    <cfRule type="cellIs" dxfId="437" priority="7" operator="equal">
      <formula>0</formula>
    </cfRule>
  </conditionalFormatting>
  <conditionalFormatting sqref="L23">
    <cfRule type="cellIs" dxfId="436" priority="6" operator="equal">
      <formula>0</formula>
    </cfRule>
  </conditionalFormatting>
  <conditionalFormatting sqref="L24">
    <cfRule type="cellIs" dxfId="435" priority="5" operator="equal">
      <formula>0</formula>
    </cfRule>
  </conditionalFormatting>
  <conditionalFormatting sqref="L10">
    <cfRule type="cellIs" dxfId="434" priority="4" operator="equal">
      <formula>0</formula>
    </cfRule>
  </conditionalFormatting>
  <conditionalFormatting sqref="L11">
    <cfRule type="cellIs" dxfId="433" priority="3" operator="equal">
      <formula>0</formula>
    </cfRule>
  </conditionalFormatting>
  <conditionalFormatting sqref="L12">
    <cfRule type="cellIs" dxfId="432" priority="2" operator="equal">
      <formula>0</formula>
    </cfRule>
  </conditionalFormatting>
  <conditionalFormatting sqref="L13">
    <cfRule type="cellIs" dxfId="431"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topLeftCell="A54" workbookViewId="0">
      <selection activeCell="D56" sqref="D56"/>
    </sheetView>
  </sheetViews>
  <sheetFormatPr defaultRowHeight="15" x14ac:dyDescent="0.25"/>
  <cols>
    <col min="1" max="1" width="28.42578125" bestFit="1" customWidth="1"/>
    <col min="2" max="2" width="8.140625" bestFit="1" customWidth="1"/>
    <col min="3" max="3" width="9.28515625" bestFit="1" customWidth="1"/>
    <col min="4" max="4" width="32.7109375" bestFit="1" customWidth="1"/>
    <col min="5" max="5" width="41.7109375" customWidth="1"/>
    <col min="6" max="6" width="21.42578125" customWidth="1"/>
    <col min="7" max="7" width="56.28515625" style="128" customWidth="1"/>
  </cols>
  <sheetData>
    <row r="1" spans="1:16" x14ac:dyDescent="0.25">
      <c r="A1" s="118" t="s">
        <v>659</v>
      </c>
      <c r="B1" s="118" t="s">
        <v>660</v>
      </c>
      <c r="C1" s="118" t="s">
        <v>661</v>
      </c>
      <c r="D1" s="118" t="s">
        <v>662</v>
      </c>
      <c r="E1" s="118" t="s">
        <v>663</v>
      </c>
      <c r="F1" s="119" t="s">
        <v>611</v>
      </c>
      <c r="G1" s="127" t="s">
        <v>790</v>
      </c>
      <c r="H1" s="118"/>
      <c r="N1" t="s">
        <v>609</v>
      </c>
      <c r="O1" s="15" t="s">
        <v>610</v>
      </c>
      <c r="P1" s="15" t="s">
        <v>611</v>
      </c>
    </row>
    <row r="2" spans="1:16" x14ac:dyDescent="0.25">
      <c r="A2" t="s">
        <v>63</v>
      </c>
      <c r="B2">
        <v>0</v>
      </c>
      <c r="C2">
        <v>1</v>
      </c>
      <c r="D2" t="s">
        <v>64</v>
      </c>
      <c r="E2" t="s">
        <v>980</v>
      </c>
      <c r="F2">
        <v>1</v>
      </c>
      <c r="G2" t="s">
        <v>17</v>
      </c>
    </row>
    <row r="3" spans="1:16" x14ac:dyDescent="0.25">
      <c r="A3" t="s">
        <v>63</v>
      </c>
      <c r="B3">
        <v>1</v>
      </c>
      <c r="C3">
        <v>1</v>
      </c>
      <c r="D3" t="s">
        <v>67</v>
      </c>
      <c r="E3" t="s">
        <v>981</v>
      </c>
      <c r="F3">
        <v>1</v>
      </c>
      <c r="G3" t="s">
        <v>17</v>
      </c>
    </row>
    <row r="4" spans="1:16" x14ac:dyDescent="0.25">
      <c r="A4" t="s">
        <v>63</v>
      </c>
      <c r="B4">
        <v>2</v>
      </c>
      <c r="C4">
        <v>1</v>
      </c>
      <c r="D4" t="s">
        <v>71</v>
      </c>
      <c r="E4" t="s">
        <v>982</v>
      </c>
      <c r="F4">
        <v>1</v>
      </c>
      <c r="G4" t="s">
        <v>17</v>
      </c>
    </row>
    <row r="5" spans="1:16" x14ac:dyDescent="0.25">
      <c r="A5" t="s">
        <v>63</v>
      </c>
      <c r="B5">
        <v>3</v>
      </c>
      <c r="C5">
        <v>1</v>
      </c>
      <c r="D5" t="s">
        <v>73</v>
      </c>
      <c r="E5" t="s">
        <v>983</v>
      </c>
      <c r="F5">
        <v>1</v>
      </c>
      <c r="G5" t="s">
        <v>17</v>
      </c>
    </row>
    <row r="6" spans="1:16" x14ac:dyDescent="0.25">
      <c r="A6" t="s">
        <v>63</v>
      </c>
      <c r="B6">
        <v>4</v>
      </c>
      <c r="C6">
        <v>1</v>
      </c>
      <c r="D6" t="s">
        <v>76</v>
      </c>
      <c r="E6" t="s">
        <v>984</v>
      </c>
      <c r="F6">
        <v>1</v>
      </c>
      <c r="G6" t="s">
        <v>17</v>
      </c>
    </row>
    <row r="7" spans="1:16" x14ac:dyDescent="0.25">
      <c r="A7" t="s">
        <v>63</v>
      </c>
      <c r="B7">
        <v>5</v>
      </c>
      <c r="C7">
        <v>1</v>
      </c>
      <c r="D7" t="s">
        <v>79</v>
      </c>
      <c r="E7" t="s">
        <v>985</v>
      </c>
      <c r="F7">
        <v>1</v>
      </c>
      <c r="G7" t="s">
        <v>17</v>
      </c>
    </row>
    <row r="8" spans="1:16" x14ac:dyDescent="0.25">
      <c r="A8" t="s">
        <v>63</v>
      </c>
      <c r="B8">
        <v>6</v>
      </c>
      <c r="C8">
        <v>1</v>
      </c>
      <c r="D8" t="s">
        <v>81</v>
      </c>
      <c r="E8" t="s">
        <v>986</v>
      </c>
      <c r="F8">
        <v>1</v>
      </c>
      <c r="G8" t="s">
        <v>17</v>
      </c>
    </row>
    <row r="9" spans="1:16" x14ac:dyDescent="0.25">
      <c r="A9" t="s">
        <v>63</v>
      </c>
      <c r="B9">
        <v>7</v>
      </c>
      <c r="C9">
        <v>1</v>
      </c>
      <c r="D9" t="s">
        <v>83</v>
      </c>
      <c r="E9" t="s">
        <v>987</v>
      </c>
      <c r="F9">
        <v>1</v>
      </c>
      <c r="G9" t="s">
        <v>17</v>
      </c>
    </row>
    <row r="10" spans="1:16" x14ac:dyDescent="0.25">
      <c r="A10" t="s">
        <v>63</v>
      </c>
      <c r="B10">
        <v>8</v>
      </c>
      <c r="C10">
        <v>1</v>
      </c>
      <c r="D10" t="s">
        <v>85</v>
      </c>
      <c r="E10" t="s">
        <v>988</v>
      </c>
      <c r="F10">
        <v>1</v>
      </c>
      <c r="G10" t="s">
        <v>17</v>
      </c>
    </row>
    <row r="11" spans="1:16" x14ac:dyDescent="0.25">
      <c r="A11" t="s">
        <v>63</v>
      </c>
      <c r="B11">
        <v>9</v>
      </c>
      <c r="C11">
        <v>1</v>
      </c>
      <c r="D11" t="s">
        <v>811</v>
      </c>
      <c r="E11" t="s">
        <v>989</v>
      </c>
      <c r="F11">
        <v>1</v>
      </c>
      <c r="G11" t="s">
        <v>17</v>
      </c>
    </row>
    <row r="12" spans="1:16" x14ac:dyDescent="0.25">
      <c r="A12" t="s">
        <v>63</v>
      </c>
      <c r="B12">
        <v>10</v>
      </c>
      <c r="C12">
        <v>1</v>
      </c>
      <c r="D12" t="s">
        <v>89</v>
      </c>
      <c r="E12" t="s">
        <v>990</v>
      </c>
      <c r="F12">
        <v>1</v>
      </c>
      <c r="G12" t="s">
        <v>17</v>
      </c>
    </row>
    <row r="13" spans="1:16" x14ac:dyDescent="0.25">
      <c r="A13" t="s">
        <v>63</v>
      </c>
      <c r="B13">
        <v>11</v>
      </c>
      <c r="C13">
        <v>1</v>
      </c>
      <c r="D13" t="s">
        <v>93</v>
      </c>
      <c r="E13" t="s">
        <v>991</v>
      </c>
      <c r="F13">
        <v>0</v>
      </c>
      <c r="G13" t="s">
        <v>791</v>
      </c>
    </row>
    <row r="14" spans="1:16" x14ac:dyDescent="0.25">
      <c r="A14" t="s">
        <v>63</v>
      </c>
      <c r="B14">
        <v>12</v>
      </c>
      <c r="C14">
        <v>1</v>
      </c>
      <c r="D14" t="s">
        <v>94</v>
      </c>
      <c r="E14" t="s">
        <v>992</v>
      </c>
      <c r="F14">
        <v>1</v>
      </c>
      <c r="G14" t="s">
        <v>17</v>
      </c>
    </row>
    <row r="15" spans="1:16" x14ac:dyDescent="0.25">
      <c r="A15" t="s">
        <v>63</v>
      </c>
      <c r="B15">
        <v>13</v>
      </c>
      <c r="C15">
        <v>1</v>
      </c>
      <c r="D15" t="s">
        <v>96</v>
      </c>
      <c r="E15" t="s">
        <v>993</v>
      </c>
      <c r="F15">
        <v>1</v>
      </c>
      <c r="G15" t="s">
        <v>17</v>
      </c>
    </row>
    <row r="16" spans="1:16" x14ac:dyDescent="0.25">
      <c r="A16" t="s">
        <v>63</v>
      </c>
      <c r="B16">
        <v>14</v>
      </c>
      <c r="C16">
        <v>1</v>
      </c>
      <c r="D16" t="s">
        <v>98</v>
      </c>
      <c r="E16" t="s">
        <v>994</v>
      </c>
      <c r="F16">
        <v>1</v>
      </c>
      <c r="G16" t="s">
        <v>17</v>
      </c>
    </row>
    <row r="17" spans="1:7" x14ac:dyDescent="0.25">
      <c r="A17" t="s">
        <v>63</v>
      </c>
      <c r="B17">
        <v>15</v>
      </c>
      <c r="C17">
        <v>1</v>
      </c>
      <c r="D17" t="s">
        <v>102</v>
      </c>
      <c r="E17" t="s">
        <v>995</v>
      </c>
      <c r="F17">
        <v>0</v>
      </c>
      <c r="G17" t="s">
        <v>792</v>
      </c>
    </row>
    <row r="18" spans="1:7" x14ac:dyDescent="0.25">
      <c r="A18" t="s">
        <v>63</v>
      </c>
      <c r="B18">
        <v>16</v>
      </c>
      <c r="C18">
        <v>1</v>
      </c>
      <c r="D18" t="s">
        <v>103</v>
      </c>
      <c r="E18" t="s">
        <v>996</v>
      </c>
      <c r="F18">
        <v>1</v>
      </c>
      <c r="G18"/>
    </row>
    <row r="19" spans="1:7" x14ac:dyDescent="0.25">
      <c r="A19" t="s">
        <v>63</v>
      </c>
      <c r="B19">
        <v>17</v>
      </c>
      <c r="C19">
        <v>1</v>
      </c>
      <c r="D19" t="s">
        <v>105</v>
      </c>
      <c r="E19" t="s">
        <v>997</v>
      </c>
      <c r="F19">
        <v>1</v>
      </c>
      <c r="G19"/>
    </row>
    <row r="20" spans="1:7" x14ac:dyDescent="0.25">
      <c r="A20" t="s">
        <v>63</v>
      </c>
      <c r="B20">
        <v>18</v>
      </c>
      <c r="C20">
        <v>1</v>
      </c>
      <c r="D20" t="s">
        <v>110</v>
      </c>
      <c r="E20" t="s">
        <v>998</v>
      </c>
      <c r="F20">
        <v>0</v>
      </c>
      <c r="G20" t="s">
        <v>774</v>
      </c>
    </row>
    <row r="21" spans="1:7" x14ac:dyDescent="0.25">
      <c r="A21" t="s">
        <v>63</v>
      </c>
      <c r="B21">
        <v>19</v>
      </c>
      <c r="C21">
        <v>1</v>
      </c>
      <c r="D21" t="s">
        <v>112</v>
      </c>
      <c r="E21" t="s">
        <v>999</v>
      </c>
      <c r="F21">
        <v>0</v>
      </c>
      <c r="G21" t="s">
        <v>775</v>
      </c>
    </row>
    <row r="22" spans="1:7" x14ac:dyDescent="0.25">
      <c r="A22" t="s">
        <v>63</v>
      </c>
      <c r="B22">
        <v>20</v>
      </c>
      <c r="C22">
        <v>1</v>
      </c>
      <c r="D22" t="s">
        <v>114</v>
      </c>
      <c r="E22" t="s">
        <v>1000</v>
      </c>
      <c r="F22">
        <v>0</v>
      </c>
      <c r="G22" t="s">
        <v>776</v>
      </c>
    </row>
    <row r="23" spans="1:7" x14ac:dyDescent="0.25">
      <c r="A23" t="s">
        <v>63</v>
      </c>
      <c r="B23">
        <v>21</v>
      </c>
      <c r="C23">
        <v>1</v>
      </c>
      <c r="D23" t="s">
        <v>116</v>
      </c>
      <c r="E23" t="s">
        <v>1001</v>
      </c>
      <c r="F23">
        <v>0</v>
      </c>
      <c r="G23" t="s">
        <v>777</v>
      </c>
    </row>
    <row r="24" spans="1:7" x14ac:dyDescent="0.25">
      <c r="A24" t="s">
        <v>63</v>
      </c>
      <c r="B24">
        <v>22</v>
      </c>
      <c r="C24">
        <v>1</v>
      </c>
      <c r="D24" t="s">
        <v>118</v>
      </c>
      <c r="E24" t="s">
        <v>1002</v>
      </c>
      <c r="F24">
        <v>0</v>
      </c>
      <c r="G24" t="s">
        <v>778</v>
      </c>
    </row>
    <row r="25" spans="1:7" x14ac:dyDescent="0.25">
      <c r="A25" t="s">
        <v>63</v>
      </c>
      <c r="B25">
        <v>23</v>
      </c>
      <c r="C25">
        <v>1</v>
      </c>
      <c r="D25" t="s">
        <v>120</v>
      </c>
      <c r="E25" t="s">
        <v>1003</v>
      </c>
      <c r="F25">
        <v>1</v>
      </c>
      <c r="G25"/>
    </row>
    <row r="26" spans="1:7" x14ac:dyDescent="0.25">
      <c r="A26" t="s">
        <v>63</v>
      </c>
      <c r="B26">
        <v>24</v>
      </c>
      <c r="C26">
        <v>1</v>
      </c>
      <c r="D26" t="s">
        <v>123</v>
      </c>
      <c r="E26" t="s">
        <v>1004</v>
      </c>
      <c r="F26">
        <v>1</v>
      </c>
      <c r="G26" t="s">
        <v>1109</v>
      </c>
    </row>
    <row r="27" spans="1:7" x14ac:dyDescent="0.25">
      <c r="A27" t="s">
        <v>63</v>
      </c>
      <c r="B27">
        <v>25</v>
      </c>
      <c r="C27">
        <v>1</v>
      </c>
      <c r="D27" t="s">
        <v>126</v>
      </c>
      <c r="E27" t="s">
        <v>1005</v>
      </c>
      <c r="F27">
        <v>1</v>
      </c>
      <c r="G27" t="s">
        <v>1109</v>
      </c>
    </row>
    <row r="28" spans="1:7" x14ac:dyDescent="0.25">
      <c r="A28" t="s">
        <v>63</v>
      </c>
      <c r="B28">
        <v>26</v>
      </c>
      <c r="C28">
        <v>1</v>
      </c>
      <c r="D28" t="s">
        <v>132</v>
      </c>
      <c r="E28" t="s">
        <v>1007</v>
      </c>
      <c r="F28">
        <v>0</v>
      </c>
      <c r="G28" t="s">
        <v>781</v>
      </c>
    </row>
    <row r="29" spans="1:7" x14ac:dyDescent="0.25">
      <c r="A29" t="s">
        <v>63</v>
      </c>
      <c r="B29">
        <v>27</v>
      </c>
      <c r="C29">
        <v>1</v>
      </c>
      <c r="D29" t="s">
        <v>374</v>
      </c>
      <c r="E29" t="s">
        <v>1008</v>
      </c>
      <c r="F29" t="s">
        <v>48</v>
      </c>
      <c r="G29" t="s">
        <v>1109</v>
      </c>
    </row>
    <row r="30" spans="1:7" x14ac:dyDescent="0.25">
      <c r="A30" t="s">
        <v>63</v>
      </c>
      <c r="B30">
        <v>28</v>
      </c>
      <c r="C30">
        <v>1</v>
      </c>
      <c r="D30" t="s">
        <v>375</v>
      </c>
      <c r="E30" t="s">
        <v>1009</v>
      </c>
      <c r="F30">
        <v>0</v>
      </c>
      <c r="G30" t="s">
        <v>783</v>
      </c>
    </row>
    <row r="31" spans="1:7" x14ac:dyDescent="0.25">
      <c r="A31" t="s">
        <v>63</v>
      </c>
      <c r="B31">
        <v>29</v>
      </c>
      <c r="C31">
        <v>1</v>
      </c>
      <c r="D31" t="s">
        <v>135</v>
      </c>
      <c r="E31" t="s">
        <v>1010</v>
      </c>
      <c r="F31">
        <v>0</v>
      </c>
      <c r="G31" t="s">
        <v>784</v>
      </c>
    </row>
    <row r="32" spans="1:7" x14ac:dyDescent="0.25">
      <c r="A32" t="s">
        <v>63</v>
      </c>
      <c r="B32">
        <v>30</v>
      </c>
      <c r="C32">
        <v>1</v>
      </c>
      <c r="D32" t="s">
        <v>136</v>
      </c>
      <c r="E32" t="s">
        <v>1011</v>
      </c>
      <c r="F32">
        <v>1</v>
      </c>
      <c r="G32" t="s">
        <v>1109</v>
      </c>
    </row>
    <row r="33" spans="1:7" x14ac:dyDescent="0.25">
      <c r="A33" t="s">
        <v>63</v>
      </c>
      <c r="B33">
        <v>31</v>
      </c>
      <c r="C33">
        <v>1</v>
      </c>
      <c r="D33" t="s">
        <v>138</v>
      </c>
      <c r="E33" t="s">
        <v>1012</v>
      </c>
      <c r="F33">
        <v>1</v>
      </c>
      <c r="G33" t="s">
        <v>668</v>
      </c>
    </row>
    <row r="34" spans="1:7" x14ac:dyDescent="0.25">
      <c r="A34" t="s">
        <v>141</v>
      </c>
      <c r="B34">
        <v>0</v>
      </c>
      <c r="C34">
        <v>1</v>
      </c>
      <c r="D34" t="s">
        <v>143</v>
      </c>
      <c r="E34" t="s">
        <v>1013</v>
      </c>
      <c r="F34">
        <v>0</v>
      </c>
      <c r="G34" t="s">
        <v>793</v>
      </c>
    </row>
    <row r="35" spans="1:7" x14ac:dyDescent="0.25">
      <c r="A35" t="s">
        <v>141</v>
      </c>
      <c r="B35">
        <v>1</v>
      </c>
      <c r="C35">
        <v>1</v>
      </c>
      <c r="D35" t="s">
        <v>145</v>
      </c>
      <c r="E35" t="s">
        <v>1014</v>
      </c>
      <c r="F35">
        <v>1</v>
      </c>
      <c r="G35"/>
    </row>
    <row r="36" spans="1:7" x14ac:dyDescent="0.25">
      <c r="A36" t="s">
        <v>141</v>
      </c>
      <c r="B36">
        <v>2</v>
      </c>
      <c r="C36">
        <v>1</v>
      </c>
      <c r="D36" t="s">
        <v>148</v>
      </c>
      <c r="E36" t="s">
        <v>1015</v>
      </c>
      <c r="F36">
        <v>1</v>
      </c>
      <c r="G36"/>
    </row>
    <row r="37" spans="1:7" x14ac:dyDescent="0.25">
      <c r="A37" t="s">
        <v>141</v>
      </c>
      <c r="B37">
        <v>3</v>
      </c>
      <c r="C37">
        <v>1</v>
      </c>
      <c r="D37" t="s">
        <v>150</v>
      </c>
      <c r="E37" t="s">
        <v>1016</v>
      </c>
      <c r="F37">
        <v>1</v>
      </c>
      <c r="G37"/>
    </row>
    <row r="38" spans="1:7" x14ac:dyDescent="0.25">
      <c r="A38" t="s">
        <v>141</v>
      </c>
      <c r="B38">
        <v>4</v>
      </c>
      <c r="C38">
        <v>1</v>
      </c>
      <c r="D38" t="s">
        <v>153</v>
      </c>
      <c r="E38" t="s">
        <v>1017</v>
      </c>
      <c r="F38">
        <v>1</v>
      </c>
      <c r="G38"/>
    </row>
    <row r="39" spans="1:7" x14ac:dyDescent="0.25">
      <c r="A39" t="s">
        <v>141</v>
      </c>
      <c r="B39">
        <v>5</v>
      </c>
      <c r="C39">
        <v>1</v>
      </c>
      <c r="D39" t="s">
        <v>156</v>
      </c>
      <c r="E39" t="s">
        <v>1018</v>
      </c>
      <c r="F39">
        <v>0</v>
      </c>
      <c r="G39" t="s">
        <v>786</v>
      </c>
    </row>
    <row r="40" spans="1:7" x14ac:dyDescent="0.25">
      <c r="A40" t="s">
        <v>141</v>
      </c>
      <c r="B40">
        <v>6</v>
      </c>
      <c r="C40">
        <v>1</v>
      </c>
      <c r="D40" t="s">
        <v>157</v>
      </c>
      <c r="E40" t="s">
        <v>1019</v>
      </c>
      <c r="F40">
        <v>1</v>
      </c>
      <c r="G40"/>
    </row>
    <row r="41" spans="1:7" x14ac:dyDescent="0.25">
      <c r="A41" t="s">
        <v>141</v>
      </c>
      <c r="B41">
        <v>7</v>
      </c>
      <c r="C41">
        <v>1</v>
      </c>
      <c r="D41" t="s">
        <v>159</v>
      </c>
      <c r="E41" t="s">
        <v>1020</v>
      </c>
      <c r="F41">
        <v>1</v>
      </c>
      <c r="G41"/>
    </row>
    <row r="42" spans="1:7" x14ac:dyDescent="0.25">
      <c r="A42" t="s">
        <v>141</v>
      </c>
      <c r="B42">
        <v>8</v>
      </c>
      <c r="C42">
        <v>1</v>
      </c>
      <c r="D42" t="s">
        <v>161</v>
      </c>
      <c r="E42" t="s">
        <v>1021</v>
      </c>
      <c r="F42">
        <v>1</v>
      </c>
      <c r="G42"/>
    </row>
    <row r="43" spans="1:7" x14ac:dyDescent="0.25">
      <c r="A43" t="s">
        <v>141</v>
      </c>
      <c r="B43">
        <v>9</v>
      </c>
      <c r="C43">
        <v>3</v>
      </c>
      <c r="D43" t="s">
        <v>163</v>
      </c>
      <c r="E43" t="s">
        <v>1022</v>
      </c>
      <c r="F43">
        <v>1</v>
      </c>
      <c r="G43"/>
    </row>
    <row r="44" spans="1:7" x14ac:dyDescent="0.25">
      <c r="A44" t="s">
        <v>141</v>
      </c>
      <c r="B44">
        <v>12</v>
      </c>
      <c r="C44">
        <v>1</v>
      </c>
      <c r="D44" t="s">
        <v>166</v>
      </c>
      <c r="E44" t="s">
        <v>1023</v>
      </c>
      <c r="F44">
        <v>0</v>
      </c>
      <c r="G44" t="s">
        <v>706</v>
      </c>
    </row>
    <row r="45" spans="1:7" x14ac:dyDescent="0.25">
      <c r="A45" t="s">
        <v>141</v>
      </c>
      <c r="B45">
        <v>13</v>
      </c>
      <c r="C45">
        <v>1</v>
      </c>
      <c r="D45" t="s">
        <v>167</v>
      </c>
      <c r="E45" t="s">
        <v>1024</v>
      </c>
      <c r="F45">
        <v>1</v>
      </c>
      <c r="G45"/>
    </row>
    <row r="46" spans="1:7" x14ac:dyDescent="0.25">
      <c r="A46" t="s">
        <v>141</v>
      </c>
      <c r="B46">
        <v>14</v>
      </c>
      <c r="C46">
        <v>1</v>
      </c>
      <c r="D46" t="s">
        <v>170</v>
      </c>
      <c r="E46" t="s">
        <v>1025</v>
      </c>
      <c r="F46">
        <v>0</v>
      </c>
      <c r="G46" t="s">
        <v>708</v>
      </c>
    </row>
    <row r="47" spans="1:7" x14ac:dyDescent="0.25">
      <c r="A47" t="s">
        <v>141</v>
      </c>
      <c r="B47">
        <v>15</v>
      </c>
      <c r="C47">
        <v>1</v>
      </c>
      <c r="D47" t="s">
        <v>673</v>
      </c>
      <c r="E47" t="s">
        <v>1026</v>
      </c>
      <c r="F47">
        <v>1</v>
      </c>
      <c r="G47"/>
    </row>
    <row r="48" spans="1:7" x14ac:dyDescent="0.25">
      <c r="A48" t="s">
        <v>141</v>
      </c>
      <c r="B48">
        <v>16</v>
      </c>
      <c r="C48">
        <v>1</v>
      </c>
      <c r="D48" t="s">
        <v>173</v>
      </c>
      <c r="E48" t="s">
        <v>1027</v>
      </c>
      <c r="F48">
        <v>1</v>
      </c>
      <c r="G48"/>
    </row>
    <row r="49" spans="1:7" x14ac:dyDescent="0.25">
      <c r="A49" t="s">
        <v>141</v>
      </c>
      <c r="B49">
        <v>17</v>
      </c>
      <c r="C49">
        <v>1</v>
      </c>
      <c r="D49" t="s">
        <v>176</v>
      </c>
      <c r="E49" t="s">
        <v>1028</v>
      </c>
      <c r="F49">
        <v>1</v>
      </c>
      <c r="G49"/>
    </row>
    <row r="50" spans="1:7" x14ac:dyDescent="0.25">
      <c r="A50" t="s">
        <v>141</v>
      </c>
      <c r="B50">
        <v>18</v>
      </c>
      <c r="C50">
        <v>1</v>
      </c>
      <c r="D50" t="s">
        <v>178</v>
      </c>
      <c r="E50" t="s">
        <v>1029</v>
      </c>
      <c r="F50">
        <v>1</v>
      </c>
      <c r="G50"/>
    </row>
    <row r="51" spans="1:7" x14ac:dyDescent="0.25">
      <c r="A51" t="s">
        <v>141</v>
      </c>
      <c r="B51">
        <v>19</v>
      </c>
      <c r="C51">
        <v>1</v>
      </c>
      <c r="D51" t="s">
        <v>180</v>
      </c>
      <c r="E51" t="s">
        <v>1030</v>
      </c>
      <c r="F51">
        <v>1</v>
      </c>
      <c r="G51"/>
    </row>
    <row r="52" spans="1:7" x14ac:dyDescent="0.25">
      <c r="A52" t="s">
        <v>141</v>
      </c>
      <c r="B52">
        <v>20</v>
      </c>
      <c r="C52">
        <v>1</v>
      </c>
      <c r="D52" t="s">
        <v>182</v>
      </c>
      <c r="E52" t="s">
        <v>1031</v>
      </c>
      <c r="F52">
        <v>1</v>
      </c>
      <c r="G52"/>
    </row>
    <row r="53" spans="1:7" x14ac:dyDescent="0.25">
      <c r="A53" t="s">
        <v>141</v>
      </c>
      <c r="B53">
        <v>21</v>
      </c>
      <c r="C53">
        <v>1</v>
      </c>
      <c r="D53" t="s">
        <v>184</v>
      </c>
      <c r="E53" t="s">
        <v>1032</v>
      </c>
      <c r="F53">
        <v>1</v>
      </c>
      <c r="G53"/>
    </row>
    <row r="54" spans="1:7" x14ac:dyDescent="0.25">
      <c r="A54" t="s">
        <v>141</v>
      </c>
      <c r="B54">
        <v>22</v>
      </c>
      <c r="C54">
        <v>2</v>
      </c>
      <c r="D54" t="s">
        <v>187</v>
      </c>
      <c r="E54" t="s">
        <v>1033</v>
      </c>
      <c r="F54">
        <v>1</v>
      </c>
      <c r="G54"/>
    </row>
    <row r="55" spans="1:7" x14ac:dyDescent="0.25">
      <c r="A55" t="s">
        <v>141</v>
      </c>
      <c r="B55">
        <v>24</v>
      </c>
      <c r="C55">
        <v>8</v>
      </c>
      <c r="D55" t="s">
        <v>189</v>
      </c>
      <c r="E55" t="s">
        <v>1088</v>
      </c>
      <c r="F55">
        <v>1</v>
      </c>
      <c r="G55" t="s">
        <v>17</v>
      </c>
    </row>
    <row r="56" spans="1:7" x14ac:dyDescent="0.25">
      <c r="A56" t="s">
        <v>191</v>
      </c>
      <c r="B56">
        <v>0</v>
      </c>
      <c r="C56">
        <v>15</v>
      </c>
      <c r="D56" t="s">
        <v>192</v>
      </c>
      <c r="E56" t="s">
        <v>1034</v>
      </c>
      <c r="F56">
        <v>13</v>
      </c>
      <c r="G56" t="s">
        <v>668</v>
      </c>
    </row>
    <row r="57" spans="1:7" x14ac:dyDescent="0.25">
      <c r="A57" t="s">
        <v>191</v>
      </c>
      <c r="B57">
        <v>15</v>
      </c>
      <c r="C57">
        <v>1</v>
      </c>
      <c r="D57" t="s">
        <v>194</v>
      </c>
      <c r="E57" t="s">
        <v>1035</v>
      </c>
      <c r="F57">
        <v>1</v>
      </c>
      <c r="G57" t="s">
        <v>1109</v>
      </c>
    </row>
    <row r="58" spans="1:7" x14ac:dyDescent="0.25">
      <c r="A58" t="s">
        <v>191</v>
      </c>
      <c r="B58">
        <v>16</v>
      </c>
      <c r="C58">
        <v>1</v>
      </c>
      <c r="D58" t="s">
        <v>196</v>
      </c>
      <c r="E58" t="s">
        <v>1036</v>
      </c>
      <c r="F58">
        <v>1</v>
      </c>
      <c r="G58"/>
    </row>
    <row r="59" spans="1:7" x14ac:dyDescent="0.25">
      <c r="A59" t="s">
        <v>191</v>
      </c>
      <c r="B59">
        <v>17</v>
      </c>
      <c r="C59">
        <v>1</v>
      </c>
      <c r="D59" t="s">
        <v>198</v>
      </c>
      <c r="E59" t="s">
        <v>1037</v>
      </c>
      <c r="F59">
        <v>0</v>
      </c>
      <c r="G59" t="s">
        <v>721</v>
      </c>
    </row>
    <row r="60" spans="1:7" x14ac:dyDescent="0.25">
      <c r="A60" t="s">
        <v>191</v>
      </c>
      <c r="B60">
        <v>18</v>
      </c>
      <c r="C60">
        <v>3</v>
      </c>
      <c r="D60" t="s">
        <v>199</v>
      </c>
      <c r="E60" t="s">
        <v>1038</v>
      </c>
      <c r="F60">
        <v>1</v>
      </c>
      <c r="G60"/>
    </row>
    <row r="61" spans="1:7" x14ac:dyDescent="0.25">
      <c r="A61" t="s">
        <v>191</v>
      </c>
      <c r="B61">
        <v>21</v>
      </c>
      <c r="C61">
        <v>1</v>
      </c>
      <c r="D61" t="s">
        <v>1133</v>
      </c>
      <c r="E61" t="s">
        <v>1135</v>
      </c>
      <c r="F61" t="s">
        <v>48</v>
      </c>
      <c r="G61"/>
    </row>
    <row r="62" spans="1:7" x14ac:dyDescent="0.25">
      <c r="A62" t="s">
        <v>191</v>
      </c>
      <c r="B62">
        <v>22</v>
      </c>
      <c r="C62">
        <v>1</v>
      </c>
      <c r="D62" t="s">
        <v>1137</v>
      </c>
      <c r="E62" t="s">
        <v>1141</v>
      </c>
      <c r="F62" t="s">
        <v>48</v>
      </c>
      <c r="G62"/>
    </row>
    <row r="63" spans="1:7" x14ac:dyDescent="0.25">
      <c r="A63" t="s">
        <v>191</v>
      </c>
      <c r="B63">
        <v>23</v>
      </c>
      <c r="C63">
        <v>1</v>
      </c>
      <c r="D63" t="s">
        <v>1138</v>
      </c>
      <c r="E63" t="s">
        <v>1142</v>
      </c>
      <c r="F63" t="s">
        <v>48</v>
      </c>
      <c r="G63"/>
    </row>
    <row r="64" spans="1:7" x14ac:dyDescent="0.25">
      <c r="A64" t="s">
        <v>191</v>
      </c>
      <c r="B64">
        <v>24</v>
      </c>
      <c r="C64">
        <v>4</v>
      </c>
      <c r="D64" t="s">
        <v>201</v>
      </c>
      <c r="E64" t="s">
        <v>1039</v>
      </c>
      <c r="F64">
        <v>1</v>
      </c>
      <c r="G64"/>
    </row>
    <row r="65" spans="1:7" x14ac:dyDescent="0.25">
      <c r="A65" t="s">
        <v>191</v>
      </c>
      <c r="B65">
        <v>28</v>
      </c>
      <c r="C65">
        <v>4</v>
      </c>
      <c r="D65" t="s">
        <v>203</v>
      </c>
      <c r="E65" t="s">
        <v>1040</v>
      </c>
      <c r="F65">
        <v>1</v>
      </c>
      <c r="G65"/>
    </row>
    <row r="66" spans="1:7" x14ac:dyDescent="0.25">
      <c r="A66" t="s">
        <v>32</v>
      </c>
      <c r="B66">
        <v>0</v>
      </c>
      <c r="C66">
        <v>1</v>
      </c>
      <c r="D66" t="s">
        <v>206</v>
      </c>
      <c r="E66" t="s">
        <v>1041</v>
      </c>
      <c r="F66">
        <v>0</v>
      </c>
      <c r="G66" t="s">
        <v>794</v>
      </c>
    </row>
    <row r="67" spans="1:7" x14ac:dyDescent="0.25">
      <c r="A67" t="s">
        <v>32</v>
      </c>
      <c r="B67">
        <v>1</v>
      </c>
      <c r="C67">
        <v>1</v>
      </c>
      <c r="D67" t="s">
        <v>207</v>
      </c>
      <c r="E67" t="s">
        <v>1042</v>
      </c>
      <c r="F67">
        <v>0</v>
      </c>
      <c r="G67" t="s">
        <v>795</v>
      </c>
    </row>
    <row r="68" spans="1:7" x14ac:dyDescent="0.25">
      <c r="A68" t="s">
        <v>32</v>
      </c>
      <c r="B68">
        <v>2</v>
      </c>
      <c r="C68">
        <v>1</v>
      </c>
      <c r="D68" t="s">
        <v>208</v>
      </c>
      <c r="E68" t="s">
        <v>1043</v>
      </c>
      <c r="F68">
        <v>0</v>
      </c>
      <c r="G68" t="s">
        <v>796</v>
      </c>
    </row>
    <row r="69" spans="1:7" x14ac:dyDescent="0.25">
      <c r="A69" t="s">
        <v>32</v>
      </c>
      <c r="B69">
        <v>3</v>
      </c>
      <c r="C69">
        <v>1</v>
      </c>
      <c r="D69" t="s">
        <v>209</v>
      </c>
      <c r="E69" t="s">
        <v>1044</v>
      </c>
      <c r="F69">
        <v>1</v>
      </c>
      <c r="G69" t="s">
        <v>668</v>
      </c>
    </row>
    <row r="70" spans="1:7" x14ac:dyDescent="0.25">
      <c r="A70" t="s">
        <v>32</v>
      </c>
      <c r="B70">
        <v>4</v>
      </c>
      <c r="C70">
        <v>1</v>
      </c>
      <c r="D70" t="s">
        <v>211</v>
      </c>
      <c r="E70" t="s">
        <v>1045</v>
      </c>
      <c r="F70">
        <v>1</v>
      </c>
      <c r="G70" t="s">
        <v>1109</v>
      </c>
    </row>
    <row r="71" spans="1:7" x14ac:dyDescent="0.25">
      <c r="A71" t="s">
        <v>32</v>
      </c>
      <c r="B71">
        <v>5</v>
      </c>
      <c r="C71">
        <v>1</v>
      </c>
      <c r="D71" t="s">
        <v>213</v>
      </c>
      <c r="E71" t="s">
        <v>1046</v>
      </c>
      <c r="F71" t="s">
        <v>48</v>
      </c>
      <c r="G71" t="s">
        <v>1109</v>
      </c>
    </row>
    <row r="72" spans="1:7" x14ac:dyDescent="0.25">
      <c r="A72" t="s">
        <v>32</v>
      </c>
      <c r="B72">
        <v>6</v>
      </c>
      <c r="C72">
        <v>1</v>
      </c>
      <c r="D72" t="s">
        <v>216</v>
      </c>
      <c r="E72" t="s">
        <v>1047</v>
      </c>
      <c r="F72">
        <v>0</v>
      </c>
      <c r="G72" t="s">
        <v>797</v>
      </c>
    </row>
    <row r="73" spans="1:7" x14ac:dyDescent="0.25">
      <c r="A73" t="s">
        <v>32</v>
      </c>
      <c r="B73">
        <v>7</v>
      </c>
      <c r="C73">
        <v>1</v>
      </c>
      <c r="D73" t="s">
        <v>218</v>
      </c>
      <c r="E73" t="s">
        <v>1048</v>
      </c>
      <c r="F73">
        <v>0</v>
      </c>
      <c r="G73" t="s">
        <v>798</v>
      </c>
    </row>
    <row r="74" spans="1:7" x14ac:dyDescent="0.25">
      <c r="A74" t="s">
        <v>32</v>
      </c>
      <c r="B74">
        <v>8</v>
      </c>
      <c r="C74">
        <v>1</v>
      </c>
      <c r="D74" t="s">
        <v>219</v>
      </c>
      <c r="E74" t="s">
        <v>1049</v>
      </c>
      <c r="F74">
        <v>1</v>
      </c>
      <c r="G74" t="s">
        <v>668</v>
      </c>
    </row>
    <row r="75" spans="1:7" x14ac:dyDescent="0.25">
      <c r="A75" t="s">
        <v>32</v>
      </c>
      <c r="B75">
        <v>9</v>
      </c>
      <c r="C75">
        <v>7</v>
      </c>
      <c r="D75" t="s">
        <v>223</v>
      </c>
      <c r="E75" t="s">
        <v>1050</v>
      </c>
      <c r="F75">
        <v>0</v>
      </c>
      <c r="G75" t="s">
        <v>799</v>
      </c>
    </row>
    <row r="76" spans="1:7" x14ac:dyDescent="0.25">
      <c r="A76" t="s">
        <v>32</v>
      </c>
      <c r="B76">
        <v>16</v>
      </c>
      <c r="C76">
        <v>1</v>
      </c>
      <c r="D76" t="s">
        <v>225</v>
      </c>
      <c r="E76" t="s">
        <v>1051</v>
      </c>
      <c r="F76">
        <v>1</v>
      </c>
      <c r="G76" t="s">
        <v>17</v>
      </c>
    </row>
    <row r="77" spans="1:7" x14ac:dyDescent="0.25">
      <c r="A77" t="s">
        <v>32</v>
      </c>
      <c r="B77">
        <v>17</v>
      </c>
      <c r="C77">
        <v>1</v>
      </c>
      <c r="D77" t="s">
        <v>674</v>
      </c>
      <c r="E77" t="s">
        <v>1052</v>
      </c>
      <c r="F77">
        <v>1</v>
      </c>
      <c r="G77" t="s">
        <v>17</v>
      </c>
    </row>
    <row r="78" spans="1:7" x14ac:dyDescent="0.25">
      <c r="A78" t="s">
        <v>32</v>
      </c>
      <c r="B78">
        <v>18</v>
      </c>
      <c r="C78">
        <v>1</v>
      </c>
      <c r="D78" t="s">
        <v>229</v>
      </c>
      <c r="E78" t="s">
        <v>1053</v>
      </c>
      <c r="F78">
        <v>0</v>
      </c>
      <c r="G78" t="s">
        <v>800</v>
      </c>
    </row>
    <row r="79" spans="1:7" x14ac:dyDescent="0.25">
      <c r="A79" t="s">
        <v>32</v>
      </c>
      <c r="B79">
        <v>19</v>
      </c>
      <c r="C79">
        <v>1</v>
      </c>
      <c r="D79" t="s">
        <v>231</v>
      </c>
      <c r="E79" t="s">
        <v>1054</v>
      </c>
      <c r="F79">
        <v>0</v>
      </c>
      <c r="G79" t="s">
        <v>801</v>
      </c>
    </row>
    <row r="80" spans="1:7" x14ac:dyDescent="0.25">
      <c r="A80" t="s">
        <v>32</v>
      </c>
      <c r="B80">
        <v>20</v>
      </c>
      <c r="C80">
        <v>1</v>
      </c>
      <c r="D80" t="s">
        <v>233</v>
      </c>
      <c r="E80" t="s">
        <v>1055</v>
      </c>
      <c r="F80">
        <v>0</v>
      </c>
      <c r="G80" t="s">
        <v>802</v>
      </c>
    </row>
    <row r="81" spans="1:7" x14ac:dyDescent="0.25">
      <c r="A81" t="s">
        <v>32</v>
      </c>
      <c r="B81">
        <v>21</v>
      </c>
      <c r="C81">
        <v>1</v>
      </c>
      <c r="D81" t="s">
        <v>235</v>
      </c>
      <c r="E81" t="s">
        <v>1056</v>
      </c>
      <c r="F81">
        <v>1</v>
      </c>
      <c r="G81" t="s">
        <v>17</v>
      </c>
    </row>
    <row r="82" spans="1:7" x14ac:dyDescent="0.25">
      <c r="A82" t="s">
        <v>32</v>
      </c>
      <c r="B82">
        <v>22</v>
      </c>
      <c r="C82">
        <v>1</v>
      </c>
      <c r="D82" t="s">
        <v>888</v>
      </c>
      <c r="E82" t="s">
        <v>1057</v>
      </c>
      <c r="F82" t="s">
        <v>48</v>
      </c>
      <c r="G82" t="s">
        <v>17</v>
      </c>
    </row>
    <row r="83" spans="1:7" x14ac:dyDescent="0.25">
      <c r="A83" t="s">
        <v>32</v>
      </c>
      <c r="B83">
        <v>23</v>
      </c>
      <c r="C83">
        <v>1</v>
      </c>
      <c r="D83" t="s">
        <v>889</v>
      </c>
      <c r="E83" t="s">
        <v>1058</v>
      </c>
      <c r="F83" t="s">
        <v>48</v>
      </c>
      <c r="G83" t="s">
        <v>17</v>
      </c>
    </row>
    <row r="84" spans="1:7" x14ac:dyDescent="0.25">
      <c r="A84" t="s">
        <v>32</v>
      </c>
      <c r="B84">
        <v>24</v>
      </c>
      <c r="C84">
        <v>1</v>
      </c>
      <c r="D84" t="s">
        <v>238</v>
      </c>
      <c r="E84" t="s">
        <v>1059</v>
      </c>
      <c r="F84">
        <v>1</v>
      </c>
      <c r="G84"/>
    </row>
    <row r="85" spans="1:7" x14ac:dyDescent="0.25">
      <c r="A85" t="s">
        <v>32</v>
      </c>
      <c r="B85">
        <v>25</v>
      </c>
      <c r="C85">
        <v>1</v>
      </c>
      <c r="D85" t="s">
        <v>1106</v>
      </c>
      <c r="E85" t="s">
        <v>1060</v>
      </c>
      <c r="F85">
        <v>1</v>
      </c>
      <c r="G85"/>
    </row>
    <row r="86" spans="1:7" x14ac:dyDescent="0.25">
      <c r="A86" t="s">
        <v>32</v>
      </c>
      <c r="B86">
        <v>26</v>
      </c>
      <c r="C86">
        <v>5</v>
      </c>
      <c r="D86" t="s">
        <v>243</v>
      </c>
      <c r="E86" t="s">
        <v>1061</v>
      </c>
      <c r="F86">
        <v>0</v>
      </c>
      <c r="G86" t="s">
        <v>803</v>
      </c>
    </row>
    <row r="87" spans="1:7" x14ac:dyDescent="0.25">
      <c r="A87" t="s">
        <v>32</v>
      </c>
      <c r="B87">
        <v>31</v>
      </c>
      <c r="C87">
        <v>1</v>
      </c>
      <c r="D87" t="s">
        <v>244</v>
      </c>
      <c r="E87" t="s">
        <v>1062</v>
      </c>
      <c r="F87">
        <v>1</v>
      </c>
      <c r="G87"/>
    </row>
    <row r="88" spans="1:7" x14ac:dyDescent="0.25">
      <c r="A88" t="s">
        <v>34</v>
      </c>
      <c r="B88">
        <v>0</v>
      </c>
      <c r="C88">
        <v>24</v>
      </c>
      <c r="D88" t="s">
        <v>254</v>
      </c>
      <c r="E88" t="s">
        <v>1063</v>
      </c>
      <c r="F88">
        <v>1</v>
      </c>
      <c r="G88" t="s">
        <v>17</v>
      </c>
    </row>
    <row r="89" spans="1:7" x14ac:dyDescent="0.25">
      <c r="A89" t="s">
        <v>34</v>
      </c>
      <c r="B89">
        <v>24</v>
      </c>
      <c r="C89">
        <v>5</v>
      </c>
      <c r="D89" t="s">
        <v>255</v>
      </c>
      <c r="E89" t="s">
        <v>1064</v>
      </c>
      <c r="F89">
        <v>1</v>
      </c>
      <c r="G89" t="s">
        <v>17</v>
      </c>
    </row>
    <row r="90" spans="1:7" x14ac:dyDescent="0.25">
      <c r="A90" t="s">
        <v>34</v>
      </c>
      <c r="B90">
        <v>29</v>
      </c>
      <c r="C90">
        <v>2</v>
      </c>
      <c r="D90" t="s">
        <v>256</v>
      </c>
      <c r="E90" t="s">
        <v>1065</v>
      </c>
      <c r="F90">
        <v>1</v>
      </c>
      <c r="G90" t="s">
        <v>17</v>
      </c>
    </row>
    <row r="91" spans="1:7" x14ac:dyDescent="0.25">
      <c r="A91" t="s">
        <v>34</v>
      </c>
      <c r="B91">
        <v>31</v>
      </c>
      <c r="C91">
        <v>1</v>
      </c>
      <c r="D91" t="s">
        <v>257</v>
      </c>
      <c r="E91" t="s">
        <v>1066</v>
      </c>
      <c r="F91">
        <v>1</v>
      </c>
      <c r="G91" t="s">
        <v>17</v>
      </c>
    </row>
    <row r="92" spans="1:7" x14ac:dyDescent="0.25">
      <c r="A92" t="s">
        <v>38</v>
      </c>
      <c r="B92">
        <v>0</v>
      </c>
      <c r="C92">
        <v>16</v>
      </c>
      <c r="D92" t="s">
        <v>262</v>
      </c>
      <c r="E92" t="s">
        <v>51</v>
      </c>
      <c r="F92">
        <v>1</v>
      </c>
      <c r="G92"/>
    </row>
    <row r="93" spans="1:7" x14ac:dyDescent="0.25">
      <c r="A93" t="s">
        <v>38</v>
      </c>
      <c r="B93">
        <v>16</v>
      </c>
      <c r="C93">
        <v>8</v>
      </c>
      <c r="D93" t="s">
        <v>263</v>
      </c>
      <c r="E93" t="s">
        <v>1086</v>
      </c>
      <c r="F93">
        <v>1</v>
      </c>
      <c r="G93"/>
    </row>
    <row r="94" spans="1:7" x14ac:dyDescent="0.25">
      <c r="A94" t="s">
        <v>38</v>
      </c>
      <c r="B94">
        <v>24</v>
      </c>
      <c r="C94">
        <v>4</v>
      </c>
      <c r="D94" t="s">
        <v>264</v>
      </c>
      <c r="E94" t="s">
        <v>1086</v>
      </c>
      <c r="F94">
        <v>1</v>
      </c>
      <c r="G94"/>
    </row>
    <row r="95" spans="1:7" x14ac:dyDescent="0.25">
      <c r="A95" t="s">
        <v>38</v>
      </c>
      <c r="B95">
        <v>28</v>
      </c>
      <c r="C95">
        <v>4</v>
      </c>
      <c r="D95" t="s">
        <v>265</v>
      </c>
      <c r="E95" t="s">
        <v>1087</v>
      </c>
      <c r="F95">
        <v>1</v>
      </c>
      <c r="G95"/>
    </row>
    <row r="96" spans="1:7" x14ac:dyDescent="0.25">
      <c r="A96" t="s">
        <v>52</v>
      </c>
      <c r="B96">
        <v>0</v>
      </c>
      <c r="C96">
        <v>1</v>
      </c>
      <c r="D96" t="s">
        <v>547</v>
      </c>
      <c r="E96" t="s">
        <v>48</v>
      </c>
      <c r="F96">
        <v>1</v>
      </c>
      <c r="G96" t="s">
        <v>17</v>
      </c>
    </row>
    <row r="97" spans="1:7" x14ac:dyDescent="0.25">
      <c r="A97" t="s">
        <v>52</v>
      </c>
      <c r="B97">
        <v>1</v>
      </c>
      <c r="C97">
        <v>1</v>
      </c>
      <c r="D97" t="s">
        <v>548</v>
      </c>
      <c r="E97" t="s">
        <v>48</v>
      </c>
      <c r="F97">
        <v>1</v>
      </c>
      <c r="G97" t="s">
        <v>17</v>
      </c>
    </row>
    <row r="98" spans="1:7" x14ac:dyDescent="0.25">
      <c r="A98" t="s">
        <v>52</v>
      </c>
      <c r="B98">
        <v>2</v>
      </c>
      <c r="C98">
        <v>30</v>
      </c>
      <c r="D98" t="s">
        <v>665</v>
      </c>
      <c r="E98" t="s">
        <v>48</v>
      </c>
      <c r="F98">
        <v>1</v>
      </c>
      <c r="G98" t="s">
        <v>17</v>
      </c>
    </row>
    <row r="99" spans="1:7" x14ac:dyDescent="0.25">
      <c r="A99" t="s">
        <v>353</v>
      </c>
      <c r="B99">
        <v>0</v>
      </c>
      <c r="C99">
        <v>1</v>
      </c>
      <c r="D99" t="s">
        <v>549</v>
      </c>
      <c r="E99" t="s">
        <v>48</v>
      </c>
      <c r="F99">
        <v>1</v>
      </c>
      <c r="G99" t="s">
        <v>17</v>
      </c>
    </row>
    <row r="100" spans="1:7" x14ac:dyDescent="0.25">
      <c r="A100" t="s">
        <v>353</v>
      </c>
      <c r="B100">
        <v>1</v>
      </c>
      <c r="C100">
        <v>31</v>
      </c>
      <c r="D100" t="s">
        <v>664</v>
      </c>
      <c r="E100" t="s">
        <v>48</v>
      </c>
      <c r="F100">
        <v>1</v>
      </c>
      <c r="G100" t="s">
        <v>17</v>
      </c>
    </row>
  </sheetData>
  <dataValidations disablePrompts="1"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590550</xdr:colOff>
                    <xdr:row>0</xdr:row>
                    <xdr:rowOff>0</xdr:rowOff>
                  </from>
                  <to>
                    <xdr:col>16</xdr:col>
                    <xdr:colOff>600075</xdr:colOff>
                    <xdr:row>1</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609</v>
      </c>
      <c r="E1" s="23"/>
    </row>
    <row r="2" spans="1:15" ht="15.75" thickBot="1" x14ac:dyDescent="0.3">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559"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32" t="s">
        <v>367</v>
      </c>
      <c r="N3" s="535" t="s">
        <v>14</v>
      </c>
      <c r="O3" s="536">
        <f ca="1">($G3+$G4+$G5+$G6+$G7)</f>
        <v>1056</v>
      </c>
    </row>
    <row r="4" spans="1:15" ht="15" customHeight="1" x14ac:dyDescent="0.25">
      <c r="A4" s="559"/>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33"/>
      <c r="N4" s="533"/>
      <c r="O4" s="537"/>
    </row>
    <row r="5" spans="1:15" ht="15" customHeight="1" x14ac:dyDescent="0.25">
      <c r="A5" s="559"/>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33"/>
      <c r="N5" s="533"/>
      <c r="O5" s="537"/>
    </row>
    <row r="6" spans="1:15" ht="15" customHeight="1" x14ac:dyDescent="0.25">
      <c r="A6" s="559"/>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33"/>
      <c r="N6" s="533"/>
      <c r="O6" s="537"/>
    </row>
    <row r="7" spans="1:15" ht="15" customHeight="1" thickBot="1" x14ac:dyDescent="0.3">
      <c r="A7" s="559"/>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34"/>
      <c r="N7" s="534"/>
      <c r="O7" s="538"/>
    </row>
    <row r="8" spans="1:15" ht="15" customHeight="1" x14ac:dyDescent="0.25">
      <c r="A8" s="560"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39" t="s">
        <v>368</v>
      </c>
      <c r="N8" s="542" t="s">
        <v>20</v>
      </c>
      <c r="O8" s="544">
        <f ca="1">($G8+$G9+$G10+$G13)</f>
        <v>960</v>
      </c>
    </row>
    <row r="9" spans="1:15" ht="15" customHeight="1" x14ac:dyDescent="0.25">
      <c r="A9" s="561"/>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40"/>
      <c r="N9" s="533"/>
      <c r="O9" s="537"/>
    </row>
    <row r="10" spans="1:15" ht="15" customHeight="1" x14ac:dyDescent="0.25">
      <c r="A10" s="561"/>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40"/>
      <c r="N10" s="533"/>
      <c r="O10" s="537"/>
    </row>
    <row r="11" spans="1:15" ht="15" customHeight="1" x14ac:dyDescent="0.25">
      <c r="A11" s="561"/>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40"/>
      <c r="N11" s="533"/>
      <c r="O11" s="537"/>
    </row>
    <row r="12" spans="1:15" ht="15" customHeight="1" x14ac:dyDescent="0.25">
      <c r="A12" s="561"/>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41"/>
      <c r="N12" s="543"/>
      <c r="O12" s="545"/>
    </row>
    <row r="13" spans="1:15" ht="15" customHeight="1" thickBot="1" x14ac:dyDescent="0.3">
      <c r="A13" s="562"/>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41"/>
      <c r="N13" s="543"/>
      <c r="O13" s="545"/>
    </row>
    <row r="14" spans="1:15" ht="15" customHeight="1" x14ac:dyDescent="0.25">
      <c r="A14" s="556" t="s">
        <v>23</v>
      </c>
      <c r="B14" s="34" t="s">
        <v>24</v>
      </c>
      <c r="C14" s="36" t="s">
        <v>613</v>
      </c>
      <c r="D14" s="551"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532" t="s">
        <v>369</v>
      </c>
      <c r="N14" s="535" t="s">
        <v>29</v>
      </c>
      <c r="O14" s="536">
        <f ca="1">(4*32+G18+G19+G20+G21+G22+G23)</f>
        <v>160</v>
      </c>
    </row>
    <row r="15" spans="1:15" x14ac:dyDescent="0.25">
      <c r="A15" s="557"/>
      <c r="B15" s="35" t="s">
        <v>30</v>
      </c>
      <c r="C15" s="37" t="s">
        <v>613</v>
      </c>
      <c r="D15" s="552"/>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553"/>
      <c r="N15" s="533"/>
      <c r="O15" s="537"/>
    </row>
    <row r="16" spans="1:15" x14ac:dyDescent="0.25">
      <c r="A16" s="557"/>
      <c r="B16" s="35" t="s">
        <v>31</v>
      </c>
      <c r="C16" s="37" t="s">
        <v>613</v>
      </c>
      <c r="D16" s="552"/>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553"/>
      <c r="N16" s="533"/>
      <c r="O16" s="537"/>
    </row>
    <row r="17" spans="1:15" x14ac:dyDescent="0.25">
      <c r="A17" s="557"/>
      <c r="B17" s="35" t="s">
        <v>32</v>
      </c>
      <c r="C17" s="37" t="s">
        <v>613</v>
      </c>
      <c r="D17" s="552"/>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553"/>
      <c r="N17" s="533"/>
      <c r="O17" s="537"/>
    </row>
    <row r="18" spans="1:15" x14ac:dyDescent="0.25">
      <c r="A18" s="557"/>
      <c r="B18" s="35" t="s">
        <v>34</v>
      </c>
      <c r="C18" s="35" t="s">
        <v>253</v>
      </c>
      <c r="D18" s="552"/>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53"/>
      <c r="N18" s="533"/>
      <c r="O18" s="537"/>
    </row>
    <row r="19" spans="1:15" x14ac:dyDescent="0.25">
      <c r="A19" s="557"/>
      <c r="B19" s="35" t="s">
        <v>36</v>
      </c>
      <c r="C19" s="73" t="s">
        <v>214</v>
      </c>
      <c r="D19" s="552"/>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53"/>
      <c r="N19" s="533"/>
      <c r="O19" s="537"/>
    </row>
    <row r="20" spans="1:15" x14ac:dyDescent="0.25">
      <c r="A20" s="557"/>
      <c r="B20" s="73" t="s">
        <v>246</v>
      </c>
      <c r="C20" s="73" t="s">
        <v>205</v>
      </c>
      <c r="D20" s="552"/>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53"/>
      <c r="N20" s="533"/>
      <c r="O20" s="537"/>
    </row>
    <row r="21" spans="1:15" x14ac:dyDescent="0.25">
      <c r="A21" s="557"/>
      <c r="B21" s="73" t="s">
        <v>250</v>
      </c>
      <c r="C21" s="73" t="s">
        <v>390</v>
      </c>
      <c r="D21" s="552"/>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53"/>
      <c r="N21" s="533"/>
      <c r="O21" s="537"/>
    </row>
    <row r="22" spans="1:15" x14ac:dyDescent="0.25">
      <c r="A22" s="557"/>
      <c r="B22" s="73" t="s">
        <v>251</v>
      </c>
      <c r="C22" s="73" t="s">
        <v>390</v>
      </c>
      <c r="D22" s="552"/>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53"/>
      <c r="N22" s="533"/>
      <c r="O22" s="537"/>
    </row>
    <row r="23" spans="1:15" x14ac:dyDescent="0.25">
      <c r="A23" s="557"/>
      <c r="B23" s="73" t="s">
        <v>252</v>
      </c>
      <c r="C23" s="73" t="s">
        <v>390</v>
      </c>
      <c r="D23" s="552"/>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53"/>
      <c r="N23" s="533"/>
      <c r="O23" s="537"/>
    </row>
    <row r="24" spans="1:15" x14ac:dyDescent="0.25">
      <c r="A24" s="557"/>
      <c r="B24" s="35" t="s">
        <v>38</v>
      </c>
      <c r="C24" s="37" t="s">
        <v>613</v>
      </c>
      <c r="D24" s="552"/>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53"/>
      <c r="N24" s="533"/>
      <c r="O24" s="537"/>
    </row>
    <row r="25" spans="1:15" x14ac:dyDescent="0.25">
      <c r="A25" s="556" t="s">
        <v>41</v>
      </c>
      <c r="B25" s="35" t="s">
        <v>42</v>
      </c>
      <c r="C25" s="35" t="s">
        <v>614</v>
      </c>
      <c r="D25" s="552" t="s">
        <v>43</v>
      </c>
      <c r="E25" s="122"/>
      <c r="F25" s="68" t="s">
        <v>44</v>
      </c>
      <c r="G25" s="39">
        <f ca="1">IF($C25="No Param",32,VLOOKUP($C25,INDIRECT(Config!$B$1),HLOOKUP(D$1,INDIRECT(Config!$E$1),2,FALSE),FALSE)*32)</f>
        <v>32</v>
      </c>
      <c r="H25" s="16" t="str">
        <f ca="1">IF(G25=0,"N/A","0x8000")</f>
        <v>0x8000</v>
      </c>
      <c r="I25" s="16" t="s">
        <v>45</v>
      </c>
      <c r="J25" s="16" t="s">
        <v>48</v>
      </c>
      <c r="K25" s="16" t="s">
        <v>387</v>
      </c>
      <c r="L25" s="3"/>
      <c r="M25" s="553" t="s">
        <v>370</v>
      </c>
      <c r="N25" s="533"/>
      <c r="O25" s="537">
        <f ca="1">(G25+G26)</f>
        <v>64</v>
      </c>
    </row>
    <row r="26" spans="1:15" ht="15.75" thickBot="1" x14ac:dyDescent="0.3">
      <c r="A26" s="558"/>
      <c r="B26" s="74" t="s">
        <v>46</v>
      </c>
      <c r="C26" s="74" t="s">
        <v>615</v>
      </c>
      <c r="D26" s="555"/>
      <c r="E26" s="123"/>
      <c r="F26" s="76" t="s">
        <v>44</v>
      </c>
      <c r="G26" s="75">
        <f ca="1">IF($C26="No Param",32,VLOOKUP($C26,INDIRECT(Config!$B$1),HLOOKUP(D$1,INDIRECT(Config!$E$1),2,FALSE),FALSE)*32)</f>
        <v>32</v>
      </c>
      <c r="H26" s="26" t="str">
        <f ca="1">IF(G26=0,"N/A","0x8004")</f>
        <v>0x8004</v>
      </c>
      <c r="I26" s="26" t="s">
        <v>47</v>
      </c>
      <c r="J26" s="26" t="s">
        <v>48</v>
      </c>
      <c r="K26" s="26" t="s">
        <v>387</v>
      </c>
      <c r="L26" s="234"/>
      <c r="M26" s="534"/>
      <c r="N26" s="534"/>
      <c r="O26" s="538"/>
    </row>
    <row r="27" spans="1:15" ht="15.75" thickBot="1" x14ac:dyDescent="0.3">
      <c r="A27" s="124"/>
    </row>
    <row r="28" spans="1:15" x14ac:dyDescent="0.25">
      <c r="A28" s="551"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35" t="s">
        <v>48</v>
      </c>
      <c r="O28" s="536">
        <f ca="1">SUM(G28:G42)</f>
        <v>576</v>
      </c>
    </row>
    <row r="29" spans="1:15" ht="15" customHeight="1" x14ac:dyDescent="0.25">
      <c r="A29" s="552"/>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53" t="s">
        <v>369</v>
      </c>
      <c r="N29" s="533"/>
      <c r="O29" s="537"/>
    </row>
    <row r="30" spans="1:15" x14ac:dyDescent="0.25">
      <c r="A30" s="552"/>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53"/>
      <c r="N30" s="533"/>
      <c r="O30" s="537"/>
    </row>
    <row r="31" spans="1:15" x14ac:dyDescent="0.25">
      <c r="A31" s="552"/>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53"/>
      <c r="N31" s="533"/>
      <c r="O31" s="537"/>
    </row>
    <row r="32" spans="1:15" x14ac:dyDescent="0.25">
      <c r="A32" s="552"/>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33"/>
      <c r="O32" s="537"/>
    </row>
    <row r="33" spans="1:15" x14ac:dyDescent="0.25">
      <c r="A33" s="552"/>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33"/>
      <c r="O33" s="537"/>
    </row>
    <row r="34" spans="1:15" ht="15" customHeight="1" x14ac:dyDescent="0.25">
      <c r="A34" s="552"/>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53" t="s">
        <v>369</v>
      </c>
      <c r="N34" s="533"/>
      <c r="O34" s="537"/>
    </row>
    <row r="35" spans="1:15" x14ac:dyDescent="0.25">
      <c r="A35" s="552"/>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53"/>
      <c r="N35" s="533"/>
      <c r="O35" s="537"/>
    </row>
    <row r="36" spans="1:15" x14ac:dyDescent="0.25">
      <c r="A36" s="552"/>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53"/>
      <c r="N36" s="533"/>
      <c r="O36" s="537"/>
    </row>
    <row r="37" spans="1:15" x14ac:dyDescent="0.25">
      <c r="A37" s="552"/>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33"/>
      <c r="O37" s="537"/>
    </row>
    <row r="38" spans="1:15" x14ac:dyDescent="0.25">
      <c r="A38" s="552"/>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33"/>
      <c r="O38" s="537"/>
    </row>
    <row r="39" spans="1:15" ht="15" customHeight="1" x14ac:dyDescent="0.25">
      <c r="A39" s="552"/>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53" t="s">
        <v>369</v>
      </c>
      <c r="N39" s="533"/>
      <c r="O39" s="537"/>
    </row>
    <row r="40" spans="1:15" x14ac:dyDescent="0.25">
      <c r="A40" s="552"/>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53"/>
      <c r="N40" s="533"/>
      <c r="O40" s="537"/>
    </row>
    <row r="41" spans="1:15" x14ac:dyDescent="0.25">
      <c r="A41" s="552"/>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53"/>
      <c r="N41" s="533"/>
      <c r="O41" s="537"/>
    </row>
    <row r="42" spans="1:15" ht="15.75" thickBot="1" x14ac:dyDescent="0.3">
      <c r="A42" s="555"/>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34"/>
      <c r="O42" s="538"/>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430" priority="227" operator="equal">
      <formula>0</formula>
    </cfRule>
  </conditionalFormatting>
  <conditionalFormatting sqref="J28">
    <cfRule type="cellIs" dxfId="429" priority="243" operator="equal">
      <formula>0</formula>
    </cfRule>
  </conditionalFormatting>
  <conditionalFormatting sqref="C3">
    <cfRule type="cellIs" dxfId="428" priority="229" operator="equal">
      <formula>0</formula>
    </cfRule>
  </conditionalFormatting>
  <conditionalFormatting sqref="C4">
    <cfRule type="cellIs" dxfId="427" priority="228" operator="equal">
      <formula>0</formula>
    </cfRule>
  </conditionalFormatting>
  <conditionalFormatting sqref="B3 D3 G14:G26">
    <cfRule type="cellIs" dxfId="426" priority="240" operator="equal">
      <formula>0</formula>
    </cfRule>
  </conditionalFormatting>
  <conditionalFormatting sqref="B4 D4">
    <cfRule type="cellIs" dxfId="425" priority="239" operator="equal">
      <formula>0</formula>
    </cfRule>
  </conditionalFormatting>
  <conditionalFormatting sqref="B5 D5">
    <cfRule type="cellIs" dxfId="424" priority="238" operator="equal">
      <formula>0</formula>
    </cfRule>
  </conditionalFormatting>
  <conditionalFormatting sqref="B7">
    <cfRule type="cellIs" dxfId="423" priority="237" operator="equal">
      <formula>0</formula>
    </cfRule>
  </conditionalFormatting>
  <conditionalFormatting sqref="B8 D8">
    <cfRule type="cellIs" priority="236" operator="equal">
      <formula>0</formula>
    </cfRule>
  </conditionalFormatting>
  <conditionalFormatting sqref="B9 D9">
    <cfRule type="cellIs" dxfId="422" priority="235" operator="equal">
      <formula>0</formula>
    </cfRule>
  </conditionalFormatting>
  <conditionalFormatting sqref="B10 D10">
    <cfRule type="cellIs" dxfId="421" priority="233" operator="equal">
      <formula>0</formula>
    </cfRule>
    <cfRule type="cellIs" dxfId="420" priority="234" operator="equal">
      <formula>0</formula>
    </cfRule>
  </conditionalFormatting>
  <conditionalFormatting sqref="B6 D6">
    <cfRule type="cellIs" dxfId="419" priority="231" operator="equal">
      <formula>0</formula>
    </cfRule>
  </conditionalFormatting>
  <conditionalFormatting sqref="D7">
    <cfRule type="cellIs" dxfId="418" priority="230" operator="equal">
      <formula>0</formula>
    </cfRule>
  </conditionalFormatting>
  <conditionalFormatting sqref="C7">
    <cfRule type="cellIs" dxfId="417" priority="226" operator="equal">
      <formula>0</formula>
    </cfRule>
  </conditionalFormatting>
  <conditionalFormatting sqref="C8">
    <cfRule type="cellIs" priority="225" operator="equal">
      <formula>0</formula>
    </cfRule>
  </conditionalFormatting>
  <conditionalFormatting sqref="C9">
    <cfRule type="cellIs" dxfId="416" priority="224" operator="equal">
      <formula>0</formula>
    </cfRule>
  </conditionalFormatting>
  <conditionalFormatting sqref="C10">
    <cfRule type="cellIs" dxfId="415" priority="222" operator="equal">
      <formula>0</formula>
    </cfRule>
    <cfRule type="cellIs" dxfId="414" priority="223" operator="equal">
      <formula>0</formula>
    </cfRule>
  </conditionalFormatting>
  <conditionalFormatting sqref="C6">
    <cfRule type="cellIs" dxfId="413" priority="221" operator="equal">
      <formula>0</formula>
    </cfRule>
  </conditionalFormatting>
  <conditionalFormatting sqref="G40">
    <cfRule type="cellIs" dxfId="412" priority="141" operator="equal">
      <formula>0</formula>
    </cfRule>
  </conditionalFormatting>
  <conditionalFormatting sqref="G37">
    <cfRule type="cellIs" dxfId="411" priority="140" operator="equal">
      <formula>0</formula>
    </cfRule>
  </conditionalFormatting>
  <conditionalFormatting sqref="G42">
    <cfRule type="cellIs" dxfId="410" priority="139" operator="equal">
      <formula>0</formula>
    </cfRule>
  </conditionalFormatting>
  <conditionalFormatting sqref="L32">
    <cfRule type="cellIs" dxfId="409" priority="182" operator="equal">
      <formula>0</formula>
    </cfRule>
  </conditionalFormatting>
  <conditionalFormatting sqref="L31">
    <cfRule type="cellIs" dxfId="408" priority="181" operator="equal">
      <formula>0</formula>
    </cfRule>
  </conditionalFormatting>
  <conditionalFormatting sqref="L30">
    <cfRule type="cellIs" dxfId="407" priority="180" operator="equal">
      <formula>0</formula>
    </cfRule>
  </conditionalFormatting>
  <conditionalFormatting sqref="L36">
    <cfRule type="cellIs" dxfId="406" priority="177" operator="equal">
      <formula>0</formula>
    </cfRule>
  </conditionalFormatting>
  <conditionalFormatting sqref="L29">
    <cfRule type="cellIs" dxfId="405" priority="179" operator="equal">
      <formula>0</formula>
    </cfRule>
  </conditionalFormatting>
  <conditionalFormatting sqref="L37">
    <cfRule type="cellIs" dxfId="404" priority="178" operator="equal">
      <formula>0</formula>
    </cfRule>
  </conditionalFormatting>
  <conditionalFormatting sqref="L35">
    <cfRule type="cellIs" dxfId="403" priority="176" operator="equal">
      <formula>0</formula>
    </cfRule>
  </conditionalFormatting>
  <conditionalFormatting sqref="L34">
    <cfRule type="cellIs" dxfId="402" priority="175" operator="equal">
      <formula>0</formula>
    </cfRule>
  </conditionalFormatting>
  <conditionalFormatting sqref="L42">
    <cfRule type="cellIs" dxfId="401" priority="174" operator="equal">
      <formula>0</formula>
    </cfRule>
  </conditionalFormatting>
  <conditionalFormatting sqref="L41">
    <cfRule type="cellIs" dxfId="400" priority="173" operator="equal">
      <formula>0</formula>
    </cfRule>
  </conditionalFormatting>
  <conditionalFormatting sqref="L40">
    <cfRule type="cellIs" dxfId="399" priority="172" operator="equal">
      <formula>0</formula>
    </cfRule>
  </conditionalFormatting>
  <conditionalFormatting sqref="L39">
    <cfRule type="cellIs" dxfId="398" priority="171" operator="equal">
      <formula>0</formula>
    </cfRule>
  </conditionalFormatting>
  <conditionalFormatting sqref="K25">
    <cfRule type="cellIs" dxfId="397" priority="158" operator="equal">
      <formula>0</formula>
    </cfRule>
  </conditionalFormatting>
  <conditionalFormatting sqref="K26">
    <cfRule type="cellIs" dxfId="396" priority="156" operator="equal">
      <formula>0</formula>
    </cfRule>
  </conditionalFormatting>
  <conditionalFormatting sqref="G34">
    <cfRule type="cellIs" dxfId="395" priority="153" operator="equal">
      <formula>0</formula>
    </cfRule>
  </conditionalFormatting>
  <conditionalFormatting sqref="G36">
    <cfRule type="cellIs" dxfId="394" priority="152" operator="equal">
      <formula>0</formula>
    </cfRule>
  </conditionalFormatting>
  <conditionalFormatting sqref="G29">
    <cfRule type="cellIs" dxfId="393" priority="146" operator="equal">
      <formula>0</formula>
    </cfRule>
  </conditionalFormatting>
  <conditionalFormatting sqref="G32">
    <cfRule type="cellIs" dxfId="392" priority="150" operator="equal">
      <formula>0</formula>
    </cfRule>
  </conditionalFormatting>
  <conditionalFormatting sqref="G33">
    <cfRule type="cellIs" dxfId="391" priority="149" operator="equal">
      <formula>0</formula>
    </cfRule>
  </conditionalFormatting>
  <conditionalFormatting sqref="G28">
    <cfRule type="cellIs" dxfId="390" priority="151" operator="equal">
      <formula>0</formula>
    </cfRule>
  </conditionalFormatting>
  <conditionalFormatting sqref="G38">
    <cfRule type="cellIs" dxfId="389" priority="148" operator="equal">
      <formula>0</formula>
    </cfRule>
  </conditionalFormatting>
  <conditionalFormatting sqref="G35">
    <cfRule type="cellIs" dxfId="388" priority="147" operator="equal">
      <formula>0</formula>
    </cfRule>
  </conditionalFormatting>
  <conditionalFormatting sqref="G31">
    <cfRule type="cellIs" dxfId="387" priority="145" operator="equal">
      <formula>0</formula>
    </cfRule>
  </conditionalFormatting>
  <conditionalFormatting sqref="G30">
    <cfRule type="cellIs" dxfId="386" priority="144" operator="equal">
      <formula>0</formula>
    </cfRule>
  </conditionalFormatting>
  <conditionalFormatting sqref="G39">
    <cfRule type="cellIs" dxfId="385" priority="143" operator="equal">
      <formula>0</formula>
    </cfRule>
  </conditionalFormatting>
  <conditionalFormatting sqref="G41">
    <cfRule type="cellIs" dxfId="384" priority="142" operator="equal">
      <formula>0</formula>
    </cfRule>
  </conditionalFormatting>
  <conditionalFormatting sqref="G3:I3">
    <cfRule type="cellIs" dxfId="383" priority="70" operator="equal">
      <formula>0</formula>
    </cfRule>
  </conditionalFormatting>
  <conditionalFormatting sqref="H4:I4">
    <cfRule type="cellIs" dxfId="382" priority="69" operator="equal">
      <formula>0</formula>
    </cfRule>
  </conditionalFormatting>
  <conditionalFormatting sqref="I6">
    <cfRule type="cellIs" dxfId="381" priority="65" operator="equal">
      <formula>0</formula>
    </cfRule>
  </conditionalFormatting>
  <conditionalFormatting sqref="H5">
    <cfRule type="cellIs" dxfId="380" priority="64" operator="equal">
      <formula>0</formula>
    </cfRule>
  </conditionalFormatting>
  <conditionalFormatting sqref="H6">
    <cfRule type="cellIs" dxfId="379" priority="63" operator="equal">
      <formula>0</formula>
    </cfRule>
  </conditionalFormatting>
  <conditionalFormatting sqref="K3:K4">
    <cfRule type="cellIs" dxfId="378" priority="121" operator="equal">
      <formula>0</formula>
    </cfRule>
  </conditionalFormatting>
  <conditionalFormatting sqref="K5">
    <cfRule type="cellIs" dxfId="377" priority="119" operator="equal">
      <formula>0</formula>
    </cfRule>
  </conditionalFormatting>
  <conditionalFormatting sqref="K6">
    <cfRule type="cellIs" dxfId="376" priority="117" operator="equal">
      <formula>0</formula>
    </cfRule>
  </conditionalFormatting>
  <conditionalFormatting sqref="K9">
    <cfRule type="cellIs" dxfId="375" priority="115" operator="equal">
      <formula>0</formula>
    </cfRule>
  </conditionalFormatting>
  <conditionalFormatting sqref="K10">
    <cfRule type="cellIs" dxfId="374" priority="113" operator="equal">
      <formula>0</formula>
    </cfRule>
  </conditionalFormatting>
  <conditionalFormatting sqref="K7">
    <cfRule type="cellIs" dxfId="373" priority="109" operator="equal">
      <formula>0</formula>
    </cfRule>
  </conditionalFormatting>
  <conditionalFormatting sqref="K8">
    <cfRule type="cellIs" dxfId="372" priority="107" operator="equal">
      <formula>0</formula>
    </cfRule>
  </conditionalFormatting>
  <conditionalFormatting sqref="E10">
    <cfRule type="cellIs" priority="89" operator="equal">
      <formula>0</formula>
    </cfRule>
  </conditionalFormatting>
  <conditionalFormatting sqref="E3">
    <cfRule type="cellIs" dxfId="371" priority="104" operator="equal">
      <formula>0</formula>
    </cfRule>
  </conditionalFormatting>
  <conditionalFormatting sqref="E3">
    <cfRule type="cellIs" priority="103" operator="equal">
      <formula>0</formula>
    </cfRule>
  </conditionalFormatting>
  <conditionalFormatting sqref="E5">
    <cfRule type="cellIs" dxfId="370" priority="100" operator="equal">
      <formula>0</formula>
    </cfRule>
  </conditionalFormatting>
  <conditionalFormatting sqref="E5">
    <cfRule type="cellIs" priority="99" operator="equal">
      <formula>0</formula>
    </cfRule>
  </conditionalFormatting>
  <conditionalFormatting sqref="E7">
    <cfRule type="cellIs" dxfId="369" priority="96" operator="equal">
      <formula>0</formula>
    </cfRule>
  </conditionalFormatting>
  <conditionalFormatting sqref="E7">
    <cfRule type="cellIs" priority="95" operator="equal">
      <formula>0</formula>
    </cfRule>
  </conditionalFormatting>
  <conditionalFormatting sqref="E9">
    <cfRule type="cellIs" dxfId="368" priority="92" operator="equal">
      <formula>0</formula>
    </cfRule>
  </conditionalFormatting>
  <conditionalFormatting sqref="E9">
    <cfRule type="cellIs" priority="91" operator="equal">
      <formula>0</formula>
    </cfRule>
  </conditionalFormatting>
  <conditionalFormatting sqref="E4">
    <cfRule type="cellIs" dxfId="367" priority="102" operator="equal">
      <formula>0</formula>
    </cfRule>
  </conditionalFormatting>
  <conditionalFormatting sqref="E4">
    <cfRule type="cellIs" priority="101" operator="equal">
      <formula>0</formula>
    </cfRule>
  </conditionalFormatting>
  <conditionalFormatting sqref="E6">
    <cfRule type="cellIs" dxfId="366" priority="98" operator="equal">
      <formula>0</formula>
    </cfRule>
  </conditionalFormatting>
  <conditionalFormatting sqref="E6">
    <cfRule type="cellIs" priority="97" operator="equal">
      <formula>0</formula>
    </cfRule>
  </conditionalFormatting>
  <conditionalFormatting sqref="E8">
    <cfRule type="cellIs" dxfId="365" priority="94" operator="equal">
      <formula>0</formula>
    </cfRule>
  </conditionalFormatting>
  <conditionalFormatting sqref="E8">
    <cfRule type="cellIs" priority="93" operator="equal">
      <formula>0</formula>
    </cfRule>
  </conditionalFormatting>
  <conditionalFormatting sqref="E10">
    <cfRule type="cellIs" dxfId="364" priority="90" operator="equal">
      <formula>0</formula>
    </cfRule>
  </conditionalFormatting>
  <conditionalFormatting sqref="G4:G10">
    <cfRule type="cellIs" dxfId="363" priority="80" operator="equal">
      <formula>0</formula>
    </cfRule>
  </conditionalFormatting>
  <conditionalFormatting sqref="F6">
    <cfRule type="cellIs" dxfId="362" priority="71" operator="equal">
      <formula>0</formula>
    </cfRule>
  </conditionalFormatting>
  <conditionalFormatting sqref="F3">
    <cfRule type="cellIs" dxfId="361" priority="79" operator="equal">
      <formula>0</formula>
    </cfRule>
  </conditionalFormatting>
  <conditionalFormatting sqref="F4">
    <cfRule type="cellIs" dxfId="360" priority="78" operator="equal">
      <formula>0</formula>
    </cfRule>
  </conditionalFormatting>
  <conditionalFormatting sqref="F5">
    <cfRule type="cellIs" dxfId="359" priority="77" operator="equal">
      <formula>0</formula>
    </cfRule>
  </conditionalFormatting>
  <conditionalFormatting sqref="F7">
    <cfRule type="cellIs" dxfId="358" priority="76" operator="equal">
      <formula>0</formula>
    </cfRule>
  </conditionalFormatting>
  <conditionalFormatting sqref="F9">
    <cfRule type="cellIs" dxfId="357" priority="74" operator="equal">
      <formula>0</formula>
    </cfRule>
  </conditionalFormatting>
  <conditionalFormatting sqref="F8 H9:H10">
    <cfRule type="cellIs" priority="75" operator="equal">
      <formula>0</formula>
    </cfRule>
  </conditionalFormatting>
  <conditionalFormatting sqref="F10">
    <cfRule type="cellIs" dxfId="356" priority="72" operator="equal">
      <formula>0</formula>
    </cfRule>
    <cfRule type="cellIs" dxfId="355" priority="73" operator="equal">
      <formula>0</formula>
    </cfRule>
  </conditionalFormatting>
  <conditionalFormatting sqref="H7">
    <cfRule type="cellIs" dxfId="354" priority="62" operator="equal">
      <formula>0</formula>
    </cfRule>
  </conditionalFormatting>
  <conditionalFormatting sqref="I5">
    <cfRule type="cellIs" dxfId="353" priority="68" operator="equal">
      <formula>0</formula>
    </cfRule>
  </conditionalFormatting>
  <conditionalFormatting sqref="I7">
    <cfRule type="cellIs" dxfId="352"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1" priority="46" operator="equal">
      <formula>0</formula>
    </cfRule>
  </conditionalFormatting>
  <conditionalFormatting sqref="I11">
    <cfRule type="cellIs" priority="45" operator="equal">
      <formula>0</formula>
    </cfRule>
  </conditionalFormatting>
  <conditionalFormatting sqref="K13 E13 G13">
    <cfRule type="cellIs" dxfId="350"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49"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48"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47" priority="32" operator="equal">
      <formula>0</formula>
    </cfRule>
  </conditionalFormatting>
  <conditionalFormatting sqref="J5">
    <cfRule type="cellIs" dxfId="346" priority="31" operator="equal">
      <formula>0</formula>
    </cfRule>
  </conditionalFormatting>
  <conditionalFormatting sqref="J6">
    <cfRule type="cellIs" dxfId="345" priority="30" operator="equal">
      <formula>0</formula>
    </cfRule>
  </conditionalFormatting>
  <conditionalFormatting sqref="J9">
    <cfRule type="cellIs" dxfId="344" priority="29" operator="equal">
      <formula>0</formula>
    </cfRule>
  </conditionalFormatting>
  <conditionalFormatting sqref="J10">
    <cfRule type="cellIs" dxfId="343" priority="28" operator="equal">
      <formula>0</formula>
    </cfRule>
  </conditionalFormatting>
  <conditionalFormatting sqref="J7">
    <cfRule type="cellIs" dxfId="342" priority="27" operator="equal">
      <formula>0</formula>
    </cfRule>
  </conditionalFormatting>
  <conditionalFormatting sqref="J8">
    <cfRule type="cellIs" dxfId="341" priority="26" operator="equal">
      <formula>0</formula>
    </cfRule>
  </conditionalFormatting>
  <conditionalFormatting sqref="J11">
    <cfRule type="cellIs" dxfId="340" priority="25" operator="equal">
      <formula>0</formula>
    </cfRule>
  </conditionalFormatting>
  <conditionalFormatting sqref="J13">
    <cfRule type="cellIs" dxfId="339" priority="24" operator="equal">
      <formula>0</formula>
    </cfRule>
  </conditionalFormatting>
  <conditionalFormatting sqref="J12">
    <cfRule type="cellIs" dxfId="338" priority="23" operator="equal">
      <formula>0</formula>
    </cfRule>
  </conditionalFormatting>
  <conditionalFormatting sqref="J25">
    <cfRule type="cellIs" dxfId="337" priority="22" operator="equal">
      <formula>0</formula>
    </cfRule>
  </conditionalFormatting>
  <conditionalFormatting sqref="J26">
    <cfRule type="cellIs" dxfId="336" priority="21" operator="equal">
      <formula>0</formula>
    </cfRule>
  </conditionalFormatting>
  <conditionalFormatting sqref="L3:L4">
    <cfRule type="cellIs" dxfId="335" priority="20" operator="equal">
      <formula>0</formula>
    </cfRule>
  </conditionalFormatting>
  <conditionalFormatting sqref="L5">
    <cfRule type="cellIs" dxfId="334" priority="19" operator="equal">
      <formula>0</formula>
    </cfRule>
  </conditionalFormatting>
  <conditionalFormatting sqref="L6">
    <cfRule type="cellIs" dxfId="333" priority="18" operator="equal">
      <formula>0</formula>
    </cfRule>
  </conditionalFormatting>
  <conditionalFormatting sqref="L7">
    <cfRule type="cellIs" dxfId="332" priority="17" operator="equal">
      <formula>0</formula>
    </cfRule>
  </conditionalFormatting>
  <conditionalFormatting sqref="L8:L9">
    <cfRule type="cellIs" dxfId="331" priority="16" operator="equal">
      <formula>0</formula>
    </cfRule>
  </conditionalFormatting>
  <conditionalFormatting sqref="L14">
    <cfRule type="cellIs" dxfId="330" priority="15" operator="equal">
      <formula>0</formula>
    </cfRule>
  </conditionalFormatting>
  <conditionalFormatting sqref="L15">
    <cfRule type="cellIs" dxfId="329" priority="14" operator="equal">
      <formula>0</formula>
    </cfRule>
  </conditionalFormatting>
  <conditionalFormatting sqref="L16">
    <cfRule type="cellIs" dxfId="328" priority="13" operator="equal">
      <formula>0</formula>
    </cfRule>
  </conditionalFormatting>
  <conditionalFormatting sqref="L17">
    <cfRule type="cellIs" dxfId="327" priority="12" operator="equal">
      <formula>0</formula>
    </cfRule>
  </conditionalFormatting>
  <conditionalFormatting sqref="L18">
    <cfRule type="cellIs" dxfId="326" priority="11" operator="equal">
      <formula>0</formula>
    </cfRule>
  </conditionalFormatting>
  <conditionalFormatting sqref="L19">
    <cfRule type="cellIs" dxfId="325" priority="10" operator="equal">
      <formula>0</formula>
    </cfRule>
  </conditionalFormatting>
  <conditionalFormatting sqref="L20">
    <cfRule type="cellIs" dxfId="324" priority="9" operator="equal">
      <formula>0</formula>
    </cfRule>
  </conditionalFormatting>
  <conditionalFormatting sqref="L21">
    <cfRule type="cellIs" dxfId="323" priority="8" operator="equal">
      <formula>0</formula>
    </cfRule>
  </conditionalFormatting>
  <conditionalFormatting sqref="L22">
    <cfRule type="cellIs" dxfId="322" priority="7" operator="equal">
      <formula>0</formula>
    </cfRule>
  </conditionalFormatting>
  <conditionalFormatting sqref="L23">
    <cfRule type="cellIs" dxfId="321" priority="6" operator="equal">
      <formula>0</formula>
    </cfRule>
  </conditionalFormatting>
  <conditionalFormatting sqref="L24">
    <cfRule type="cellIs" dxfId="320" priority="5" operator="equal">
      <formula>0</formula>
    </cfRule>
  </conditionalFormatting>
  <conditionalFormatting sqref="L10">
    <cfRule type="cellIs" dxfId="319" priority="4" operator="equal">
      <formula>0</formula>
    </cfRule>
  </conditionalFormatting>
  <conditionalFormatting sqref="L11">
    <cfRule type="cellIs" dxfId="318" priority="3" operator="equal">
      <formula>0</formula>
    </cfRule>
  </conditionalFormatting>
  <conditionalFormatting sqref="L12">
    <cfRule type="cellIs" dxfId="317" priority="2" operator="equal">
      <formula>0</formula>
    </cfRule>
  </conditionalFormatting>
  <conditionalFormatting sqref="L13">
    <cfRule type="cellIs" dxfId="316"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A20" workbookViewId="0">
      <selection activeCell="J16" sqref="J16"/>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531"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32" t="s">
        <v>367</v>
      </c>
      <c r="N3" s="535" t="s">
        <v>14</v>
      </c>
      <c r="O3" s="536">
        <f ca="1">($G3+$G4+$G5+$G6+$G7)</f>
        <v>1056</v>
      </c>
    </row>
    <row r="4" spans="1:15" ht="15" customHeight="1" x14ac:dyDescent="0.25">
      <c r="A4" s="531"/>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33"/>
      <c r="N4" s="533"/>
      <c r="O4" s="537"/>
    </row>
    <row r="5" spans="1:15" ht="15" customHeight="1" x14ac:dyDescent="0.25">
      <c r="A5" s="531"/>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33"/>
      <c r="N5" s="533"/>
      <c r="O5" s="537"/>
    </row>
    <row r="6" spans="1:15" ht="15" customHeight="1" x14ac:dyDescent="0.25">
      <c r="A6" s="531"/>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33"/>
      <c r="N6" s="533"/>
      <c r="O6" s="537"/>
    </row>
    <row r="7" spans="1:15" ht="15" customHeight="1" thickBot="1" x14ac:dyDescent="0.3">
      <c r="A7" s="531"/>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34"/>
      <c r="N7" s="534"/>
      <c r="O7" s="538"/>
    </row>
    <row r="8" spans="1:15" ht="14.65" customHeight="1" x14ac:dyDescent="0.25">
      <c r="A8" s="546"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39" t="s">
        <v>368</v>
      </c>
      <c r="N8" s="542" t="s">
        <v>20</v>
      </c>
      <c r="O8" s="544">
        <f ca="1">($G8+$G9+$G10+$G13)</f>
        <v>960</v>
      </c>
    </row>
    <row r="9" spans="1:15" ht="14.65" customHeight="1" x14ac:dyDescent="0.25">
      <c r="A9" s="547"/>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40"/>
      <c r="N9" s="533"/>
      <c r="O9" s="537"/>
    </row>
    <row r="10" spans="1:15" ht="14.65" customHeight="1" x14ac:dyDescent="0.25">
      <c r="A10" s="547"/>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40"/>
      <c r="N10" s="533"/>
      <c r="O10" s="537"/>
    </row>
    <row r="11" spans="1:15" ht="14.65" customHeight="1" x14ac:dyDescent="0.25">
      <c r="A11" s="547"/>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40"/>
      <c r="N11" s="533"/>
      <c r="O11" s="537"/>
    </row>
    <row r="12" spans="1:15" ht="14.65" customHeight="1" x14ac:dyDescent="0.25">
      <c r="A12" s="547"/>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41"/>
      <c r="N12" s="543"/>
      <c r="O12" s="545"/>
    </row>
    <row r="13" spans="1:15" ht="14.65" customHeight="1" thickBot="1" x14ac:dyDescent="0.3">
      <c r="A13" s="548"/>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41"/>
      <c r="N13" s="543"/>
      <c r="O13" s="545"/>
    </row>
    <row r="14" spans="1:15" ht="14.65" customHeight="1" x14ac:dyDescent="0.25">
      <c r="A14" s="549" t="s">
        <v>23</v>
      </c>
      <c r="B14" s="34" t="s">
        <v>24</v>
      </c>
      <c r="C14" s="36" t="s">
        <v>613</v>
      </c>
      <c r="D14" s="551"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532" t="s">
        <v>369</v>
      </c>
      <c r="N14" s="535" t="s">
        <v>29</v>
      </c>
      <c r="O14" s="536">
        <f ca="1">(4*32+G18+G19+G20+G21+G22+G23)</f>
        <v>160</v>
      </c>
    </row>
    <row r="15" spans="1:15" ht="14.65" customHeight="1" x14ac:dyDescent="0.25">
      <c r="A15" s="550"/>
      <c r="B15" s="35" t="s">
        <v>30</v>
      </c>
      <c r="C15" s="37" t="s">
        <v>613</v>
      </c>
      <c r="D15" s="552"/>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553"/>
      <c r="N15" s="533"/>
      <c r="O15" s="537"/>
    </row>
    <row r="16" spans="1:15" ht="14.65" customHeight="1" x14ac:dyDescent="0.25">
      <c r="A16" s="550"/>
      <c r="B16" s="35" t="s">
        <v>31</v>
      </c>
      <c r="C16" s="37" t="s">
        <v>613</v>
      </c>
      <c r="D16" s="552"/>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553"/>
      <c r="N16" s="533"/>
      <c r="O16" s="537"/>
    </row>
    <row r="17" spans="1:15" x14ac:dyDescent="0.25">
      <c r="A17" s="550"/>
      <c r="B17" s="35" t="s">
        <v>32</v>
      </c>
      <c r="C17" s="37" t="s">
        <v>613</v>
      </c>
      <c r="D17" s="552"/>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553"/>
      <c r="N17" s="533"/>
      <c r="O17" s="537"/>
    </row>
    <row r="18" spans="1:15" x14ac:dyDescent="0.25">
      <c r="A18" s="550"/>
      <c r="B18" s="35" t="s">
        <v>34</v>
      </c>
      <c r="C18" s="35" t="s">
        <v>253</v>
      </c>
      <c r="D18" s="552"/>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53"/>
      <c r="N18" s="533"/>
      <c r="O18" s="537"/>
    </row>
    <row r="19" spans="1:15" x14ac:dyDescent="0.25">
      <c r="A19" s="550"/>
      <c r="B19" s="35" t="s">
        <v>36</v>
      </c>
      <c r="C19" s="73" t="s">
        <v>214</v>
      </c>
      <c r="D19" s="552"/>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53"/>
      <c r="N19" s="533"/>
      <c r="O19" s="537"/>
    </row>
    <row r="20" spans="1:15" x14ac:dyDescent="0.25">
      <c r="A20" s="550"/>
      <c r="B20" s="73" t="s">
        <v>246</v>
      </c>
      <c r="C20" s="73" t="s">
        <v>205</v>
      </c>
      <c r="D20" s="552"/>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53"/>
      <c r="N20" s="533"/>
      <c r="O20" s="537"/>
    </row>
    <row r="21" spans="1:15" x14ac:dyDescent="0.25">
      <c r="A21" s="550"/>
      <c r="B21" s="73" t="s">
        <v>250</v>
      </c>
      <c r="C21" s="73" t="s">
        <v>390</v>
      </c>
      <c r="D21" s="552"/>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53"/>
      <c r="N21" s="533"/>
      <c r="O21" s="537"/>
    </row>
    <row r="22" spans="1:15" x14ac:dyDescent="0.25">
      <c r="A22" s="550"/>
      <c r="B22" s="73" t="s">
        <v>251</v>
      </c>
      <c r="C22" s="73" t="s">
        <v>390</v>
      </c>
      <c r="D22" s="552"/>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53"/>
      <c r="N22" s="533"/>
      <c r="O22" s="537"/>
    </row>
    <row r="23" spans="1:15" x14ac:dyDescent="0.25">
      <c r="A23" s="550"/>
      <c r="B23" s="73" t="s">
        <v>252</v>
      </c>
      <c r="C23" s="73" t="s">
        <v>390</v>
      </c>
      <c r="D23" s="552"/>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53"/>
      <c r="N23" s="533"/>
      <c r="O23" s="537"/>
    </row>
    <row r="24" spans="1:15" x14ac:dyDescent="0.25">
      <c r="A24" s="550"/>
      <c r="B24" s="35" t="s">
        <v>38</v>
      </c>
      <c r="C24" s="37" t="s">
        <v>613</v>
      </c>
      <c r="D24" s="552"/>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53"/>
      <c r="N24" s="533"/>
      <c r="O24" s="537"/>
    </row>
    <row r="25" spans="1:15" x14ac:dyDescent="0.25">
      <c r="A25" s="549" t="s">
        <v>41</v>
      </c>
      <c r="B25" s="35" t="s">
        <v>42</v>
      </c>
      <c r="C25" s="35" t="s">
        <v>614</v>
      </c>
      <c r="D25" s="552" t="s">
        <v>43</v>
      </c>
      <c r="E25" s="122"/>
      <c r="F25" s="68" t="s">
        <v>44</v>
      </c>
      <c r="G25" s="39">
        <f ca="1">IF($C25="No Param",32,VLOOKUP($C25,INDIRECT(Config!$B$1),HLOOKUP(D$1,INDIRECT(Config!$E$1),2,FALSE),FALSE)*32)</f>
        <v>32</v>
      </c>
      <c r="H25" s="16" t="str">
        <f ca="1">IF(G25=0,"N/A","0x8000")</f>
        <v>0x8000</v>
      </c>
      <c r="I25" s="16" t="s">
        <v>45</v>
      </c>
      <c r="J25" s="16" t="s">
        <v>48</v>
      </c>
      <c r="K25" s="16" t="s">
        <v>387</v>
      </c>
      <c r="L25" s="3"/>
      <c r="M25" s="553" t="s">
        <v>370</v>
      </c>
      <c r="N25" s="533"/>
      <c r="O25" s="537">
        <f ca="1">(G25+G26)</f>
        <v>64</v>
      </c>
    </row>
    <row r="26" spans="1:15" ht="15.75" thickBot="1" x14ac:dyDescent="0.3">
      <c r="A26" s="554"/>
      <c r="B26" s="74" t="s">
        <v>46</v>
      </c>
      <c r="C26" s="74" t="s">
        <v>615</v>
      </c>
      <c r="D26" s="555"/>
      <c r="E26" s="123"/>
      <c r="F26" s="76" t="s">
        <v>44</v>
      </c>
      <c r="G26" s="75">
        <f ca="1">IF($C26="No Param",32,VLOOKUP($C26,INDIRECT(Config!$B$1),HLOOKUP(D$1,INDIRECT(Config!$E$1),2,FALSE),FALSE)*32)</f>
        <v>32</v>
      </c>
      <c r="H26" s="26" t="str">
        <f ca="1">IF(G26=0,"N/A","0x8004")</f>
        <v>0x8004</v>
      </c>
      <c r="I26" s="26" t="s">
        <v>47</v>
      </c>
      <c r="J26" s="26" t="s">
        <v>48</v>
      </c>
      <c r="K26" s="26" t="s">
        <v>387</v>
      </c>
      <c r="L26" s="234"/>
      <c r="M26" s="534"/>
      <c r="N26" s="534"/>
      <c r="O26" s="538"/>
    </row>
    <row r="27" spans="1:15" ht="15.75" thickBot="1" x14ac:dyDescent="0.3">
      <c r="A27" s="124"/>
    </row>
    <row r="28" spans="1:15" x14ac:dyDescent="0.25">
      <c r="A28" s="551"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35" t="s">
        <v>48</v>
      </c>
      <c r="O28" s="536">
        <f ca="1">SUM(G28:G42)</f>
        <v>576</v>
      </c>
    </row>
    <row r="29" spans="1:15" ht="15" customHeight="1" x14ac:dyDescent="0.25">
      <c r="A29" s="552"/>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53" t="s">
        <v>369</v>
      </c>
      <c r="N29" s="533"/>
      <c r="O29" s="537"/>
    </row>
    <row r="30" spans="1:15" x14ac:dyDescent="0.25">
      <c r="A30" s="552"/>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53"/>
      <c r="N30" s="533"/>
      <c r="O30" s="537"/>
    </row>
    <row r="31" spans="1:15" x14ac:dyDescent="0.25">
      <c r="A31" s="552"/>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53"/>
      <c r="N31" s="533"/>
      <c r="O31" s="537"/>
    </row>
    <row r="32" spans="1:15" x14ac:dyDescent="0.25">
      <c r="A32" s="552"/>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33"/>
      <c r="O32" s="537"/>
    </row>
    <row r="33" spans="1:15" x14ac:dyDescent="0.25">
      <c r="A33" s="552"/>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33"/>
      <c r="O33" s="537"/>
    </row>
    <row r="34" spans="1:15" ht="15" customHeight="1" x14ac:dyDescent="0.25">
      <c r="A34" s="552"/>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53" t="s">
        <v>369</v>
      </c>
      <c r="N34" s="533"/>
      <c r="O34" s="537"/>
    </row>
    <row r="35" spans="1:15" x14ac:dyDescent="0.25">
      <c r="A35" s="552"/>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53"/>
      <c r="N35" s="533"/>
      <c r="O35" s="537"/>
    </row>
    <row r="36" spans="1:15" x14ac:dyDescent="0.25">
      <c r="A36" s="552"/>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53"/>
      <c r="N36" s="533"/>
      <c r="O36" s="537"/>
    </row>
    <row r="37" spans="1:15" x14ac:dyDescent="0.25">
      <c r="A37" s="552"/>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33"/>
      <c r="O37" s="537"/>
    </row>
    <row r="38" spans="1:15" x14ac:dyDescent="0.25">
      <c r="A38" s="552"/>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33"/>
      <c r="O38" s="537"/>
    </row>
    <row r="39" spans="1:15" ht="15" customHeight="1" x14ac:dyDescent="0.25">
      <c r="A39" s="552"/>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53" t="s">
        <v>369</v>
      </c>
      <c r="N39" s="533"/>
      <c r="O39" s="537"/>
    </row>
    <row r="40" spans="1:15" x14ac:dyDescent="0.25">
      <c r="A40" s="552"/>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53"/>
      <c r="N40" s="533"/>
      <c r="O40" s="537"/>
    </row>
    <row r="41" spans="1:15" x14ac:dyDescent="0.25">
      <c r="A41" s="552"/>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53"/>
      <c r="N41" s="533"/>
      <c r="O41" s="537"/>
    </row>
    <row r="42" spans="1:15" ht="15.75" thickBot="1" x14ac:dyDescent="0.3">
      <c r="A42" s="555"/>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34"/>
      <c r="O42" s="538"/>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315" priority="256" operator="equal">
      <formula>0</formula>
    </cfRule>
  </conditionalFormatting>
  <conditionalFormatting sqref="J28">
    <cfRule type="cellIs" dxfId="314" priority="272" operator="equal">
      <formula>0</formula>
    </cfRule>
  </conditionalFormatting>
  <conditionalFormatting sqref="C3">
    <cfRule type="cellIs" dxfId="313" priority="258" operator="equal">
      <formula>0</formula>
    </cfRule>
  </conditionalFormatting>
  <conditionalFormatting sqref="C4">
    <cfRule type="cellIs" dxfId="312" priority="257" operator="equal">
      <formula>0</formula>
    </cfRule>
  </conditionalFormatting>
  <conditionalFormatting sqref="B3 D3 G14:G26">
    <cfRule type="cellIs" dxfId="311" priority="269" operator="equal">
      <formula>0</formula>
    </cfRule>
  </conditionalFormatting>
  <conditionalFormatting sqref="B4 D4">
    <cfRule type="cellIs" dxfId="310" priority="268" operator="equal">
      <formula>0</formula>
    </cfRule>
  </conditionalFormatting>
  <conditionalFormatting sqref="B5 D5">
    <cfRule type="cellIs" dxfId="309" priority="267" operator="equal">
      <formula>0</formula>
    </cfRule>
  </conditionalFormatting>
  <conditionalFormatting sqref="B7">
    <cfRule type="cellIs" dxfId="308" priority="266" operator="equal">
      <formula>0</formula>
    </cfRule>
  </conditionalFormatting>
  <conditionalFormatting sqref="B8 D8">
    <cfRule type="cellIs" priority="265" operator="equal">
      <formula>0</formula>
    </cfRule>
  </conditionalFormatting>
  <conditionalFormatting sqref="B9 D9">
    <cfRule type="cellIs" dxfId="307" priority="264" operator="equal">
      <formula>0</formula>
    </cfRule>
  </conditionalFormatting>
  <conditionalFormatting sqref="B10 D10">
    <cfRule type="cellIs" dxfId="306" priority="262" operator="equal">
      <formula>0</formula>
    </cfRule>
    <cfRule type="cellIs" dxfId="305" priority="263" operator="equal">
      <formula>0</formula>
    </cfRule>
  </conditionalFormatting>
  <conditionalFormatting sqref="B6 D6">
    <cfRule type="cellIs" dxfId="304" priority="260" operator="equal">
      <formula>0</formula>
    </cfRule>
  </conditionalFormatting>
  <conditionalFormatting sqref="D7">
    <cfRule type="cellIs" dxfId="303" priority="259" operator="equal">
      <formula>0</formula>
    </cfRule>
  </conditionalFormatting>
  <conditionalFormatting sqref="C7">
    <cfRule type="cellIs" dxfId="302" priority="255" operator="equal">
      <formula>0</formula>
    </cfRule>
  </conditionalFormatting>
  <conditionalFormatting sqref="C8">
    <cfRule type="cellIs" priority="254" operator="equal">
      <formula>0</formula>
    </cfRule>
  </conditionalFormatting>
  <conditionalFormatting sqref="C9">
    <cfRule type="cellIs" dxfId="301" priority="253" operator="equal">
      <formula>0</formula>
    </cfRule>
  </conditionalFormatting>
  <conditionalFormatting sqref="C10">
    <cfRule type="cellIs" dxfId="300" priority="251" operator="equal">
      <formula>0</formula>
    </cfRule>
    <cfRule type="cellIs" dxfId="299" priority="252" operator="equal">
      <formula>0</formula>
    </cfRule>
  </conditionalFormatting>
  <conditionalFormatting sqref="C6">
    <cfRule type="cellIs" dxfId="298" priority="250" operator="equal">
      <formula>0</formula>
    </cfRule>
  </conditionalFormatting>
  <conditionalFormatting sqref="G40">
    <cfRule type="cellIs" dxfId="297" priority="170" operator="equal">
      <formula>0</formula>
    </cfRule>
  </conditionalFormatting>
  <conditionalFormatting sqref="G37">
    <cfRule type="cellIs" dxfId="296" priority="169" operator="equal">
      <formula>0</formula>
    </cfRule>
  </conditionalFormatting>
  <conditionalFormatting sqref="G42">
    <cfRule type="cellIs" dxfId="295" priority="168" operator="equal">
      <formula>0</formula>
    </cfRule>
  </conditionalFormatting>
  <conditionalFormatting sqref="L32">
    <cfRule type="cellIs" dxfId="294" priority="211" operator="equal">
      <formula>0</formula>
    </cfRule>
  </conditionalFormatting>
  <conditionalFormatting sqref="L31">
    <cfRule type="cellIs" dxfId="293" priority="210" operator="equal">
      <formula>0</formula>
    </cfRule>
  </conditionalFormatting>
  <conditionalFormatting sqref="L30">
    <cfRule type="cellIs" dxfId="292" priority="209" operator="equal">
      <formula>0</formula>
    </cfRule>
  </conditionalFormatting>
  <conditionalFormatting sqref="L29">
    <cfRule type="cellIs" dxfId="291" priority="208" operator="equal">
      <formula>0</formula>
    </cfRule>
  </conditionalFormatting>
  <conditionalFormatting sqref="L37">
    <cfRule type="cellIs" dxfId="290" priority="207" operator="equal">
      <formula>0</formula>
    </cfRule>
  </conditionalFormatting>
  <conditionalFormatting sqref="L36">
    <cfRule type="cellIs" dxfId="289" priority="206" operator="equal">
      <formula>0</formula>
    </cfRule>
  </conditionalFormatting>
  <conditionalFormatting sqref="L35">
    <cfRule type="cellIs" dxfId="288" priority="205" operator="equal">
      <formula>0</formula>
    </cfRule>
  </conditionalFormatting>
  <conditionalFormatting sqref="L34">
    <cfRule type="cellIs" dxfId="287" priority="204" operator="equal">
      <formula>0</formula>
    </cfRule>
  </conditionalFormatting>
  <conditionalFormatting sqref="L42">
    <cfRule type="cellIs" dxfId="286" priority="203" operator="equal">
      <formula>0</formula>
    </cfRule>
  </conditionalFormatting>
  <conditionalFormatting sqref="L41">
    <cfRule type="cellIs" dxfId="285" priority="202" operator="equal">
      <formula>0</formula>
    </cfRule>
  </conditionalFormatting>
  <conditionalFormatting sqref="L40">
    <cfRule type="cellIs" dxfId="284" priority="201" operator="equal">
      <formula>0</formula>
    </cfRule>
  </conditionalFormatting>
  <conditionalFormatting sqref="L39">
    <cfRule type="cellIs" dxfId="283" priority="200" operator="equal">
      <formula>0</formula>
    </cfRule>
  </conditionalFormatting>
  <conditionalFormatting sqref="G34">
    <cfRule type="cellIs" dxfId="282" priority="182" operator="equal">
      <formula>0</formula>
    </cfRule>
  </conditionalFormatting>
  <conditionalFormatting sqref="G36">
    <cfRule type="cellIs" dxfId="281" priority="181" operator="equal">
      <formula>0</formula>
    </cfRule>
  </conditionalFormatting>
  <conditionalFormatting sqref="G29">
    <cfRule type="cellIs" dxfId="280" priority="175" operator="equal">
      <formula>0</formula>
    </cfRule>
  </conditionalFormatting>
  <conditionalFormatting sqref="G32">
    <cfRule type="cellIs" dxfId="279" priority="179" operator="equal">
      <formula>0</formula>
    </cfRule>
  </conditionalFormatting>
  <conditionalFormatting sqref="G33">
    <cfRule type="cellIs" dxfId="278" priority="178" operator="equal">
      <formula>0</formula>
    </cfRule>
  </conditionalFormatting>
  <conditionalFormatting sqref="G28">
    <cfRule type="cellIs" dxfId="277" priority="180" operator="equal">
      <formula>0</formula>
    </cfRule>
  </conditionalFormatting>
  <conditionalFormatting sqref="G38">
    <cfRule type="cellIs" dxfId="276" priority="177" operator="equal">
      <formula>0</formula>
    </cfRule>
  </conditionalFormatting>
  <conditionalFormatting sqref="G35">
    <cfRule type="cellIs" dxfId="275" priority="176" operator="equal">
      <formula>0</formula>
    </cfRule>
  </conditionalFormatting>
  <conditionalFormatting sqref="G31">
    <cfRule type="cellIs" dxfId="274" priority="174" operator="equal">
      <formula>0</formula>
    </cfRule>
  </conditionalFormatting>
  <conditionalFormatting sqref="G30">
    <cfRule type="cellIs" dxfId="273" priority="173" operator="equal">
      <formula>0</formula>
    </cfRule>
  </conditionalFormatting>
  <conditionalFormatting sqref="G39">
    <cfRule type="cellIs" dxfId="272" priority="172" operator="equal">
      <formula>0</formula>
    </cfRule>
  </conditionalFormatting>
  <conditionalFormatting sqref="G41">
    <cfRule type="cellIs" dxfId="271" priority="171" operator="equal">
      <formula>0</formula>
    </cfRule>
  </conditionalFormatting>
  <conditionalFormatting sqref="E10">
    <cfRule type="cellIs" priority="131" operator="equal">
      <formula>0</formula>
    </cfRule>
  </conditionalFormatting>
  <conditionalFormatting sqref="E3">
    <cfRule type="cellIs" dxfId="270" priority="146" operator="equal">
      <formula>0</formula>
    </cfRule>
  </conditionalFormatting>
  <conditionalFormatting sqref="E3">
    <cfRule type="cellIs" priority="145" operator="equal">
      <formula>0</formula>
    </cfRule>
  </conditionalFormatting>
  <conditionalFormatting sqref="E5">
    <cfRule type="cellIs" dxfId="269" priority="142" operator="equal">
      <formula>0</formula>
    </cfRule>
  </conditionalFormatting>
  <conditionalFormatting sqref="E5">
    <cfRule type="cellIs" priority="141" operator="equal">
      <formula>0</formula>
    </cfRule>
  </conditionalFormatting>
  <conditionalFormatting sqref="E7">
    <cfRule type="cellIs" dxfId="268" priority="138" operator="equal">
      <formula>0</formula>
    </cfRule>
  </conditionalFormatting>
  <conditionalFormatting sqref="E7">
    <cfRule type="cellIs" priority="137" operator="equal">
      <formula>0</formula>
    </cfRule>
  </conditionalFormatting>
  <conditionalFormatting sqref="E9">
    <cfRule type="cellIs" dxfId="267" priority="134" operator="equal">
      <formula>0</formula>
    </cfRule>
  </conditionalFormatting>
  <conditionalFormatting sqref="E9">
    <cfRule type="cellIs" priority="133" operator="equal">
      <formula>0</formula>
    </cfRule>
  </conditionalFormatting>
  <conditionalFormatting sqref="E4">
    <cfRule type="cellIs" dxfId="266" priority="144" operator="equal">
      <formula>0</formula>
    </cfRule>
  </conditionalFormatting>
  <conditionalFormatting sqref="E4">
    <cfRule type="cellIs" priority="143" operator="equal">
      <formula>0</formula>
    </cfRule>
  </conditionalFormatting>
  <conditionalFormatting sqref="E6">
    <cfRule type="cellIs" dxfId="265" priority="140" operator="equal">
      <formula>0</formula>
    </cfRule>
  </conditionalFormatting>
  <conditionalFormatting sqref="E6">
    <cfRule type="cellIs" priority="139" operator="equal">
      <formula>0</formula>
    </cfRule>
  </conditionalFormatting>
  <conditionalFormatting sqref="E8">
    <cfRule type="cellIs" dxfId="264" priority="136" operator="equal">
      <formula>0</formula>
    </cfRule>
  </conditionalFormatting>
  <conditionalFormatting sqref="E8">
    <cfRule type="cellIs" priority="135" operator="equal">
      <formula>0</formula>
    </cfRule>
  </conditionalFormatting>
  <conditionalFormatting sqref="E10">
    <cfRule type="cellIs" dxfId="263" priority="132" operator="equal">
      <formula>0</formula>
    </cfRule>
  </conditionalFormatting>
  <conditionalFormatting sqref="G4:G10">
    <cfRule type="cellIs" dxfId="262" priority="122" operator="equal">
      <formula>0</formula>
    </cfRule>
  </conditionalFormatting>
  <conditionalFormatting sqref="F6">
    <cfRule type="cellIs" dxfId="261" priority="113" operator="equal">
      <formula>0</formula>
    </cfRule>
  </conditionalFormatting>
  <conditionalFormatting sqref="F3">
    <cfRule type="cellIs" dxfId="260" priority="121" operator="equal">
      <formula>0</formula>
    </cfRule>
  </conditionalFormatting>
  <conditionalFormatting sqref="F4">
    <cfRule type="cellIs" dxfId="259" priority="120" operator="equal">
      <formula>0</formula>
    </cfRule>
  </conditionalFormatting>
  <conditionalFormatting sqref="F5">
    <cfRule type="cellIs" dxfId="258" priority="119" operator="equal">
      <formula>0</formula>
    </cfRule>
  </conditionalFormatting>
  <conditionalFormatting sqref="F7">
    <cfRule type="cellIs" dxfId="257" priority="118" operator="equal">
      <formula>0</formula>
    </cfRule>
  </conditionalFormatting>
  <conditionalFormatting sqref="F9">
    <cfRule type="cellIs" dxfId="256" priority="116" operator="equal">
      <formula>0</formula>
    </cfRule>
  </conditionalFormatting>
  <conditionalFormatting sqref="G3:I3">
    <cfRule type="cellIs" dxfId="255" priority="112" operator="equal">
      <formula>0</formula>
    </cfRule>
  </conditionalFormatting>
  <conditionalFormatting sqref="F8 H9:H10">
    <cfRule type="cellIs" priority="117" operator="equal">
      <formula>0</formula>
    </cfRule>
  </conditionalFormatting>
  <conditionalFormatting sqref="F10">
    <cfRule type="cellIs" dxfId="254" priority="114" operator="equal">
      <formula>0</formula>
    </cfRule>
    <cfRule type="cellIs" dxfId="253" priority="115" operator="equal">
      <formula>0</formula>
    </cfRule>
  </conditionalFormatting>
  <conditionalFormatting sqref="H7">
    <cfRule type="cellIs" dxfId="252" priority="104" operator="equal">
      <formula>0</formula>
    </cfRule>
  </conditionalFormatting>
  <conditionalFormatting sqref="I6">
    <cfRule type="cellIs" dxfId="251" priority="107" operator="equal">
      <formula>0</formula>
    </cfRule>
  </conditionalFormatting>
  <conditionalFormatting sqref="H5">
    <cfRule type="cellIs" dxfId="250" priority="106" operator="equal">
      <formula>0</formula>
    </cfRule>
  </conditionalFormatting>
  <conditionalFormatting sqref="H4:I4">
    <cfRule type="cellIs" dxfId="249" priority="111" operator="equal">
      <formula>0</formula>
    </cfRule>
  </conditionalFormatting>
  <conditionalFormatting sqref="I5">
    <cfRule type="cellIs" dxfId="248" priority="110" operator="equal">
      <formula>0</formula>
    </cfRule>
  </conditionalFormatting>
  <conditionalFormatting sqref="I7">
    <cfRule type="cellIs" dxfId="247" priority="109" operator="equal">
      <formula>0</formula>
    </cfRule>
  </conditionalFormatting>
  <conditionalFormatting sqref="H8:I8">
    <cfRule type="cellIs" priority="108" operator="equal">
      <formula>0</formula>
    </cfRule>
  </conditionalFormatting>
  <conditionalFormatting sqref="H6">
    <cfRule type="cellIs" dxfId="246" priority="105" operator="equal">
      <formula>0</formula>
    </cfRule>
  </conditionalFormatting>
  <conditionalFormatting sqref="I9:I10">
    <cfRule type="cellIs" priority="101" operator="equal">
      <formula>0</formula>
    </cfRule>
  </conditionalFormatting>
  <conditionalFormatting sqref="E11 G11">
    <cfRule type="cellIs" dxfId="245" priority="88" operator="equal">
      <formula>0</formula>
    </cfRule>
  </conditionalFormatting>
  <conditionalFormatting sqref="I11">
    <cfRule type="cellIs" priority="87" operator="equal">
      <formula>0</formula>
    </cfRule>
  </conditionalFormatting>
  <conditionalFormatting sqref="E13 G13">
    <cfRule type="cellIs" dxfId="244"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3"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42"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1" priority="44" operator="equal">
      <formula>0</formula>
    </cfRule>
  </conditionalFormatting>
  <conditionalFormatting sqref="K26">
    <cfRule type="cellIs" dxfId="240" priority="43" operator="equal">
      <formula>0</formula>
    </cfRule>
  </conditionalFormatting>
  <conditionalFormatting sqref="J25">
    <cfRule type="cellIs" dxfId="239" priority="42" operator="equal">
      <formula>0</formula>
    </cfRule>
  </conditionalFormatting>
  <conditionalFormatting sqref="J26">
    <cfRule type="cellIs" dxfId="238" priority="41" operator="equal">
      <formula>0</formula>
    </cfRule>
  </conditionalFormatting>
  <conditionalFormatting sqref="K3:K4">
    <cfRule type="cellIs" dxfId="237" priority="40" operator="equal">
      <formula>0</formula>
    </cfRule>
  </conditionalFormatting>
  <conditionalFormatting sqref="K5">
    <cfRule type="cellIs" dxfId="236" priority="39" operator="equal">
      <formula>0</formula>
    </cfRule>
  </conditionalFormatting>
  <conditionalFormatting sqref="K6">
    <cfRule type="cellIs" dxfId="235" priority="38" operator="equal">
      <formula>0</formula>
    </cfRule>
  </conditionalFormatting>
  <conditionalFormatting sqref="K9">
    <cfRule type="cellIs" dxfId="234" priority="37" operator="equal">
      <formula>0</formula>
    </cfRule>
  </conditionalFormatting>
  <conditionalFormatting sqref="K10">
    <cfRule type="cellIs" dxfId="233" priority="36" operator="equal">
      <formula>0</formula>
    </cfRule>
  </conditionalFormatting>
  <conditionalFormatting sqref="K7">
    <cfRule type="cellIs" dxfId="232" priority="35" operator="equal">
      <formula>0</formula>
    </cfRule>
  </conditionalFormatting>
  <conditionalFormatting sqref="K8">
    <cfRule type="cellIs" dxfId="231" priority="34" operator="equal">
      <formula>0</formula>
    </cfRule>
  </conditionalFormatting>
  <conditionalFormatting sqref="K11">
    <cfRule type="cellIs" dxfId="230" priority="33" operator="equal">
      <formula>0</formula>
    </cfRule>
  </conditionalFormatting>
  <conditionalFormatting sqref="K13">
    <cfRule type="cellIs" dxfId="229" priority="32" operator="equal">
      <formula>0</formula>
    </cfRule>
  </conditionalFormatting>
  <conditionalFormatting sqref="K12">
    <cfRule type="cellIs" dxfId="228" priority="31" operator="equal">
      <formula>0</formula>
    </cfRule>
  </conditionalFormatting>
  <conditionalFormatting sqref="J3:J4">
    <cfRule type="cellIs" dxfId="227" priority="30" operator="equal">
      <formula>0</formula>
    </cfRule>
  </conditionalFormatting>
  <conditionalFormatting sqref="J5">
    <cfRule type="cellIs" dxfId="226" priority="29" operator="equal">
      <formula>0</formula>
    </cfRule>
  </conditionalFormatting>
  <conditionalFormatting sqref="J6">
    <cfRule type="cellIs" dxfId="225" priority="28" operator="equal">
      <formula>0</formula>
    </cfRule>
  </conditionalFormatting>
  <conditionalFormatting sqref="J9">
    <cfRule type="cellIs" dxfId="224" priority="27" operator="equal">
      <formula>0</formula>
    </cfRule>
  </conditionalFormatting>
  <conditionalFormatting sqref="J10">
    <cfRule type="cellIs" dxfId="223" priority="26" operator="equal">
      <formula>0</formula>
    </cfRule>
  </conditionalFormatting>
  <conditionalFormatting sqref="J7">
    <cfRule type="cellIs" dxfId="222" priority="25" operator="equal">
      <formula>0</formula>
    </cfRule>
  </conditionalFormatting>
  <conditionalFormatting sqref="J8">
    <cfRule type="cellIs" dxfId="221" priority="24" operator="equal">
      <formula>0</formula>
    </cfRule>
  </conditionalFormatting>
  <conditionalFormatting sqref="J11">
    <cfRule type="cellIs" dxfId="220" priority="23" operator="equal">
      <formula>0</formula>
    </cfRule>
  </conditionalFormatting>
  <conditionalFormatting sqref="J13">
    <cfRule type="cellIs" dxfId="219" priority="22" operator="equal">
      <formula>0</formula>
    </cfRule>
  </conditionalFormatting>
  <conditionalFormatting sqref="J12">
    <cfRule type="cellIs" dxfId="218" priority="21" operator="equal">
      <formula>0</formula>
    </cfRule>
  </conditionalFormatting>
  <conditionalFormatting sqref="L3:L4">
    <cfRule type="cellIs" dxfId="217" priority="20" operator="equal">
      <formula>0</formula>
    </cfRule>
  </conditionalFormatting>
  <conditionalFormatting sqref="L5">
    <cfRule type="cellIs" dxfId="216" priority="19" operator="equal">
      <formula>0</formula>
    </cfRule>
  </conditionalFormatting>
  <conditionalFormatting sqref="L6">
    <cfRule type="cellIs" dxfId="215" priority="18" operator="equal">
      <formula>0</formula>
    </cfRule>
  </conditionalFormatting>
  <conditionalFormatting sqref="L7">
    <cfRule type="cellIs" dxfId="214" priority="17" operator="equal">
      <formula>0</formula>
    </cfRule>
  </conditionalFormatting>
  <conditionalFormatting sqref="L8:L9">
    <cfRule type="cellIs" dxfId="213" priority="16" operator="equal">
      <formula>0</formula>
    </cfRule>
  </conditionalFormatting>
  <conditionalFormatting sqref="L14">
    <cfRule type="cellIs" dxfId="212" priority="15" operator="equal">
      <formula>0</formula>
    </cfRule>
  </conditionalFormatting>
  <conditionalFormatting sqref="L15">
    <cfRule type="cellIs" dxfId="211" priority="14" operator="equal">
      <formula>0</formula>
    </cfRule>
  </conditionalFormatting>
  <conditionalFormatting sqref="L16">
    <cfRule type="cellIs" dxfId="210" priority="13" operator="equal">
      <formula>0</formula>
    </cfRule>
  </conditionalFormatting>
  <conditionalFormatting sqref="L17">
    <cfRule type="cellIs" dxfId="209" priority="12" operator="equal">
      <formula>0</formula>
    </cfRule>
  </conditionalFormatting>
  <conditionalFormatting sqref="L18">
    <cfRule type="cellIs" dxfId="208" priority="11" operator="equal">
      <formula>0</formula>
    </cfRule>
  </conditionalFormatting>
  <conditionalFormatting sqref="L19">
    <cfRule type="cellIs" dxfId="207" priority="10" operator="equal">
      <formula>0</formula>
    </cfRule>
  </conditionalFormatting>
  <conditionalFormatting sqref="L20">
    <cfRule type="cellIs" dxfId="206" priority="9" operator="equal">
      <formula>0</formula>
    </cfRule>
  </conditionalFormatting>
  <conditionalFormatting sqref="L21">
    <cfRule type="cellIs" dxfId="205" priority="8" operator="equal">
      <formula>0</formula>
    </cfRule>
  </conditionalFormatting>
  <conditionalFormatting sqref="L22">
    <cfRule type="cellIs" dxfId="204" priority="7" operator="equal">
      <formula>0</formula>
    </cfRule>
  </conditionalFormatting>
  <conditionalFormatting sqref="L23">
    <cfRule type="cellIs" dxfId="203" priority="6" operator="equal">
      <formula>0</formula>
    </cfRule>
  </conditionalFormatting>
  <conditionalFormatting sqref="L24">
    <cfRule type="cellIs" dxfId="202" priority="5" operator="equal">
      <formula>0</formula>
    </cfRule>
  </conditionalFormatting>
  <conditionalFormatting sqref="L10">
    <cfRule type="cellIs" dxfId="201" priority="4" operator="equal">
      <formula>0</formula>
    </cfRule>
  </conditionalFormatting>
  <conditionalFormatting sqref="L11">
    <cfRule type="cellIs" dxfId="200" priority="3" operator="equal">
      <formula>0</formula>
    </cfRule>
  </conditionalFormatting>
  <conditionalFormatting sqref="L12">
    <cfRule type="cellIs" dxfId="199" priority="2" operator="equal">
      <formula>0</formula>
    </cfRule>
  </conditionalFormatting>
  <conditionalFormatting sqref="L13">
    <cfRule type="cellIs" dxfId="198"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workbookViewId="0">
      <selection activeCell="C17" sqref="C17"/>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customWidth="1"/>
    <col min="9" max="9" width="11.28515625" style="15" customWidth="1"/>
    <col min="10" max="11" width="10.7109375" style="15" bestFit="1" customWidth="1"/>
    <col min="12" max="12" width="34.28515625" style="15"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611</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531"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532" t="s">
        <v>367</v>
      </c>
      <c r="N3" s="535" t="s">
        <v>14</v>
      </c>
      <c r="O3" s="536">
        <f ca="1">($G3+$G4+$G5+$G6+$G7)</f>
        <v>801</v>
      </c>
    </row>
    <row r="4" spans="1:15" ht="15" customHeight="1" x14ac:dyDescent="0.25">
      <c r="A4" s="531"/>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533"/>
      <c r="N4" s="533"/>
      <c r="O4" s="537"/>
    </row>
    <row r="5" spans="1:15" ht="15" customHeight="1" x14ac:dyDescent="0.25">
      <c r="A5" s="531"/>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533"/>
      <c r="N5" s="533"/>
      <c r="O5" s="537"/>
    </row>
    <row r="6" spans="1:15" ht="15" customHeight="1" thickBot="1" x14ac:dyDescent="0.3">
      <c r="A6" s="531"/>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533"/>
      <c r="N6" s="533"/>
      <c r="O6" s="537"/>
    </row>
    <row r="7" spans="1:15" ht="15" customHeight="1" thickBot="1" x14ac:dyDescent="0.3">
      <c r="A7" s="531"/>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543"/>
      <c r="N7" s="543"/>
      <c r="O7" s="545"/>
    </row>
    <row r="8" spans="1:15" ht="14.65" customHeight="1" x14ac:dyDescent="0.25">
      <c r="A8" s="570"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568" t="s">
        <v>368</v>
      </c>
      <c r="N8" s="535" t="s">
        <v>20</v>
      </c>
      <c r="O8" s="536">
        <f ca="1">($G8+$G9+$G10+$G13)</f>
        <v>992</v>
      </c>
    </row>
    <row r="9" spans="1:15" s="131" customFormat="1" ht="14.65" customHeight="1" x14ac:dyDescent="0.25">
      <c r="A9" s="571"/>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540"/>
      <c r="N9" s="533"/>
      <c r="O9" s="537"/>
    </row>
    <row r="10" spans="1:15" ht="14.65" customHeight="1" thickBot="1" x14ac:dyDescent="0.3">
      <c r="A10" s="571"/>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540"/>
      <c r="N10" s="533"/>
      <c r="O10" s="537"/>
    </row>
    <row r="11" spans="1:15" ht="15" customHeight="1" x14ac:dyDescent="0.25">
      <c r="A11" s="571"/>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40"/>
      <c r="N11" s="533"/>
      <c r="O11" s="537"/>
    </row>
    <row r="12" spans="1:15" ht="39.6" customHeight="1" x14ac:dyDescent="0.25">
      <c r="A12" s="571"/>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540"/>
      <c r="N12" s="533"/>
      <c r="O12" s="537"/>
    </row>
    <row r="13" spans="1:15" ht="15" customHeight="1" thickBot="1" x14ac:dyDescent="0.3">
      <c r="A13" s="572"/>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569"/>
      <c r="N13" s="534"/>
      <c r="O13" s="538"/>
    </row>
    <row r="14" spans="1:15" ht="15" customHeight="1" thickBot="1" x14ac:dyDescent="0.3">
      <c r="A14" s="549" t="s">
        <v>23</v>
      </c>
      <c r="B14" s="43" t="s">
        <v>24</v>
      </c>
      <c r="C14" s="171" t="s">
        <v>613</v>
      </c>
      <c r="D14" s="564"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566" t="s">
        <v>369</v>
      </c>
      <c r="N14" s="542" t="s">
        <v>29</v>
      </c>
      <c r="O14" s="544">
        <f ca="1">(4*32+G18+G19+G20+G21+G22+G23)</f>
        <v>128</v>
      </c>
    </row>
    <row r="15" spans="1:15" x14ac:dyDescent="0.25">
      <c r="A15" s="550"/>
      <c r="B15" s="35" t="s">
        <v>30</v>
      </c>
      <c r="C15" s="37" t="s">
        <v>613</v>
      </c>
      <c r="D15" s="565"/>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553"/>
      <c r="N15" s="533"/>
      <c r="O15" s="537"/>
    </row>
    <row r="16" spans="1:15" x14ac:dyDescent="0.25">
      <c r="A16" s="550"/>
      <c r="B16" s="35" t="s">
        <v>31</v>
      </c>
      <c r="C16" s="37" t="s">
        <v>613</v>
      </c>
      <c r="D16" s="565"/>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553"/>
      <c r="N16" s="533"/>
      <c r="O16" s="537"/>
    </row>
    <row r="17" spans="1:15" x14ac:dyDescent="0.25">
      <c r="A17" s="550"/>
      <c r="B17" s="35" t="s">
        <v>32</v>
      </c>
      <c r="C17" s="37" t="s">
        <v>613</v>
      </c>
      <c r="D17" s="565"/>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553"/>
      <c r="N17" s="533"/>
      <c r="O17" s="537"/>
    </row>
    <row r="18" spans="1:15" ht="15.75" thickBot="1" x14ac:dyDescent="0.3">
      <c r="A18" s="550"/>
      <c r="B18" s="35" t="s">
        <v>34</v>
      </c>
      <c r="C18" s="35" t="s">
        <v>253</v>
      </c>
      <c r="D18" s="565"/>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553"/>
      <c r="N18" s="533"/>
      <c r="O18" s="537"/>
    </row>
    <row r="19" spans="1:15" x14ac:dyDescent="0.25">
      <c r="A19" s="550"/>
      <c r="B19" s="35" t="s">
        <v>36</v>
      </c>
      <c r="C19" s="73" t="s">
        <v>214</v>
      </c>
      <c r="D19" s="565"/>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553"/>
      <c r="N19" s="533"/>
      <c r="O19" s="537"/>
    </row>
    <row r="20" spans="1:15" x14ac:dyDescent="0.25">
      <c r="A20" s="550"/>
      <c r="B20" s="73" t="s">
        <v>246</v>
      </c>
      <c r="C20" s="73" t="s">
        <v>205</v>
      </c>
      <c r="D20" s="565"/>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553"/>
      <c r="N20" s="533"/>
      <c r="O20" s="537"/>
    </row>
    <row r="21" spans="1:15" x14ac:dyDescent="0.25">
      <c r="A21" s="550"/>
      <c r="B21" s="73" t="s">
        <v>250</v>
      </c>
      <c r="C21" s="73" t="s">
        <v>390</v>
      </c>
      <c r="D21" s="565"/>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553"/>
      <c r="N21" s="533"/>
      <c r="O21" s="537"/>
    </row>
    <row r="22" spans="1:15" ht="15.75" thickBot="1" x14ac:dyDescent="0.3">
      <c r="A22" s="550"/>
      <c r="B22" s="73" t="s">
        <v>251</v>
      </c>
      <c r="C22" s="73" t="s">
        <v>390</v>
      </c>
      <c r="D22" s="565"/>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553"/>
      <c r="N22" s="533"/>
      <c r="O22" s="537"/>
    </row>
    <row r="23" spans="1:15" x14ac:dyDescent="0.25">
      <c r="A23" s="550"/>
      <c r="B23" s="73" t="s">
        <v>252</v>
      </c>
      <c r="C23" s="73" t="s">
        <v>390</v>
      </c>
      <c r="D23" s="565"/>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553"/>
      <c r="N23" s="533"/>
      <c r="O23" s="537"/>
    </row>
    <row r="24" spans="1:15" x14ac:dyDescent="0.25">
      <c r="A24" s="563"/>
      <c r="B24" s="35" t="s">
        <v>38</v>
      </c>
      <c r="C24" s="37" t="s">
        <v>613</v>
      </c>
      <c r="D24" s="565"/>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553"/>
      <c r="N24" s="533"/>
      <c r="O24" s="537"/>
    </row>
    <row r="25" spans="1:15" x14ac:dyDescent="0.25">
      <c r="A25" s="549" t="s">
        <v>41</v>
      </c>
      <c r="B25" s="35" t="s">
        <v>42</v>
      </c>
      <c r="C25" s="35" t="s">
        <v>614</v>
      </c>
      <c r="D25" s="565" t="s">
        <v>43</v>
      </c>
      <c r="E25" s="122"/>
      <c r="F25" s="25" t="s">
        <v>44</v>
      </c>
      <c r="G25" s="39">
        <f ca="1">IF($C25="No Param",32,VLOOKUP($C25,INDIRECT(Config!$B$1),HLOOKUP(D$1,INDIRECT(Config!$E$1),2,FALSE),FALSE)*32)</f>
        <v>0</v>
      </c>
      <c r="H25" s="16" t="str">
        <f ca="1">IF(G25=0,"N/A","0x8000")</f>
        <v>N/A</v>
      </c>
      <c r="I25" s="16" t="s">
        <v>45</v>
      </c>
      <c r="J25" s="16" t="s">
        <v>48</v>
      </c>
      <c r="K25" s="16" t="s">
        <v>387</v>
      </c>
      <c r="L25" s="16"/>
      <c r="M25" s="553" t="s">
        <v>370</v>
      </c>
      <c r="N25" s="533"/>
      <c r="O25" s="537">
        <f ca="1">(G25+G26)</f>
        <v>0</v>
      </c>
    </row>
    <row r="26" spans="1:15" ht="15.75" thickBot="1" x14ac:dyDescent="0.3">
      <c r="A26" s="554"/>
      <c r="B26" s="74" t="s">
        <v>46</v>
      </c>
      <c r="C26" s="74" t="s">
        <v>615</v>
      </c>
      <c r="D26" s="567"/>
      <c r="E26" s="123"/>
      <c r="F26" s="177" t="s">
        <v>44</v>
      </c>
      <c r="G26" s="75">
        <f ca="1">IF($C26="No Param",32,VLOOKUP($C26,INDIRECT(Config!$B$1),HLOOKUP(D$1,INDIRECT(Config!$E$1),2,FALSE),FALSE)*32)</f>
        <v>0</v>
      </c>
      <c r="H26" s="26" t="str">
        <f ca="1">IF(G26=0,"N/A","0x8004")</f>
        <v>N/A</v>
      </c>
      <c r="I26" s="26" t="s">
        <v>47</v>
      </c>
      <c r="J26" s="26" t="s">
        <v>48</v>
      </c>
      <c r="K26" s="26" t="s">
        <v>387</v>
      </c>
      <c r="L26" s="26"/>
      <c r="M26" s="534"/>
      <c r="N26" s="534"/>
      <c r="O26" s="538"/>
    </row>
    <row r="27" spans="1:15" ht="15.75" thickBot="1" x14ac:dyDescent="0.3">
      <c r="A27" s="124"/>
    </row>
    <row r="28" spans="1:15" x14ac:dyDescent="0.25">
      <c r="A28" s="551"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535" t="s">
        <v>48</v>
      </c>
      <c r="O28" s="536">
        <f ca="1">SUM(G28:G42)</f>
        <v>0</v>
      </c>
    </row>
    <row r="29" spans="1:15" ht="15" customHeight="1" x14ac:dyDescent="0.25">
      <c r="A29" s="552"/>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53" t="s">
        <v>369</v>
      </c>
      <c r="N29" s="533"/>
      <c r="O29" s="537"/>
    </row>
    <row r="30" spans="1:15" x14ac:dyDescent="0.25">
      <c r="A30" s="552"/>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53"/>
      <c r="N30" s="533"/>
      <c r="O30" s="537"/>
    </row>
    <row r="31" spans="1:15" x14ac:dyDescent="0.25">
      <c r="A31" s="552"/>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53"/>
      <c r="N31" s="533"/>
      <c r="O31" s="537"/>
    </row>
    <row r="32" spans="1:15" x14ac:dyDescent="0.25">
      <c r="A32" s="552"/>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33"/>
      <c r="O32" s="537"/>
    </row>
    <row r="33" spans="1:15" x14ac:dyDescent="0.25">
      <c r="A33" s="552"/>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33"/>
      <c r="O33" s="537"/>
    </row>
    <row r="34" spans="1:15" ht="15" customHeight="1" x14ac:dyDescent="0.25">
      <c r="A34" s="552"/>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53" t="s">
        <v>369</v>
      </c>
      <c r="N34" s="533"/>
      <c r="O34" s="537"/>
    </row>
    <row r="35" spans="1:15" x14ac:dyDescent="0.25">
      <c r="A35" s="552"/>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53"/>
      <c r="N35" s="533"/>
      <c r="O35" s="537"/>
    </row>
    <row r="36" spans="1:15" x14ac:dyDescent="0.25">
      <c r="A36" s="552"/>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53"/>
      <c r="N36" s="533"/>
      <c r="O36" s="537"/>
    </row>
    <row r="37" spans="1:15" x14ac:dyDescent="0.25">
      <c r="A37" s="552"/>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33"/>
      <c r="O37" s="537"/>
    </row>
    <row r="38" spans="1:15" x14ac:dyDescent="0.25">
      <c r="A38" s="552"/>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33"/>
      <c r="O38" s="537"/>
    </row>
    <row r="39" spans="1:15" ht="15" customHeight="1" x14ac:dyDescent="0.25">
      <c r="A39" s="552"/>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53" t="s">
        <v>369</v>
      </c>
      <c r="N39" s="533"/>
      <c r="O39" s="537"/>
    </row>
    <row r="40" spans="1:15" x14ac:dyDescent="0.25">
      <c r="A40" s="552"/>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53"/>
      <c r="N40" s="533"/>
      <c r="O40" s="537"/>
    </row>
    <row r="41" spans="1:15" x14ac:dyDescent="0.25">
      <c r="A41" s="552"/>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53"/>
      <c r="N41" s="533"/>
      <c r="O41" s="537"/>
    </row>
    <row r="42" spans="1:15" ht="15.75" thickBot="1" x14ac:dyDescent="0.3">
      <c r="A42" s="555"/>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34"/>
      <c r="O42" s="538"/>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phoneticPr fontId="18" type="noConversion"/>
  <conditionalFormatting sqref="C5">
    <cfRule type="cellIs" dxfId="197" priority="286" operator="equal">
      <formula>0</formula>
    </cfRule>
  </conditionalFormatting>
  <conditionalFormatting sqref="J28">
    <cfRule type="cellIs" dxfId="196" priority="302" operator="equal">
      <formula>0</formula>
    </cfRule>
  </conditionalFormatting>
  <conditionalFormatting sqref="C3">
    <cfRule type="cellIs" dxfId="195" priority="288" operator="equal">
      <formula>0</formula>
    </cfRule>
  </conditionalFormatting>
  <conditionalFormatting sqref="C4">
    <cfRule type="cellIs" dxfId="194" priority="287" operator="equal">
      <formula>0</formula>
    </cfRule>
  </conditionalFormatting>
  <conditionalFormatting sqref="B3 D3 G14:G26">
    <cfRule type="cellIs" dxfId="193" priority="299" operator="equal">
      <formula>0</formula>
    </cfRule>
  </conditionalFormatting>
  <conditionalFormatting sqref="B4 D4">
    <cfRule type="cellIs" dxfId="192" priority="298" operator="equal">
      <formula>0</formula>
    </cfRule>
  </conditionalFormatting>
  <conditionalFormatting sqref="B5 D5">
    <cfRule type="cellIs" dxfId="191" priority="297" operator="equal">
      <formula>0</formula>
    </cfRule>
  </conditionalFormatting>
  <conditionalFormatting sqref="B7">
    <cfRule type="cellIs" dxfId="190" priority="296" operator="equal">
      <formula>0</formula>
    </cfRule>
  </conditionalFormatting>
  <conditionalFormatting sqref="B8 D8">
    <cfRule type="cellIs" priority="295" operator="equal">
      <formula>0</formula>
    </cfRule>
  </conditionalFormatting>
  <conditionalFormatting sqref="B9 D9">
    <cfRule type="cellIs" dxfId="189" priority="294" operator="equal">
      <formula>0</formula>
    </cfRule>
  </conditionalFormatting>
  <conditionalFormatting sqref="B10 D10">
    <cfRule type="cellIs" dxfId="188" priority="292" operator="equal">
      <formula>0</formula>
    </cfRule>
    <cfRule type="cellIs" dxfId="187" priority="293" operator="equal">
      <formula>0</formula>
    </cfRule>
  </conditionalFormatting>
  <conditionalFormatting sqref="L3:L4">
    <cfRule type="cellIs" dxfId="186" priority="291" operator="equal">
      <formula>0</formula>
    </cfRule>
  </conditionalFormatting>
  <conditionalFormatting sqref="B6 D6">
    <cfRule type="cellIs" dxfId="185" priority="290" operator="equal">
      <formula>0</formula>
    </cfRule>
  </conditionalFormatting>
  <conditionalFormatting sqref="D7">
    <cfRule type="cellIs" dxfId="184" priority="289" operator="equal">
      <formula>0</formula>
    </cfRule>
  </conditionalFormatting>
  <conditionalFormatting sqref="C7">
    <cfRule type="cellIs" dxfId="183" priority="285" operator="equal">
      <formula>0</formula>
    </cfRule>
  </conditionalFormatting>
  <conditionalFormatting sqref="C8">
    <cfRule type="cellIs" priority="284" operator="equal">
      <formula>0</formula>
    </cfRule>
  </conditionalFormatting>
  <conditionalFormatting sqref="C9">
    <cfRule type="cellIs" dxfId="182" priority="283" operator="equal">
      <formula>0</formula>
    </cfRule>
  </conditionalFormatting>
  <conditionalFormatting sqref="C10">
    <cfRule type="cellIs" dxfId="181" priority="281" operator="equal">
      <formula>0</formula>
    </cfRule>
    <cfRule type="cellIs" dxfId="180" priority="282" operator="equal">
      <formula>0</formula>
    </cfRule>
  </conditionalFormatting>
  <conditionalFormatting sqref="C6">
    <cfRule type="cellIs" dxfId="179" priority="280" operator="equal">
      <formula>0</formula>
    </cfRule>
  </conditionalFormatting>
  <conditionalFormatting sqref="G31">
    <cfRule type="cellIs" dxfId="178" priority="204" operator="equal">
      <formula>0</formula>
    </cfRule>
  </conditionalFormatting>
  <conditionalFormatting sqref="G30">
    <cfRule type="cellIs" dxfId="177" priority="203" operator="equal">
      <formula>0</formula>
    </cfRule>
  </conditionalFormatting>
  <conditionalFormatting sqref="G39">
    <cfRule type="cellIs" dxfId="176" priority="202" operator="equal">
      <formula>0</formula>
    </cfRule>
  </conditionalFormatting>
  <conditionalFormatting sqref="G32">
    <cfRule type="cellIs" dxfId="175" priority="209" operator="equal">
      <formula>0</formula>
    </cfRule>
  </conditionalFormatting>
  <conditionalFormatting sqref="G41">
    <cfRule type="cellIs" dxfId="174" priority="201" operator="equal">
      <formula>0</formula>
    </cfRule>
  </conditionalFormatting>
  <conditionalFormatting sqref="G40">
    <cfRule type="cellIs" dxfId="173" priority="200" operator="equal">
      <formula>0</formula>
    </cfRule>
  </conditionalFormatting>
  <conditionalFormatting sqref="L5">
    <cfRule type="cellIs" dxfId="172" priority="248" operator="equal">
      <formula>0</formula>
    </cfRule>
  </conditionalFormatting>
  <conditionalFormatting sqref="L6">
    <cfRule type="cellIs" dxfId="171" priority="247" operator="equal">
      <formula>0</formula>
    </cfRule>
  </conditionalFormatting>
  <conditionalFormatting sqref="L7">
    <cfRule type="cellIs" dxfId="170" priority="246" operator="equal">
      <formula>0</formula>
    </cfRule>
  </conditionalFormatting>
  <conditionalFormatting sqref="L8:L9">
    <cfRule type="cellIs" dxfId="169" priority="245" operator="equal">
      <formula>0</formula>
    </cfRule>
  </conditionalFormatting>
  <conditionalFormatting sqref="L32">
    <cfRule type="cellIs" dxfId="168" priority="241" operator="equal">
      <formula>0</formula>
    </cfRule>
  </conditionalFormatting>
  <conditionalFormatting sqref="L31">
    <cfRule type="cellIs" dxfId="167" priority="240" operator="equal">
      <formula>0</formula>
    </cfRule>
  </conditionalFormatting>
  <conditionalFormatting sqref="L30">
    <cfRule type="cellIs" dxfId="166" priority="239" operator="equal">
      <formula>0</formula>
    </cfRule>
  </conditionalFormatting>
  <conditionalFormatting sqref="L29">
    <cfRule type="cellIs" dxfId="165" priority="238" operator="equal">
      <formula>0</formula>
    </cfRule>
  </conditionalFormatting>
  <conditionalFormatting sqref="L37">
    <cfRule type="cellIs" dxfId="164" priority="237" operator="equal">
      <formula>0</formula>
    </cfRule>
  </conditionalFormatting>
  <conditionalFormatting sqref="L36">
    <cfRule type="cellIs" dxfId="163" priority="236" operator="equal">
      <formula>0</formula>
    </cfRule>
  </conditionalFormatting>
  <conditionalFormatting sqref="L35">
    <cfRule type="cellIs" dxfId="162" priority="235" operator="equal">
      <formula>0</formula>
    </cfRule>
  </conditionalFormatting>
  <conditionalFormatting sqref="L34">
    <cfRule type="cellIs" dxfId="161" priority="234" operator="equal">
      <formula>0</formula>
    </cfRule>
  </conditionalFormatting>
  <conditionalFormatting sqref="L42">
    <cfRule type="cellIs" dxfId="160" priority="233" operator="equal">
      <formula>0</formula>
    </cfRule>
  </conditionalFormatting>
  <conditionalFormatting sqref="L41">
    <cfRule type="cellIs" dxfId="159" priority="232" operator="equal">
      <formula>0</formula>
    </cfRule>
  </conditionalFormatting>
  <conditionalFormatting sqref="L40">
    <cfRule type="cellIs" dxfId="158" priority="231" operator="equal">
      <formula>0</formula>
    </cfRule>
  </conditionalFormatting>
  <conditionalFormatting sqref="L39">
    <cfRule type="cellIs" dxfId="157" priority="230" operator="equal">
      <formula>0</formula>
    </cfRule>
  </conditionalFormatting>
  <conditionalFormatting sqref="L14">
    <cfRule type="cellIs" dxfId="156" priority="229" operator="equal">
      <formula>0</formula>
    </cfRule>
  </conditionalFormatting>
  <conditionalFormatting sqref="L15">
    <cfRule type="cellIs" dxfId="155" priority="228" operator="equal">
      <formula>0</formula>
    </cfRule>
  </conditionalFormatting>
  <conditionalFormatting sqref="L16">
    <cfRule type="cellIs" dxfId="154" priority="227" operator="equal">
      <formula>0</formula>
    </cfRule>
  </conditionalFormatting>
  <conditionalFormatting sqref="L17">
    <cfRule type="cellIs" dxfId="153" priority="226" operator="equal">
      <formula>0</formula>
    </cfRule>
  </conditionalFormatting>
  <conditionalFormatting sqref="L18">
    <cfRule type="cellIs" dxfId="152" priority="225" operator="equal">
      <formula>0</formula>
    </cfRule>
  </conditionalFormatting>
  <conditionalFormatting sqref="L19">
    <cfRule type="cellIs" dxfId="151" priority="224" operator="equal">
      <formula>0</formula>
    </cfRule>
  </conditionalFormatting>
  <conditionalFormatting sqref="L20">
    <cfRule type="cellIs" dxfId="150" priority="223" operator="equal">
      <formula>0</formula>
    </cfRule>
  </conditionalFormatting>
  <conditionalFormatting sqref="L21">
    <cfRule type="cellIs" dxfId="149" priority="222" operator="equal">
      <formula>0</formula>
    </cfRule>
  </conditionalFormatting>
  <conditionalFormatting sqref="L22">
    <cfRule type="cellIs" dxfId="148" priority="221" operator="equal">
      <formula>0</formula>
    </cfRule>
  </conditionalFormatting>
  <conditionalFormatting sqref="L23">
    <cfRule type="cellIs" dxfId="147" priority="220" operator="equal">
      <formula>0</formula>
    </cfRule>
  </conditionalFormatting>
  <conditionalFormatting sqref="L24">
    <cfRule type="cellIs" dxfId="146" priority="219" operator="equal">
      <formula>0</formula>
    </cfRule>
  </conditionalFormatting>
  <conditionalFormatting sqref="G34">
    <cfRule type="cellIs" dxfId="145" priority="212" operator="equal">
      <formula>0</formula>
    </cfRule>
  </conditionalFormatting>
  <conditionalFormatting sqref="G36">
    <cfRule type="cellIs" dxfId="144" priority="211" operator="equal">
      <formula>0</formula>
    </cfRule>
  </conditionalFormatting>
  <conditionalFormatting sqref="G29">
    <cfRule type="cellIs" dxfId="143" priority="205" operator="equal">
      <formula>0</formula>
    </cfRule>
  </conditionalFormatting>
  <conditionalFormatting sqref="G33">
    <cfRule type="cellIs" dxfId="142" priority="208" operator="equal">
      <formula>0</formula>
    </cfRule>
  </conditionalFormatting>
  <conditionalFormatting sqref="G28">
    <cfRule type="cellIs" dxfId="141" priority="210" operator="equal">
      <formula>0</formula>
    </cfRule>
  </conditionalFormatting>
  <conditionalFormatting sqref="G38">
    <cfRule type="cellIs" dxfId="140" priority="207" operator="equal">
      <formula>0</formula>
    </cfRule>
  </conditionalFormatting>
  <conditionalFormatting sqref="G35">
    <cfRule type="cellIs" dxfId="139" priority="206" operator="equal">
      <formula>0</formula>
    </cfRule>
  </conditionalFormatting>
  <conditionalFormatting sqref="G37">
    <cfRule type="cellIs" dxfId="138" priority="199" operator="equal">
      <formula>0</formula>
    </cfRule>
  </conditionalFormatting>
  <conditionalFormatting sqref="G42">
    <cfRule type="cellIs" dxfId="137" priority="198" operator="equal">
      <formula>0</formula>
    </cfRule>
  </conditionalFormatting>
  <conditionalFormatting sqref="E10">
    <cfRule type="cellIs" priority="155" operator="equal">
      <formula>0</formula>
    </cfRule>
  </conditionalFormatting>
  <conditionalFormatting sqref="E4">
    <cfRule type="cellIs" dxfId="136" priority="168" operator="equal">
      <formula>0</formula>
    </cfRule>
  </conditionalFormatting>
  <conditionalFormatting sqref="E3">
    <cfRule type="cellIs" dxfId="135" priority="170" operator="equal">
      <formula>0</formula>
    </cfRule>
  </conditionalFormatting>
  <conditionalFormatting sqref="E3">
    <cfRule type="cellIs" priority="169" operator="equal">
      <formula>0</formula>
    </cfRule>
  </conditionalFormatting>
  <conditionalFormatting sqref="E5">
    <cfRule type="cellIs" dxfId="134" priority="166" operator="equal">
      <formula>0</formula>
    </cfRule>
  </conditionalFormatting>
  <conditionalFormatting sqref="E5">
    <cfRule type="cellIs" priority="165" operator="equal">
      <formula>0</formula>
    </cfRule>
  </conditionalFormatting>
  <conditionalFormatting sqref="E7">
    <cfRule type="cellIs" dxfId="133" priority="162" operator="equal">
      <formula>0</formula>
    </cfRule>
  </conditionalFormatting>
  <conditionalFormatting sqref="E7">
    <cfRule type="cellIs" priority="161" operator="equal">
      <formula>0</formula>
    </cfRule>
  </conditionalFormatting>
  <conditionalFormatting sqref="E9">
    <cfRule type="cellIs" dxfId="132"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1" priority="164" operator="equal">
      <formula>0</formula>
    </cfRule>
  </conditionalFormatting>
  <conditionalFormatting sqref="E6">
    <cfRule type="cellIs" priority="163" operator="equal">
      <formula>0</formula>
    </cfRule>
  </conditionalFormatting>
  <conditionalFormatting sqref="E8">
    <cfRule type="cellIs" dxfId="130" priority="160" operator="equal">
      <formula>0</formula>
    </cfRule>
  </conditionalFormatting>
  <conditionalFormatting sqref="E8">
    <cfRule type="cellIs" priority="159" operator="equal">
      <formula>0</formula>
    </cfRule>
  </conditionalFormatting>
  <conditionalFormatting sqref="E10">
    <cfRule type="cellIs" dxfId="129" priority="156" operator="equal">
      <formula>0</formula>
    </cfRule>
  </conditionalFormatting>
  <conditionalFormatting sqref="G4:G10">
    <cfRule type="cellIs" dxfId="128" priority="122" operator="equal">
      <formula>0</formula>
    </cfRule>
  </conditionalFormatting>
  <conditionalFormatting sqref="F3 F7 F11 F15 F19 F23">
    <cfRule type="cellIs" dxfId="127" priority="121" operator="equal">
      <formula>0</formula>
    </cfRule>
  </conditionalFormatting>
  <conditionalFormatting sqref="F4 F8 F12 F16 F20 F24">
    <cfRule type="cellIs" dxfId="126" priority="120" operator="equal">
      <formula>0</formula>
    </cfRule>
  </conditionalFormatting>
  <conditionalFormatting sqref="H5">
    <cfRule type="cellIs" dxfId="125" priority="106" operator="equal">
      <formula>0</formula>
    </cfRule>
  </conditionalFormatting>
  <conditionalFormatting sqref="I7">
    <cfRule type="cellIs" dxfId="124" priority="109" operator="equal">
      <formula>0</formula>
    </cfRule>
  </conditionalFormatting>
  <conditionalFormatting sqref="F6 F10 F14 F18 F22">
    <cfRule type="cellIs" dxfId="123" priority="113" operator="equal">
      <formula>0</formula>
    </cfRule>
  </conditionalFormatting>
  <conditionalFormatting sqref="G3:I3">
    <cfRule type="cellIs" dxfId="122" priority="112" operator="equal">
      <formula>0</formula>
    </cfRule>
  </conditionalFormatting>
  <conditionalFormatting sqref="H4:I4">
    <cfRule type="cellIs" dxfId="121" priority="111" operator="equal">
      <formula>0</formula>
    </cfRule>
  </conditionalFormatting>
  <conditionalFormatting sqref="I6">
    <cfRule type="cellIs" dxfId="120" priority="107" operator="equal">
      <formula>0</formula>
    </cfRule>
  </conditionalFormatting>
  <conditionalFormatting sqref="H6">
    <cfRule type="cellIs" dxfId="119" priority="105" operator="equal">
      <formula>0</formula>
    </cfRule>
  </conditionalFormatting>
  <conditionalFormatting sqref="I9:I10">
    <cfRule type="cellIs" priority="101" operator="equal">
      <formula>0</formula>
    </cfRule>
  </conditionalFormatting>
  <conditionalFormatting sqref="F5 F9 F13 F17 F21">
    <cfRule type="cellIs" dxfId="118" priority="119" operator="equal">
      <formula>0</formula>
    </cfRule>
  </conditionalFormatting>
  <conditionalFormatting sqref="H9:H10">
    <cfRule type="cellIs" priority="117" operator="equal">
      <formula>0</formula>
    </cfRule>
  </conditionalFormatting>
  <conditionalFormatting sqref="H7">
    <cfRule type="cellIs" dxfId="117" priority="104" operator="equal">
      <formula>0</formula>
    </cfRule>
  </conditionalFormatting>
  <conditionalFormatting sqref="I5">
    <cfRule type="cellIs" dxfId="116" priority="110" operator="equal">
      <formula>0</formula>
    </cfRule>
  </conditionalFormatting>
  <conditionalFormatting sqref="H8:I8">
    <cfRule type="cellIs" priority="108" operator="equal">
      <formula>0</formula>
    </cfRule>
  </conditionalFormatting>
  <conditionalFormatting sqref="E11 G11">
    <cfRule type="cellIs" dxfId="115" priority="84" operator="equal">
      <formula>0</formula>
    </cfRule>
  </conditionalFormatting>
  <conditionalFormatting sqref="I11">
    <cfRule type="cellIs" priority="83" operator="equal">
      <formula>0</formula>
    </cfRule>
  </conditionalFormatting>
  <conditionalFormatting sqref="E13 G13">
    <cfRule type="cellIs" dxfId="114"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13"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12"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1" priority="28" operator="equal">
      <formula>0</formula>
    </cfRule>
  </conditionalFormatting>
  <conditionalFormatting sqref="K26">
    <cfRule type="cellIs" dxfId="110" priority="27" operator="equal">
      <formula>0</formula>
    </cfRule>
  </conditionalFormatting>
  <conditionalFormatting sqref="J25">
    <cfRule type="cellIs" dxfId="109" priority="26" operator="equal">
      <formula>0</formula>
    </cfRule>
  </conditionalFormatting>
  <conditionalFormatting sqref="J26">
    <cfRule type="cellIs" dxfId="108" priority="25" operator="equal">
      <formula>0</formula>
    </cfRule>
  </conditionalFormatting>
  <conditionalFormatting sqref="K3:K4">
    <cfRule type="cellIs" dxfId="107" priority="24" operator="equal">
      <formula>0</formula>
    </cfRule>
  </conditionalFormatting>
  <conditionalFormatting sqref="K5">
    <cfRule type="cellIs" dxfId="106" priority="23" operator="equal">
      <formula>0</formula>
    </cfRule>
  </conditionalFormatting>
  <conditionalFormatting sqref="K6">
    <cfRule type="cellIs" dxfId="105" priority="22" operator="equal">
      <formula>0</formula>
    </cfRule>
  </conditionalFormatting>
  <conditionalFormatting sqref="K9">
    <cfRule type="cellIs" dxfId="104" priority="21" operator="equal">
      <formula>0</formula>
    </cfRule>
  </conditionalFormatting>
  <conditionalFormatting sqref="K10">
    <cfRule type="cellIs" dxfId="103" priority="20" operator="equal">
      <formula>0</formula>
    </cfRule>
  </conditionalFormatting>
  <conditionalFormatting sqref="K7">
    <cfRule type="cellIs" dxfId="102" priority="19" operator="equal">
      <formula>0</formula>
    </cfRule>
  </conditionalFormatting>
  <conditionalFormatting sqref="K8">
    <cfRule type="cellIs" dxfId="101" priority="18" operator="equal">
      <formula>0</formula>
    </cfRule>
  </conditionalFormatting>
  <conditionalFormatting sqref="K11">
    <cfRule type="cellIs" dxfId="100" priority="17" operator="equal">
      <formula>0</formula>
    </cfRule>
  </conditionalFormatting>
  <conditionalFormatting sqref="K13">
    <cfRule type="cellIs" dxfId="99" priority="16" operator="equal">
      <formula>0</formula>
    </cfRule>
  </conditionalFormatting>
  <conditionalFormatting sqref="K12">
    <cfRule type="cellIs" dxfId="98" priority="15" operator="equal">
      <formula>0</formula>
    </cfRule>
  </conditionalFormatting>
  <conditionalFormatting sqref="J3:J4">
    <cfRule type="cellIs" dxfId="97" priority="14" operator="equal">
      <formula>0</formula>
    </cfRule>
  </conditionalFormatting>
  <conditionalFormatting sqref="J5">
    <cfRule type="cellIs" dxfId="96" priority="13" operator="equal">
      <formula>0</formula>
    </cfRule>
  </conditionalFormatting>
  <conditionalFormatting sqref="J6">
    <cfRule type="cellIs" dxfId="95" priority="12" operator="equal">
      <formula>0</formula>
    </cfRule>
  </conditionalFormatting>
  <conditionalFormatting sqref="J9">
    <cfRule type="cellIs" dxfId="94" priority="11" operator="equal">
      <formula>0</formula>
    </cfRule>
  </conditionalFormatting>
  <conditionalFormatting sqref="J10">
    <cfRule type="cellIs" dxfId="93" priority="10" operator="equal">
      <formula>0</formula>
    </cfRule>
  </conditionalFormatting>
  <conditionalFormatting sqref="J7">
    <cfRule type="cellIs" dxfId="92" priority="9" operator="equal">
      <formula>0</formula>
    </cfRule>
  </conditionalFormatting>
  <conditionalFormatting sqref="J8">
    <cfRule type="cellIs" dxfId="91" priority="8" operator="equal">
      <formula>0</formula>
    </cfRule>
  </conditionalFormatting>
  <conditionalFormatting sqref="J11">
    <cfRule type="cellIs" dxfId="90" priority="7" operator="equal">
      <formula>0</formula>
    </cfRule>
  </conditionalFormatting>
  <conditionalFormatting sqref="J13">
    <cfRule type="cellIs" dxfId="89" priority="6" operator="equal">
      <formula>0</formula>
    </cfRule>
  </conditionalFormatting>
  <conditionalFormatting sqref="J12">
    <cfRule type="cellIs" dxfId="88" priority="5" operator="equal">
      <formula>0</formula>
    </cfRule>
  </conditionalFormatting>
  <conditionalFormatting sqref="L10">
    <cfRule type="cellIs" dxfId="87" priority="4" operator="equal">
      <formula>0</formula>
    </cfRule>
  </conditionalFormatting>
  <conditionalFormatting sqref="L11">
    <cfRule type="cellIs" dxfId="86" priority="3" operator="equal">
      <formula>0</formula>
    </cfRule>
  </conditionalFormatting>
  <conditionalFormatting sqref="L12">
    <cfRule type="cellIs" dxfId="85" priority="2" operator="equal">
      <formula>0</formula>
    </cfRule>
  </conditionalFormatting>
  <conditionalFormatting sqref="L13">
    <cfRule type="cellIs" dxfId="84"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9.5703125" style="15" bestFit="1" customWidth="1"/>
    <col min="6" max="6" width="8.7109375" style="15" bestFit="1" customWidth="1"/>
    <col min="7" max="7" width="13.5703125" style="15" bestFit="1" customWidth="1"/>
    <col min="8" max="8" width="11.28515625" style="15" bestFit="1" customWidth="1"/>
    <col min="9" max="10" width="11.28515625" style="15" customWidth="1"/>
    <col min="11" max="11" width="41.140625" style="15" bestFit="1" customWidth="1"/>
    <col min="12" max="12" width="40.28515625" style="15" customWidth="1"/>
    <col min="13" max="13" width="31.7109375" style="15" bestFit="1" customWidth="1"/>
    <col min="14" max="14" width="11.28515625" style="15" bestFit="1" customWidth="1"/>
    <col min="15" max="15" width="4.7109375" style="15" bestFit="1" customWidth="1"/>
    <col min="16" max="16384" width="9.140625" style="15"/>
  </cols>
  <sheetData>
    <row r="1" spans="1:15" ht="24" thickBot="1" x14ac:dyDescent="0.4">
      <c r="B1" s="22" t="s">
        <v>400</v>
      </c>
      <c r="C1" s="23" t="s">
        <v>609</v>
      </c>
    </row>
    <row r="2" spans="1:15" ht="15" customHeight="1" thickBot="1" x14ac:dyDescent="0.3">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 customHeight="1" x14ac:dyDescent="0.25">
      <c r="A3" s="551"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535" t="s">
        <v>48</v>
      </c>
      <c r="O3" s="536">
        <f ca="1">SUM(F3:F17)</f>
        <v>576</v>
      </c>
    </row>
    <row r="4" spans="1:15" ht="15.4" customHeight="1" x14ac:dyDescent="0.25">
      <c r="A4" s="552"/>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553" t="s">
        <v>369</v>
      </c>
      <c r="N4" s="533"/>
      <c r="O4" s="537"/>
    </row>
    <row r="5" spans="1:15" ht="15.4" customHeight="1" x14ac:dyDescent="0.25">
      <c r="A5" s="552"/>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553"/>
      <c r="N5" s="533"/>
      <c r="O5" s="537"/>
    </row>
    <row r="6" spans="1:15" ht="15.4" customHeight="1" x14ac:dyDescent="0.25">
      <c r="A6" s="552"/>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553"/>
      <c r="N6" s="533"/>
      <c r="O6" s="537"/>
    </row>
    <row r="7" spans="1:15" ht="15.4" customHeight="1" x14ac:dyDescent="0.25">
      <c r="A7" s="552"/>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533"/>
      <c r="O7" s="537"/>
    </row>
    <row r="8" spans="1:15" ht="15.4" customHeight="1" x14ac:dyDescent="0.25">
      <c r="A8" s="552"/>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533"/>
      <c r="O8" s="537"/>
    </row>
    <row r="9" spans="1:15" ht="15.4" customHeight="1" x14ac:dyDescent="0.25">
      <c r="A9" s="552"/>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553" t="s">
        <v>369</v>
      </c>
      <c r="N9" s="533"/>
      <c r="O9" s="537"/>
    </row>
    <row r="10" spans="1:15" ht="15.4" customHeight="1" x14ac:dyDescent="0.25">
      <c r="A10" s="552"/>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553"/>
      <c r="N10" s="533"/>
      <c r="O10" s="537"/>
    </row>
    <row r="11" spans="1:15" ht="15.4" customHeight="1" x14ac:dyDescent="0.25">
      <c r="A11" s="552"/>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553"/>
      <c r="N11" s="533"/>
      <c r="O11" s="537"/>
    </row>
    <row r="12" spans="1:15" ht="15.4" customHeight="1" x14ac:dyDescent="0.25">
      <c r="A12" s="552"/>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533"/>
      <c r="O12" s="537"/>
    </row>
    <row r="13" spans="1:15" ht="15.4" customHeight="1" x14ac:dyDescent="0.25">
      <c r="A13" s="552"/>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533"/>
      <c r="O13" s="537"/>
    </row>
    <row r="14" spans="1:15" ht="15.4" customHeight="1" x14ac:dyDescent="0.25">
      <c r="A14" s="552"/>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553" t="s">
        <v>369</v>
      </c>
      <c r="N14" s="533"/>
      <c r="O14" s="537"/>
    </row>
    <row r="15" spans="1:15" ht="15.4" customHeight="1" x14ac:dyDescent="0.25">
      <c r="A15" s="552"/>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553"/>
      <c r="N15" s="533"/>
      <c r="O15" s="537"/>
    </row>
    <row r="16" spans="1:15" ht="15.4" customHeight="1" x14ac:dyDescent="0.25">
      <c r="A16" s="552"/>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553"/>
      <c r="N16" s="533"/>
      <c r="O16" s="537"/>
    </row>
    <row r="17" spans="1:15" ht="15.4" customHeight="1" thickBot="1" x14ac:dyDescent="0.3">
      <c r="A17" s="555"/>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534"/>
      <c r="O17" s="538"/>
    </row>
    <row r="18" spans="1:15" ht="15" customHeight="1" x14ac:dyDescent="0.25"/>
    <row r="19" spans="1:15" ht="15" customHeight="1" x14ac:dyDescent="0.25"/>
    <row r="20" spans="1:15" ht="15" customHeight="1" x14ac:dyDescent="0.25"/>
    <row r="21" spans="1:15" ht="15" customHeight="1" x14ac:dyDescent="0.25"/>
  </sheetData>
  <mergeCells count="6">
    <mergeCell ref="M14:M16"/>
    <mergeCell ref="A3:A17"/>
    <mergeCell ref="N3:N17"/>
    <mergeCell ref="O3:O17"/>
    <mergeCell ref="M4:M6"/>
    <mergeCell ref="M9:M11"/>
  </mergeCells>
  <conditionalFormatting sqref="I3">
    <cfRule type="cellIs" dxfId="83" priority="138" operator="equal">
      <formula>0</formula>
    </cfRule>
  </conditionalFormatting>
  <conditionalFormatting sqref="K7">
    <cfRule type="cellIs" dxfId="82" priority="75" operator="equal">
      <formula>0</formula>
    </cfRule>
  </conditionalFormatting>
  <conditionalFormatting sqref="K6">
    <cfRule type="cellIs" dxfId="81" priority="74" operator="equal">
      <formula>0</formula>
    </cfRule>
  </conditionalFormatting>
  <conditionalFormatting sqref="K5">
    <cfRule type="cellIs" dxfId="80" priority="73" operator="equal">
      <formula>0</formula>
    </cfRule>
  </conditionalFormatting>
  <conditionalFormatting sqref="K4">
    <cfRule type="cellIs" dxfId="79" priority="72" operator="equal">
      <formula>0</formula>
    </cfRule>
  </conditionalFormatting>
  <conditionalFormatting sqref="K12">
    <cfRule type="cellIs" dxfId="78" priority="71" operator="equal">
      <formula>0</formula>
    </cfRule>
  </conditionalFormatting>
  <conditionalFormatting sqref="K11">
    <cfRule type="cellIs" dxfId="77" priority="70" operator="equal">
      <formula>0</formula>
    </cfRule>
  </conditionalFormatting>
  <conditionalFormatting sqref="K10">
    <cfRule type="cellIs" dxfId="76" priority="69" operator="equal">
      <formula>0</formula>
    </cfRule>
  </conditionalFormatting>
  <conditionalFormatting sqref="K9">
    <cfRule type="cellIs" dxfId="75" priority="68" operator="equal">
      <formula>0</formula>
    </cfRule>
  </conditionalFormatting>
  <conditionalFormatting sqref="K17">
    <cfRule type="cellIs" dxfId="74" priority="67" operator="equal">
      <formula>0</formula>
    </cfRule>
  </conditionalFormatting>
  <conditionalFormatting sqref="K16">
    <cfRule type="cellIs" dxfId="73" priority="66" operator="equal">
      <formula>0</formula>
    </cfRule>
  </conditionalFormatting>
  <conditionalFormatting sqref="K15">
    <cfRule type="cellIs" dxfId="72" priority="65" operator="equal">
      <formula>0</formula>
    </cfRule>
  </conditionalFormatting>
  <conditionalFormatting sqref="K14">
    <cfRule type="cellIs" dxfId="71" priority="64" operator="equal">
      <formula>0</formula>
    </cfRule>
  </conditionalFormatting>
  <conditionalFormatting sqref="L7:L8 L12 L3:L5">
    <cfRule type="cellIs" dxfId="70" priority="42" operator="equal">
      <formula>0</formula>
    </cfRule>
  </conditionalFormatting>
  <conditionalFormatting sqref="L6">
    <cfRule type="cellIs" dxfId="69" priority="41" operator="equal">
      <formula>0</formula>
    </cfRule>
  </conditionalFormatting>
  <conditionalFormatting sqref="L13">
    <cfRule type="cellIs" dxfId="68" priority="34" operator="equal">
      <formula>0</formula>
    </cfRule>
  </conditionalFormatting>
  <conditionalFormatting sqref="L9">
    <cfRule type="cellIs" dxfId="67" priority="39" operator="equal">
      <formula>0</formula>
    </cfRule>
  </conditionalFormatting>
  <conditionalFormatting sqref="L11">
    <cfRule type="cellIs" dxfId="66" priority="38" operator="equal">
      <formula>0</formula>
    </cfRule>
  </conditionalFormatting>
  <conditionalFormatting sqref="L16">
    <cfRule type="cellIs" dxfId="65" priority="36" operator="equal">
      <formula>0</formula>
    </cfRule>
  </conditionalFormatting>
  <conditionalFormatting sqref="F9">
    <cfRule type="cellIs" dxfId="64" priority="18" operator="equal">
      <formula>0</formula>
    </cfRule>
  </conditionalFormatting>
  <conditionalFormatting sqref="F11">
    <cfRule type="cellIs" dxfId="63" priority="17" operator="equal">
      <formula>0</formula>
    </cfRule>
  </conditionalFormatting>
  <conditionalFormatting sqref="F4">
    <cfRule type="cellIs" dxfId="62" priority="11" operator="equal">
      <formula>0</formula>
    </cfRule>
  </conditionalFormatting>
  <conditionalFormatting sqref="F7">
    <cfRule type="cellIs" dxfId="61" priority="15" operator="equal">
      <formula>0</formula>
    </cfRule>
  </conditionalFormatting>
  <conditionalFormatting sqref="F8">
    <cfRule type="cellIs" dxfId="60" priority="14" operator="equal">
      <formula>0</formula>
    </cfRule>
  </conditionalFormatting>
  <conditionalFormatting sqref="F3">
    <cfRule type="cellIs" dxfId="59" priority="16" operator="equal">
      <formula>0</formula>
    </cfRule>
  </conditionalFormatting>
  <conditionalFormatting sqref="F13">
    <cfRule type="cellIs" dxfId="58" priority="13" operator="equal">
      <formula>0</formula>
    </cfRule>
  </conditionalFormatting>
  <conditionalFormatting sqref="F10">
    <cfRule type="cellIs" dxfId="57" priority="12" operator="equal">
      <formula>0</formula>
    </cfRule>
  </conditionalFormatting>
  <conditionalFormatting sqref="F6">
    <cfRule type="cellIs" dxfId="56" priority="10" operator="equal">
      <formula>0</formula>
    </cfRule>
  </conditionalFormatting>
  <conditionalFormatting sqref="F5">
    <cfRule type="cellIs" dxfId="55" priority="9" operator="equal">
      <formula>0</formula>
    </cfRule>
  </conditionalFormatting>
  <conditionalFormatting sqref="F14">
    <cfRule type="cellIs" dxfId="54" priority="8" operator="equal">
      <formula>0</formula>
    </cfRule>
  </conditionalFormatting>
  <conditionalFormatting sqref="F16">
    <cfRule type="cellIs" dxfId="53" priority="7" operator="equal">
      <formula>0</formula>
    </cfRule>
  </conditionalFormatting>
  <conditionalFormatting sqref="F15">
    <cfRule type="cellIs" dxfId="52" priority="6" operator="equal">
      <formula>0</formula>
    </cfRule>
  </conditionalFormatting>
  <conditionalFormatting sqref="F12">
    <cfRule type="cellIs" dxfId="51" priority="5" operator="equal">
      <formula>0</formula>
    </cfRule>
  </conditionalFormatting>
  <conditionalFormatting sqref="F17">
    <cfRule type="cellIs" dxfId="50" priority="4" operator="equal">
      <formula>0</formula>
    </cfRule>
  </conditionalFormatting>
  <conditionalFormatting sqref="L14">
    <cfRule type="cellIs" dxfId="49" priority="3" operator="equal">
      <formula>0</formula>
    </cfRule>
  </conditionalFormatting>
  <conditionalFormatting sqref="L10">
    <cfRule type="cellIs" dxfId="48" priority="2" operator="equal">
      <formula>0</formula>
    </cfRule>
  </conditionalFormatting>
  <conditionalFormatting sqref="L15">
    <cfRule type="cellIs" dxfId="47"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D77" workbookViewId="0">
      <selection activeCell="B20" sqref="B20"/>
    </sheetView>
  </sheetViews>
  <sheetFormatPr defaultColWidth="9.140625" defaultRowHeight="15" x14ac:dyDescent="0.25"/>
  <cols>
    <col min="1" max="1" width="16.42578125" style="15" customWidth="1"/>
    <col min="2" max="2" width="84.7109375" style="15" customWidth="1"/>
    <col min="3" max="3" width="4.7109375" style="15" customWidth="1"/>
    <col min="4" max="4" width="12.7109375" style="15" customWidth="1"/>
    <col min="5" max="5" width="21.42578125" style="243" customWidth="1"/>
    <col min="6" max="6" width="28.140625" style="15" customWidth="1"/>
    <col min="7" max="7" width="17.5703125" style="15" customWidth="1"/>
    <col min="8" max="8" width="34.7109375" style="193" customWidth="1"/>
    <col min="9" max="9" width="10" style="193" customWidth="1"/>
    <col min="10" max="10" width="49.5703125" style="194" customWidth="1"/>
    <col min="11" max="11" width="4.42578125" style="194" customWidth="1"/>
    <col min="12" max="12" width="18.85546875" style="15" customWidth="1"/>
    <col min="13" max="13" width="9.28515625" style="15" customWidth="1"/>
    <col min="14" max="14" width="7.28515625" style="15" customWidth="1"/>
    <col min="15" max="15" width="8.28515625" style="15" customWidth="1"/>
    <col min="16" max="18" width="9" style="15" bestFit="1" customWidth="1"/>
    <col min="19" max="19" width="20" style="15" customWidth="1"/>
    <col min="20" max="16384" width="9.140625" style="15"/>
  </cols>
  <sheetData>
    <row r="1" spans="1:18" ht="20.25" customHeight="1" x14ac:dyDescent="0.25">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65" customHeight="1" x14ac:dyDescent="0.25">
      <c r="A2" s="577"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65" customHeight="1" x14ac:dyDescent="0.25">
      <c r="A3" s="577"/>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65" customHeight="1" x14ac:dyDescent="0.25">
      <c r="A4" s="577"/>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65" customHeight="1" x14ac:dyDescent="0.25">
      <c r="A5" s="577"/>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65" customHeight="1" x14ac:dyDescent="0.25">
      <c r="A6" s="577"/>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65" customHeight="1" x14ac:dyDescent="0.25">
      <c r="A7" s="577"/>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65" customHeight="1" x14ac:dyDescent="0.25">
      <c r="A8" s="577"/>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65" customHeight="1" x14ac:dyDescent="0.25">
      <c r="A9" s="577"/>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65" customHeight="1" x14ac:dyDescent="0.25">
      <c r="A10" s="577"/>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65" customHeight="1" x14ac:dyDescent="0.25">
      <c r="A11" s="577"/>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65" customHeight="1" x14ac:dyDescent="0.25">
      <c r="A12" s="577"/>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65" customHeight="1" x14ac:dyDescent="0.25">
      <c r="A13" s="577"/>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65" customHeight="1" x14ac:dyDescent="0.25">
      <c r="A14" s="577"/>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65" customHeight="1" x14ac:dyDescent="0.25">
      <c r="A15" s="577"/>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65" customHeight="1" x14ac:dyDescent="0.25">
      <c r="A16" s="577"/>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65" customHeight="1" x14ac:dyDescent="0.25">
      <c r="A17" s="577"/>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65" customHeight="1" x14ac:dyDescent="0.25">
      <c r="A18" s="577"/>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65" customHeight="1" x14ac:dyDescent="0.25">
      <c r="A19" s="577"/>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65" customHeight="1" x14ac:dyDescent="0.25">
      <c r="A20" s="577"/>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65" customHeight="1" x14ac:dyDescent="0.25">
      <c r="A21" s="577"/>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65" customHeight="1" x14ac:dyDescent="0.25">
      <c r="A22" s="577"/>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65" customHeight="1" x14ac:dyDescent="0.25">
      <c r="A23" s="577"/>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65" customHeight="1" x14ac:dyDescent="0.25">
      <c r="A24" s="577"/>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65" customHeight="1" x14ac:dyDescent="0.25">
      <c r="A25" s="577"/>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65" customHeight="1" x14ac:dyDescent="0.25">
      <c r="A26" s="577"/>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65" customHeight="1" x14ac:dyDescent="0.25">
      <c r="A27" s="577"/>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65" customHeight="1" x14ac:dyDescent="0.25">
      <c r="A28" s="577"/>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65" customHeight="1" x14ac:dyDescent="0.25">
      <c r="A29" s="577"/>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65" customHeight="1" x14ac:dyDescent="0.25">
      <c r="A30" s="577"/>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65" customHeight="1" x14ac:dyDescent="0.25">
      <c r="A31" s="577"/>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65" customHeight="1" x14ac:dyDescent="0.25">
      <c r="A32" s="577"/>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65" customHeight="1" x14ac:dyDescent="0.25">
      <c r="A33" s="577"/>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65" customHeight="1" x14ac:dyDescent="0.25">
      <c r="A34" s="577"/>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65" customHeight="1" x14ac:dyDescent="0.25">
      <c r="A35" s="577"/>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65" customHeight="1" x14ac:dyDescent="0.25">
      <c r="A36" s="533"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65" customHeight="1" x14ac:dyDescent="0.25">
      <c r="A37" s="533"/>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65" customHeight="1" x14ac:dyDescent="0.25">
      <c r="A38" s="533"/>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65" customHeight="1" x14ac:dyDescent="0.25">
      <c r="A39" s="533"/>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65" customHeight="1" x14ac:dyDescent="0.25">
      <c r="A40" s="533"/>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65" customHeight="1" x14ac:dyDescent="0.25">
      <c r="A41" s="533"/>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65" customHeight="1" x14ac:dyDescent="0.25">
      <c r="A42" s="533"/>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65" customHeight="1" x14ac:dyDescent="0.25">
      <c r="A43" s="533"/>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65" customHeight="1" x14ac:dyDescent="0.25">
      <c r="A44" s="533"/>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65" customHeight="1" x14ac:dyDescent="0.25">
      <c r="A45" s="533"/>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65" customHeight="1" x14ac:dyDescent="0.25">
      <c r="A46" s="533"/>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65" customHeight="1" x14ac:dyDescent="0.25">
      <c r="A47" s="533"/>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65" customHeight="1" x14ac:dyDescent="0.25">
      <c r="A48" s="533"/>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65" customHeight="1" x14ac:dyDescent="0.25">
      <c r="A49" s="533"/>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65" customHeight="1" x14ac:dyDescent="0.25">
      <c r="A50" s="533"/>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65" customHeight="1" x14ac:dyDescent="0.25">
      <c r="A51" s="533"/>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65" customHeight="1" x14ac:dyDescent="0.25">
      <c r="A52" s="533"/>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65" customHeight="1" x14ac:dyDescent="0.25">
      <c r="A53" s="533"/>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65" customHeight="1" x14ac:dyDescent="0.25">
      <c r="A54" s="533"/>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65" customHeight="1" x14ac:dyDescent="0.25">
      <c r="A55" s="533"/>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65" customHeight="1" x14ac:dyDescent="0.25">
      <c r="A56" s="533"/>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65" customHeight="1" x14ac:dyDescent="0.25">
      <c r="A57" s="533"/>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65" customHeight="1" x14ac:dyDescent="0.25">
      <c r="A58" s="533"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65" customHeight="1" x14ac:dyDescent="0.25">
      <c r="A59" s="533"/>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65" customHeight="1" x14ac:dyDescent="0.25">
      <c r="A60" s="533"/>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65" customHeight="1" x14ac:dyDescent="0.25">
      <c r="A61" s="533"/>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65" customHeight="1" x14ac:dyDescent="0.25">
      <c r="A62" s="533"/>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65" customHeight="1" x14ac:dyDescent="0.25">
      <c r="A63" s="533"/>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65" customHeight="1" x14ac:dyDescent="0.25">
      <c r="A64" s="533"/>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65" customHeight="1" x14ac:dyDescent="0.25">
      <c r="A65" s="533"/>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65" customHeight="1" x14ac:dyDescent="0.25">
      <c r="A66" s="533"/>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65" customHeight="1" x14ac:dyDescent="0.25">
      <c r="A67" s="533"/>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65" customHeight="1" x14ac:dyDescent="0.25">
      <c r="A68" s="533"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65" customHeight="1" x14ac:dyDescent="0.25">
      <c r="A69" s="533"/>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65" customHeight="1" x14ac:dyDescent="0.25">
      <c r="A70" s="533"/>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65" customHeight="1" x14ac:dyDescent="0.25">
      <c r="A71" s="533"/>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65" customHeight="1" x14ac:dyDescent="0.25">
      <c r="A72" s="533"/>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65" customHeight="1" x14ac:dyDescent="0.25">
      <c r="A73" s="533"/>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65" customHeight="1" x14ac:dyDescent="0.25">
      <c r="A74" s="533"/>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65" customHeight="1" x14ac:dyDescent="0.25">
      <c r="A75" s="533"/>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65" customHeight="1" x14ac:dyDescent="0.25">
      <c r="A76" s="533"/>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65" customHeight="1" x14ac:dyDescent="0.25">
      <c r="A77" s="533"/>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65" customHeight="1" x14ac:dyDescent="0.25">
      <c r="A78" s="533"/>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65" customHeight="1" x14ac:dyDescent="0.25">
      <c r="A79" s="533"/>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65" customHeight="1" x14ac:dyDescent="0.25">
      <c r="A80" s="533"/>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65" customHeight="1" x14ac:dyDescent="0.25">
      <c r="A81" s="533"/>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65" customHeight="1" x14ac:dyDescent="0.25">
      <c r="A82" s="533"/>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65" customHeight="1" x14ac:dyDescent="0.25">
      <c r="A83" s="533"/>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65" customHeight="1" x14ac:dyDescent="0.25">
      <c r="A84" s="533"/>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65" customHeight="1" x14ac:dyDescent="0.25">
      <c r="A85" s="533"/>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65" customHeight="1" x14ac:dyDescent="0.25">
      <c r="A86" s="533"/>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50000000000003" customHeight="1" x14ac:dyDescent="0.25">
      <c r="A87" s="533"/>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65" customHeight="1" x14ac:dyDescent="0.25">
      <c r="A88" s="533"/>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65" customHeight="1" x14ac:dyDescent="0.25">
      <c r="A89" s="533"/>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65" customHeight="1" x14ac:dyDescent="0.25">
      <c r="A90" s="543"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65" customHeight="1" x14ac:dyDescent="0.25">
      <c r="A91" s="573"/>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65" customHeight="1" x14ac:dyDescent="0.25">
      <c r="A92" s="542"/>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65" customHeight="1" x14ac:dyDescent="0.25">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65" customHeight="1" x14ac:dyDescent="0.25">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65" customHeight="1" x14ac:dyDescent="0.25">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65" customHeight="1" x14ac:dyDescent="0.25">
      <c r="A96" s="543"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65" customHeight="1" x14ac:dyDescent="0.25">
      <c r="A97" s="573"/>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65" customHeight="1" x14ac:dyDescent="0.25">
      <c r="A98" s="573"/>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65" customHeight="1" x14ac:dyDescent="0.25">
      <c r="A99" s="542"/>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65" customHeight="1" x14ac:dyDescent="0.25">
      <c r="A100" s="533"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65" customHeight="1" x14ac:dyDescent="0.25">
      <c r="A101" s="533"/>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65" customHeight="1" x14ac:dyDescent="0.25">
      <c r="A102" s="573"/>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65" customHeight="1" x14ac:dyDescent="0.25">
      <c r="A103" s="542"/>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65" customHeight="1" x14ac:dyDescent="0.25">
      <c r="A104" s="543" t="s">
        <v>38</v>
      </c>
      <c r="B104" s="4" t="s">
        <v>613</v>
      </c>
      <c r="C104" s="203">
        <v>0</v>
      </c>
      <c r="D104" s="203">
        <v>16</v>
      </c>
      <c r="E104" s="242" t="s">
        <v>262</v>
      </c>
      <c r="F104" s="203" t="s">
        <v>262</v>
      </c>
      <c r="G104" s="574"/>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65" customHeight="1" x14ac:dyDescent="0.25">
      <c r="A105" s="573"/>
      <c r="B105" s="4" t="s">
        <v>613</v>
      </c>
      <c r="C105" s="203">
        <v>16</v>
      </c>
      <c r="D105" s="203">
        <v>8</v>
      </c>
      <c r="E105" s="242" t="s">
        <v>263</v>
      </c>
      <c r="F105" s="203" t="s">
        <v>263</v>
      </c>
      <c r="G105" s="575"/>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65" customHeight="1" x14ac:dyDescent="0.25">
      <c r="A106" s="573"/>
      <c r="B106" s="4" t="s">
        <v>613</v>
      </c>
      <c r="C106" s="203">
        <v>24</v>
      </c>
      <c r="D106" s="203">
        <v>4</v>
      </c>
      <c r="E106" s="242" t="s">
        <v>264</v>
      </c>
      <c r="F106" s="203" t="s">
        <v>264</v>
      </c>
      <c r="G106" s="575"/>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65" customHeight="1" x14ac:dyDescent="0.25">
      <c r="A107" s="542"/>
      <c r="B107" s="4" t="s">
        <v>613</v>
      </c>
      <c r="C107" s="203">
        <v>28</v>
      </c>
      <c r="D107" s="203">
        <v>4</v>
      </c>
      <c r="E107" s="242" t="s">
        <v>265</v>
      </c>
      <c r="F107" s="203" t="s">
        <v>265</v>
      </c>
      <c r="G107" s="576"/>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65" customHeight="1" x14ac:dyDescent="0.25">
      <c r="A108" s="543"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65" customHeight="1" x14ac:dyDescent="0.25">
      <c r="A109" s="573"/>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65" customHeight="1" x14ac:dyDescent="0.25">
      <c r="A110" s="542"/>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65" customHeight="1" x14ac:dyDescent="0.25">
      <c r="A111" s="543"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65" customHeight="1" x14ac:dyDescent="0.25">
      <c r="A112" s="542"/>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65" customHeight="1" x14ac:dyDescent="0.25">
      <c r="A113" s="543"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65" customHeight="1" x14ac:dyDescent="0.25">
      <c r="A114" s="573"/>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65" customHeight="1" x14ac:dyDescent="0.25">
      <c r="A115" s="542"/>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65" customHeight="1" x14ac:dyDescent="0.25">
      <c r="A116" s="543"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65" customHeight="1" x14ac:dyDescent="0.25">
      <c r="A117" s="542"/>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65" customHeight="1" x14ac:dyDescent="0.25">
      <c r="A118" s="543"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65" customHeight="1" x14ac:dyDescent="0.25">
      <c r="A119" s="573"/>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65" customHeight="1" x14ac:dyDescent="0.25">
      <c r="A120" s="542"/>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65" customHeight="1" x14ac:dyDescent="0.25">
      <c r="A121" s="543"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65" customHeight="1" x14ac:dyDescent="0.25">
      <c r="A122" s="542"/>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65" customHeight="1" x14ac:dyDescent="0.25">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65" customHeight="1" x14ac:dyDescent="0.25">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65" customHeight="1" x14ac:dyDescent="0.25">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25">
      <c r="L128" s="3" t="s">
        <v>17</v>
      </c>
    </row>
    <row r="129" spans="12:12" x14ac:dyDescent="0.25">
      <c r="L129" s="120" t="s">
        <v>17</v>
      </c>
    </row>
  </sheetData>
  <autoFilter ref="A1:R107" xr:uid="{BD3C40ED-A0C8-4381-ACF6-12E781319295}"/>
  <mergeCells count="15">
    <mergeCell ref="G104:G107"/>
    <mergeCell ref="A108:A110"/>
    <mergeCell ref="A111:A112"/>
    <mergeCell ref="A113:A115"/>
    <mergeCell ref="A2:A35"/>
    <mergeCell ref="A36:A57"/>
    <mergeCell ref="A58:A67"/>
    <mergeCell ref="A68:A89"/>
    <mergeCell ref="A90:A92"/>
    <mergeCell ref="A96:A99"/>
    <mergeCell ref="A116:A117"/>
    <mergeCell ref="A118:A120"/>
    <mergeCell ref="A121:A122"/>
    <mergeCell ref="A100:A103"/>
    <mergeCell ref="A104:A107"/>
  </mergeCells>
  <conditionalFormatting sqref="P120:R120 P122:R125 P2:R63 P85:R118 P66:R83">
    <cfRule type="cellIs" dxfId="46" priority="6" operator="equal">
      <formula>"N/A"</formula>
    </cfRule>
  </conditionalFormatting>
  <conditionalFormatting sqref="P119:R119">
    <cfRule type="cellIs" dxfId="45" priority="5" operator="equal">
      <formula>"N/A"</formula>
    </cfRule>
  </conditionalFormatting>
  <conditionalFormatting sqref="P121:R121">
    <cfRule type="cellIs" dxfId="44" priority="4" operator="equal">
      <formula>"N/A"</formula>
    </cfRule>
  </conditionalFormatting>
  <conditionalFormatting sqref="P84:R84">
    <cfRule type="cellIs" dxfId="43" priority="3" operator="equal">
      <formula>"N/A"</formula>
    </cfRule>
  </conditionalFormatting>
  <conditionalFormatting sqref="P64:R64">
    <cfRule type="cellIs" dxfId="42" priority="2" operator="equal">
      <formula>"N/A"</formula>
    </cfRule>
  </conditionalFormatting>
  <conditionalFormatting sqref="P65:R65">
    <cfRule type="cellIs" dxfId="41" priority="1" operator="equal">
      <formula>"N/A"</formula>
    </cfRule>
  </conditionalFormatting>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topLeftCell="F77" workbookViewId="0">
      <selection activeCell="I95" sqref="I95"/>
    </sheetView>
  </sheetViews>
  <sheetFormatPr defaultColWidth="9.140625" defaultRowHeight="15" x14ac:dyDescent="0.25"/>
  <cols>
    <col min="1" max="1" width="16.42578125" style="6" customWidth="1"/>
    <col min="2" max="2" width="84.7109375" style="6" customWidth="1"/>
    <col min="3" max="3" width="4.7109375" style="15" customWidth="1"/>
    <col min="4" max="4" width="4.28515625" style="15" customWidth="1"/>
    <col min="5" max="5" width="28.140625" style="6" customWidth="1"/>
    <col min="6" max="6" width="17.5703125" style="6" customWidth="1"/>
    <col min="7" max="7" width="25.42578125" style="193" customWidth="1"/>
    <col min="8" max="8" width="19.140625" style="193" customWidth="1"/>
    <col min="9" max="9" width="34.85546875" style="194" customWidth="1"/>
    <col min="10" max="10" width="4.42578125" style="194" customWidth="1"/>
    <col min="11" max="11" width="18.85546875" style="6" customWidth="1"/>
    <col min="12" max="12" width="9.28515625" style="6" customWidth="1"/>
    <col min="13" max="13" width="25.28515625" style="15" customWidth="1"/>
    <col min="14" max="14" width="51.28515625" style="15" customWidth="1"/>
    <col min="15" max="17" width="9" style="6" bestFit="1" customWidth="1"/>
    <col min="18" max="18" width="20" style="6" customWidth="1"/>
    <col min="19" max="16384" width="9.140625" style="6"/>
  </cols>
  <sheetData>
    <row r="1" spans="1:17" ht="20.25" customHeight="1" x14ac:dyDescent="0.25">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65" customHeight="1" x14ac:dyDescent="0.25">
      <c r="A2" s="577"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65" customHeight="1" x14ac:dyDescent="0.25">
      <c r="A3" s="577"/>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65" customHeight="1" x14ac:dyDescent="0.25">
      <c r="A4" s="577"/>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65" customHeight="1" x14ac:dyDescent="0.25">
      <c r="A5" s="577"/>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65" customHeight="1" x14ac:dyDescent="0.25">
      <c r="A6" s="577"/>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65" customHeight="1" x14ac:dyDescent="0.25">
      <c r="A7" s="577"/>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65" customHeight="1" x14ac:dyDescent="0.25">
      <c r="A8" s="577"/>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65" customHeight="1" x14ac:dyDescent="0.25">
      <c r="A9" s="577"/>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65" customHeight="1" x14ac:dyDescent="0.25">
      <c r="A10" s="577"/>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65" customHeight="1" x14ac:dyDescent="0.25">
      <c r="A11" s="577"/>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65" customHeight="1" x14ac:dyDescent="0.25">
      <c r="A12" s="577"/>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65" customHeight="1" x14ac:dyDescent="0.25">
      <c r="A13" s="577"/>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65" customHeight="1" x14ac:dyDescent="0.25">
      <c r="A14" s="577"/>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65" customHeight="1" x14ac:dyDescent="0.25">
      <c r="A15" s="577"/>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65" customHeight="1" x14ac:dyDescent="0.25">
      <c r="A16" s="577"/>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65" customHeight="1" x14ac:dyDescent="0.25">
      <c r="A17" s="577"/>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65" customHeight="1" x14ac:dyDescent="0.25">
      <c r="A18" s="577"/>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65" customHeight="1" x14ac:dyDescent="0.25">
      <c r="A19" s="577"/>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65" customHeight="1" x14ac:dyDescent="0.25">
      <c r="A20" s="577"/>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65" customHeight="1" x14ac:dyDescent="0.25">
      <c r="A21" s="577"/>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65" customHeight="1" x14ac:dyDescent="0.25">
      <c r="A22" s="577"/>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65" customHeight="1" x14ac:dyDescent="0.25">
      <c r="A23" s="577"/>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65" customHeight="1" x14ac:dyDescent="0.25">
      <c r="A24" s="577"/>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65" customHeight="1" x14ac:dyDescent="0.25">
      <c r="A25" s="577"/>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65" customHeight="1" x14ac:dyDescent="0.25">
      <c r="A26" s="577"/>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65" customHeight="1" x14ac:dyDescent="0.25">
      <c r="A27" s="577"/>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65" customHeight="1" x14ac:dyDescent="0.25">
      <c r="A28" s="577"/>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65" customHeight="1" x14ac:dyDescent="0.25">
      <c r="A29" s="577"/>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65" customHeight="1" x14ac:dyDescent="0.25">
      <c r="A30" s="577"/>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65" customHeight="1" x14ac:dyDescent="0.25">
      <c r="A31" s="577"/>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65" customHeight="1" x14ac:dyDescent="0.25">
      <c r="A32" s="577"/>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65" customHeight="1" x14ac:dyDescent="0.25">
      <c r="A33" s="577"/>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65" customHeight="1" x14ac:dyDescent="0.25">
      <c r="A34" s="577"/>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65" customHeight="1" x14ac:dyDescent="0.25">
      <c r="A35" s="577"/>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65" customHeight="1" x14ac:dyDescent="0.25">
      <c r="A36" s="533"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65" customHeight="1" x14ac:dyDescent="0.25">
      <c r="A37" s="533"/>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65" customHeight="1" x14ac:dyDescent="0.25">
      <c r="A38" s="533"/>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65" customHeight="1" x14ac:dyDescent="0.25">
      <c r="A39" s="533"/>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65" customHeight="1" x14ac:dyDescent="0.25">
      <c r="A40" s="533"/>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65" customHeight="1" x14ac:dyDescent="0.25">
      <c r="A41" s="533"/>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65" customHeight="1" x14ac:dyDescent="0.25">
      <c r="A42" s="533"/>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65" customHeight="1" x14ac:dyDescent="0.25">
      <c r="A43" s="533"/>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65" customHeight="1" x14ac:dyDescent="0.25">
      <c r="A44" s="533"/>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65" customHeight="1" x14ac:dyDescent="0.25">
      <c r="A45" s="533"/>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65" customHeight="1" x14ac:dyDescent="0.25">
      <c r="A46" s="533"/>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65" customHeight="1" x14ac:dyDescent="0.25">
      <c r="A47" s="533"/>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65" customHeight="1" x14ac:dyDescent="0.25">
      <c r="A48" s="533"/>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65" customHeight="1" x14ac:dyDescent="0.25">
      <c r="A49" s="533"/>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65" customHeight="1" x14ac:dyDescent="0.25">
      <c r="A50" s="533"/>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65" customHeight="1" x14ac:dyDescent="0.25">
      <c r="A51" s="533"/>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65" customHeight="1" x14ac:dyDescent="0.25">
      <c r="A52" s="533"/>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65" customHeight="1" x14ac:dyDescent="0.25">
      <c r="A53" s="533"/>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65" customHeight="1" x14ac:dyDescent="0.25">
      <c r="A54" s="533"/>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65" customHeight="1" x14ac:dyDescent="0.25">
      <c r="A55" s="533"/>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65" customHeight="1" x14ac:dyDescent="0.25">
      <c r="A56" s="533"/>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65" customHeight="1" x14ac:dyDescent="0.25">
      <c r="A57" s="533"/>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65" customHeight="1" x14ac:dyDescent="0.25">
      <c r="A58" s="533"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65" customHeight="1" x14ac:dyDescent="0.25">
      <c r="A59" s="533"/>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65" customHeight="1" x14ac:dyDescent="0.25">
      <c r="A60" s="533"/>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65" customHeight="1" x14ac:dyDescent="0.25">
      <c r="A61" s="533"/>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65" customHeight="1" x14ac:dyDescent="0.25">
      <c r="A62" s="533"/>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65" customHeight="1" x14ac:dyDescent="0.25">
      <c r="A63" s="533"/>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65" customHeight="1" x14ac:dyDescent="0.25">
      <c r="A64" s="533"/>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65" customHeight="1" x14ac:dyDescent="0.25">
      <c r="A65" s="533"/>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65" customHeight="1" x14ac:dyDescent="0.25">
      <c r="A66" s="533"/>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65" customHeight="1" x14ac:dyDescent="0.25">
      <c r="A67" s="533"/>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65" customHeight="1" x14ac:dyDescent="0.25">
      <c r="A68" s="533"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65" customHeight="1" x14ac:dyDescent="0.25">
      <c r="A69" s="533"/>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65" customHeight="1" x14ac:dyDescent="0.25">
      <c r="A70" s="533"/>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65" customHeight="1" x14ac:dyDescent="0.25">
      <c r="A71" s="533"/>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65" customHeight="1" x14ac:dyDescent="0.25">
      <c r="A72" s="533"/>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65" customHeight="1" x14ac:dyDescent="0.25">
      <c r="A73" s="533"/>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65" customHeight="1" x14ac:dyDescent="0.25">
      <c r="A74" s="533"/>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65" customHeight="1" x14ac:dyDescent="0.25">
      <c r="A75" s="533"/>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65" customHeight="1" x14ac:dyDescent="0.25">
      <c r="A76" s="533"/>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65" customHeight="1" x14ac:dyDescent="0.25">
      <c r="A77" s="533"/>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65" customHeight="1" x14ac:dyDescent="0.25">
      <c r="A78" s="533"/>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65" customHeight="1" x14ac:dyDescent="0.25">
      <c r="A79" s="533"/>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65" customHeight="1" x14ac:dyDescent="0.25">
      <c r="A80" s="533"/>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65" customHeight="1" x14ac:dyDescent="0.25">
      <c r="A81" s="533"/>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65" customHeight="1" x14ac:dyDescent="0.25">
      <c r="A82" s="533"/>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65" customHeight="1" x14ac:dyDescent="0.25">
      <c r="A83" s="533"/>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65" customHeight="1" x14ac:dyDescent="0.25">
      <c r="A84" s="533"/>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65" customHeight="1" x14ac:dyDescent="0.25">
      <c r="A85" s="533"/>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65" customHeight="1" x14ac:dyDescent="0.25">
      <c r="A86" s="533"/>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65" customHeight="1" x14ac:dyDescent="0.25">
      <c r="A87" s="533"/>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65" customHeight="1" x14ac:dyDescent="0.25">
      <c r="A88" s="533"/>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65" customHeight="1" x14ac:dyDescent="0.25">
      <c r="A89" s="533"/>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65" customHeight="1" x14ac:dyDescent="0.25">
      <c r="A90" s="543"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65" customHeight="1" x14ac:dyDescent="0.25">
      <c r="A91" s="573"/>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65" customHeight="1" x14ac:dyDescent="0.25">
      <c r="A92" s="542"/>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65" customHeight="1" x14ac:dyDescent="0.25">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65" customHeight="1" x14ac:dyDescent="0.25">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65" customHeight="1" x14ac:dyDescent="0.25">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65" customHeight="1" x14ac:dyDescent="0.25">
      <c r="A96" s="543"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65" customHeight="1" x14ac:dyDescent="0.25">
      <c r="A97" s="573"/>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65" customHeight="1" x14ac:dyDescent="0.25">
      <c r="A98" s="573"/>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65" customHeight="1" x14ac:dyDescent="0.25">
      <c r="A99" s="542"/>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65" customHeight="1" x14ac:dyDescent="0.25">
      <c r="A100" s="533"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65" customHeight="1" x14ac:dyDescent="0.25">
      <c r="A101" s="533"/>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65" customHeight="1" x14ac:dyDescent="0.25">
      <c r="A102" s="573"/>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65" customHeight="1" x14ac:dyDescent="0.25">
      <c r="A103" s="542"/>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65" customHeight="1" x14ac:dyDescent="0.25">
      <c r="A104" s="543" t="s">
        <v>38</v>
      </c>
      <c r="B104" s="4" t="s">
        <v>613</v>
      </c>
      <c r="C104" s="203">
        <v>0</v>
      </c>
      <c r="D104" s="203">
        <v>16</v>
      </c>
      <c r="E104" s="203" t="s">
        <v>262</v>
      </c>
      <c r="F104" s="574"/>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65" customHeight="1" x14ac:dyDescent="0.25">
      <c r="A105" s="573"/>
      <c r="B105" s="4" t="s">
        <v>613</v>
      </c>
      <c r="C105" s="203">
        <v>16</v>
      </c>
      <c r="D105" s="203">
        <v>8</v>
      </c>
      <c r="E105" s="203" t="s">
        <v>263</v>
      </c>
      <c r="F105" s="575"/>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65" customHeight="1" x14ac:dyDescent="0.25">
      <c r="A106" s="573"/>
      <c r="B106" s="4" t="s">
        <v>613</v>
      </c>
      <c r="C106" s="203">
        <v>24</v>
      </c>
      <c r="D106" s="203">
        <v>4</v>
      </c>
      <c r="E106" s="203" t="s">
        <v>264</v>
      </c>
      <c r="F106" s="575"/>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65" customHeight="1" x14ac:dyDescent="0.25">
      <c r="A107" s="542"/>
      <c r="B107" s="4" t="s">
        <v>613</v>
      </c>
      <c r="C107" s="203">
        <v>28</v>
      </c>
      <c r="D107" s="203">
        <v>4</v>
      </c>
      <c r="E107" s="203" t="s">
        <v>265</v>
      </c>
      <c r="F107" s="576"/>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65" customHeight="1" x14ac:dyDescent="0.25">
      <c r="A108" s="543"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65" customHeight="1" x14ac:dyDescent="0.25">
      <c r="A109" s="573"/>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65" customHeight="1" x14ac:dyDescent="0.25">
      <c r="A110" s="542"/>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65" customHeight="1" x14ac:dyDescent="0.25">
      <c r="A111" s="543"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65" customHeight="1" x14ac:dyDescent="0.25">
      <c r="A112" s="542"/>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65" customHeight="1" x14ac:dyDescent="0.25">
      <c r="A113" s="543"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65" customHeight="1" x14ac:dyDescent="0.25">
      <c r="A114" s="573"/>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65" customHeight="1" x14ac:dyDescent="0.25">
      <c r="A115" s="542"/>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65" customHeight="1" x14ac:dyDescent="0.25">
      <c r="A116" s="543"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65" customHeight="1" x14ac:dyDescent="0.25">
      <c r="A117" s="542"/>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65" customHeight="1" x14ac:dyDescent="0.25">
      <c r="A118" s="543"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65" customHeight="1" x14ac:dyDescent="0.25">
      <c r="A119" s="573"/>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65" customHeight="1" x14ac:dyDescent="0.25">
      <c r="A120" s="542"/>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65" customHeight="1" x14ac:dyDescent="0.25">
      <c r="A121" s="543"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65" customHeight="1" x14ac:dyDescent="0.25">
      <c r="A122" s="542"/>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65" customHeight="1" x14ac:dyDescent="0.25">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65" customHeight="1" x14ac:dyDescent="0.25">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65" customHeight="1" x14ac:dyDescent="0.25">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25">
      <c r="K128" s="3" t="s">
        <v>17</v>
      </c>
    </row>
    <row r="129" spans="11:11" x14ac:dyDescent="0.25">
      <c r="K129" s="120" t="s">
        <v>17</v>
      </c>
    </row>
  </sheetData>
  <autoFilter ref="A1:Q107" xr:uid="{BD3C40ED-A0C8-4381-ACF6-12E781319295}"/>
  <mergeCells count="15">
    <mergeCell ref="A2:A35"/>
    <mergeCell ref="A36:A57"/>
    <mergeCell ref="A58:A67"/>
    <mergeCell ref="A68:A89"/>
    <mergeCell ref="A90:A92"/>
    <mergeCell ref="A121:A122"/>
    <mergeCell ref="A116:A117"/>
    <mergeCell ref="A96:A99"/>
    <mergeCell ref="F104:F107"/>
    <mergeCell ref="A108:A110"/>
    <mergeCell ref="A113:A115"/>
    <mergeCell ref="A118:A120"/>
    <mergeCell ref="A100:A103"/>
    <mergeCell ref="A104:A107"/>
    <mergeCell ref="A111:A112"/>
  </mergeCells>
  <conditionalFormatting sqref="O120:Q120 O122:Q125 O2:Q63 O85:Q118 O66:Q83">
    <cfRule type="cellIs" dxfId="40" priority="6" operator="equal">
      <formula>"N/A"</formula>
    </cfRule>
  </conditionalFormatting>
  <conditionalFormatting sqref="O119:Q119">
    <cfRule type="cellIs" dxfId="39" priority="5" operator="equal">
      <formula>"N/A"</formula>
    </cfRule>
  </conditionalFormatting>
  <conditionalFormatting sqref="O121:Q121">
    <cfRule type="cellIs" dxfId="38" priority="4" operator="equal">
      <formula>"N/A"</formula>
    </cfRule>
  </conditionalFormatting>
  <conditionalFormatting sqref="O84:Q84">
    <cfRule type="cellIs" dxfId="37" priority="3" operator="equal">
      <formula>"N/A"</formula>
    </cfRule>
  </conditionalFormatting>
  <conditionalFormatting sqref="O64:Q64">
    <cfRule type="cellIs" dxfId="36" priority="2" operator="equal">
      <formula>"N/A"</formula>
    </cfRule>
  </conditionalFormatting>
  <conditionalFormatting sqref="O65:Q65">
    <cfRule type="cellIs" dxfId="35" priority="1" operator="equal">
      <formula>"N/A"</formula>
    </cfRule>
  </conditionalFormatting>
  <pageMargins left="0.7" right="0.7" top="0.75" bottom="0.75" header="0.3" footer="0.3"/>
  <pageSetup orientation="portrait"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election activeCell="B7" sqref="B7"/>
    </sheetView>
  </sheetViews>
  <sheetFormatPr defaultRowHeight="15" x14ac:dyDescent="0.25"/>
  <cols>
    <col min="1" max="1" width="23.28515625" style="15" bestFit="1" customWidth="1"/>
    <col min="2" max="2" width="32.42578125" customWidth="1"/>
    <col min="3" max="3" width="31.85546875" style="15" customWidth="1"/>
    <col min="4" max="4" width="32.85546875" bestFit="1" customWidth="1"/>
    <col min="5" max="5" width="40.28515625" style="15" customWidth="1"/>
    <col min="6" max="6" width="7.7109375" bestFit="1" customWidth="1"/>
    <col min="7" max="7" width="8.42578125" bestFit="1" customWidth="1"/>
    <col min="8" max="8" width="13.28515625" bestFit="1" customWidth="1"/>
    <col min="9" max="9" width="10.85546875" bestFit="1" customWidth="1"/>
    <col min="10" max="10" width="9.85546875" bestFit="1" customWidth="1"/>
    <col min="11" max="11" width="7.28515625" bestFit="1" customWidth="1"/>
    <col min="12" max="12" width="31.7109375" bestFit="1" customWidth="1"/>
    <col min="13" max="13" width="11" bestFit="1" customWidth="1"/>
  </cols>
  <sheetData>
    <row r="1" spans="1:13" s="15" customFormat="1" ht="24" thickBot="1" x14ac:dyDescent="0.4">
      <c r="B1" s="22" t="s">
        <v>400</v>
      </c>
      <c r="C1" s="22"/>
      <c r="D1" s="23" t="s">
        <v>609</v>
      </c>
    </row>
    <row r="2" spans="1:13" ht="15.75" thickBot="1" x14ac:dyDescent="0.3">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25">
      <c r="A3" s="584"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578" t="s">
        <v>367</v>
      </c>
      <c r="M3" s="580" t="s">
        <v>14</v>
      </c>
    </row>
    <row r="4" spans="1:13" x14ac:dyDescent="0.25">
      <c r="A4" s="559"/>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559"/>
      <c r="M4" s="581"/>
    </row>
    <row r="5" spans="1:13" x14ac:dyDescent="0.25">
      <c r="A5" s="559"/>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559"/>
      <c r="M5" s="581"/>
    </row>
    <row r="6" spans="1:13" s="15" customFormat="1" x14ac:dyDescent="0.25">
      <c r="A6" s="559"/>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556"/>
      <c r="M6" s="582"/>
    </row>
    <row r="7" spans="1:13" ht="15.75" thickBot="1" x14ac:dyDescent="0.3">
      <c r="A7" s="579"/>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579"/>
      <c r="M7" s="583"/>
    </row>
    <row r="8" spans="1:13" ht="14.65" customHeight="1" x14ac:dyDescent="0.25">
      <c r="A8" s="561"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586" t="s">
        <v>368</v>
      </c>
      <c r="M8" s="589" t="s">
        <v>20</v>
      </c>
    </row>
    <row r="9" spans="1:13" x14ac:dyDescent="0.25">
      <c r="A9" s="561"/>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587"/>
      <c r="M9" s="590"/>
    </row>
    <row r="10" spans="1:13" x14ac:dyDescent="0.25">
      <c r="A10" s="561"/>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587"/>
      <c r="M10" s="590"/>
    </row>
    <row r="11" spans="1:13" s="15" customFormat="1" x14ac:dyDescent="0.25">
      <c r="A11" s="561"/>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587"/>
      <c r="M11" s="590"/>
    </row>
    <row r="12" spans="1:13" ht="15.4" customHeight="1" x14ac:dyDescent="0.25">
      <c r="A12" s="561"/>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587"/>
      <c r="M12" s="590"/>
    </row>
    <row r="13" spans="1:13" s="15" customFormat="1" ht="14.65" customHeight="1" thickBot="1" x14ac:dyDescent="0.3">
      <c r="A13" s="585"/>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588"/>
      <c r="M13" s="591"/>
    </row>
  </sheetData>
  <mergeCells count="6">
    <mergeCell ref="L3:L7"/>
    <mergeCell ref="M3:M7"/>
    <mergeCell ref="A3:A7"/>
    <mergeCell ref="A8:A13"/>
    <mergeCell ref="L8:L13"/>
    <mergeCell ref="M8:M13"/>
  </mergeCells>
  <conditionalFormatting sqref="J3:J5 G4:G7 J7:K7 K3:K6 E3:E7">
    <cfRule type="cellIs" dxfId="34" priority="124" operator="equal">
      <formula>0</formula>
    </cfRule>
  </conditionalFormatting>
  <conditionalFormatting sqref="B6 D6:F6">
    <cfRule type="cellIs" dxfId="33" priority="76" operator="equal">
      <formula>0</formula>
    </cfRule>
  </conditionalFormatting>
  <conditionalFormatting sqref="B3 D3:F3">
    <cfRule type="cellIs" dxfId="32" priority="84" operator="equal">
      <formula>0</formula>
    </cfRule>
  </conditionalFormatting>
  <conditionalFormatting sqref="B4 D4:F4">
    <cfRule type="cellIs" dxfId="31" priority="83" operator="equal">
      <formula>0</formula>
    </cfRule>
  </conditionalFormatting>
  <conditionalFormatting sqref="B5 D5:F5">
    <cfRule type="cellIs" dxfId="30" priority="82" operator="equal">
      <formula>0</formula>
    </cfRule>
  </conditionalFormatting>
  <conditionalFormatting sqref="B7 F7">
    <cfRule type="cellIs" dxfId="29" priority="81" operator="equal">
      <formula>0</formula>
    </cfRule>
  </conditionalFormatting>
  <conditionalFormatting sqref="J6">
    <cfRule type="cellIs" dxfId="28" priority="93" operator="equal">
      <formula>0</formula>
    </cfRule>
  </conditionalFormatting>
  <conditionalFormatting sqref="G3:I3">
    <cfRule type="cellIs" dxfId="27" priority="65" operator="equal">
      <formula>0</formula>
    </cfRule>
  </conditionalFormatting>
  <conditionalFormatting sqref="D7:E7">
    <cfRule type="cellIs" dxfId="26" priority="75" operator="equal">
      <formula>0</formula>
    </cfRule>
  </conditionalFormatting>
  <conditionalFormatting sqref="C3">
    <cfRule type="cellIs" dxfId="25" priority="50" operator="equal">
      <formula>0</formula>
    </cfRule>
  </conditionalFormatting>
  <conditionalFormatting sqref="H7">
    <cfRule type="cellIs" dxfId="24" priority="54" operator="equal">
      <formula>0</formula>
    </cfRule>
  </conditionalFormatting>
  <conditionalFormatting sqref="C4">
    <cfRule type="cellIs" dxfId="23" priority="49" operator="equal">
      <formula>0</formula>
    </cfRule>
  </conditionalFormatting>
  <conditionalFormatting sqref="I6">
    <cfRule type="cellIs" dxfId="22" priority="57" operator="equal">
      <formula>0</formula>
    </cfRule>
  </conditionalFormatting>
  <conditionalFormatting sqref="H5">
    <cfRule type="cellIs" dxfId="21" priority="56" operator="equal">
      <formula>0</formula>
    </cfRule>
  </conditionalFormatting>
  <conditionalFormatting sqref="H4:I4">
    <cfRule type="cellIs" dxfId="20" priority="64" operator="equal">
      <formula>0</formula>
    </cfRule>
  </conditionalFormatting>
  <conditionalFormatting sqref="I5">
    <cfRule type="cellIs" dxfId="19" priority="63" operator="equal">
      <formula>0</formula>
    </cfRule>
  </conditionalFormatting>
  <conditionalFormatting sqref="I7">
    <cfRule type="cellIs" dxfId="18" priority="62" operator="equal">
      <formula>0</formula>
    </cfRule>
  </conditionalFormatting>
  <conditionalFormatting sqref="H6">
    <cfRule type="cellIs" dxfId="17" priority="55" operator="equal">
      <formula>0</formula>
    </cfRule>
  </conditionalFormatting>
  <conditionalFormatting sqref="C5">
    <cfRule type="cellIs" dxfId="16" priority="48" operator="equal">
      <formula>0</formula>
    </cfRule>
  </conditionalFormatting>
  <conditionalFormatting sqref="C7">
    <cfRule type="cellIs" dxfId="15" priority="47" operator="equal">
      <formula>0</formula>
    </cfRule>
  </conditionalFormatting>
  <conditionalFormatting sqref="C6">
    <cfRule type="cellIs" dxfId="14" priority="42" operator="equal">
      <formula>0</formula>
    </cfRule>
  </conditionalFormatting>
  <conditionalFormatting sqref="G8:G10 J8:K10 E8:E10">
    <cfRule type="cellIs" dxfId="13" priority="25" operator="equal">
      <formula>0</formula>
    </cfRule>
  </conditionalFormatting>
  <conditionalFormatting sqref="B9 D9:F9">
    <cfRule type="cellIs" dxfId="12" priority="23" operator="equal">
      <formula>0</formula>
    </cfRule>
  </conditionalFormatting>
  <conditionalFormatting sqref="B8 D8:F8 H9:H10">
    <cfRule type="cellIs" priority="24" operator="equal">
      <formula>0</formula>
    </cfRule>
  </conditionalFormatting>
  <conditionalFormatting sqref="B10 D10:F10">
    <cfRule type="cellIs" dxfId="11" priority="21" operator="equal">
      <formula>0</formula>
    </cfRule>
    <cfRule type="cellIs" dxfId="10" priority="22" operator="equal">
      <formula>0</formula>
    </cfRule>
  </conditionalFormatting>
  <conditionalFormatting sqref="C9">
    <cfRule type="cellIs" dxfId="9" priority="18" operator="equal">
      <formula>0</formula>
    </cfRule>
  </conditionalFormatting>
  <conditionalFormatting sqref="C8">
    <cfRule type="cellIs" priority="19" operator="equal">
      <formula>0</formula>
    </cfRule>
  </conditionalFormatting>
  <conditionalFormatting sqref="C10">
    <cfRule type="cellIs" dxfId="8" priority="16" operator="equal">
      <formula>0</formula>
    </cfRule>
    <cfRule type="cellIs" dxfId="7"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6" priority="14" operator="equal">
      <formula>0</formula>
    </cfRule>
  </conditionalFormatting>
  <conditionalFormatting sqref="I11">
    <cfRule type="cellIs" priority="13" operator="equal">
      <formula>0</formula>
    </cfRule>
  </conditionalFormatting>
  <conditionalFormatting sqref="K13 E13 G13">
    <cfRule type="cellIs" dxfId="5" priority="12" operator="equal">
      <formula>0</formula>
    </cfRule>
  </conditionalFormatting>
  <conditionalFormatting sqref="J13">
    <cfRule type="cellIs" dxfId="4"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3" priority="8" operator="equal">
      <formula>0</formula>
    </cfRule>
  </conditionalFormatting>
  <conditionalFormatting sqref="J12">
    <cfRule type="cellIs" dxfId="2"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1"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E38" sqref="E38"/>
    </sheetView>
  </sheetViews>
  <sheetFormatPr defaultColWidth="9.140625" defaultRowHeight="15" x14ac:dyDescent="0.25"/>
  <cols>
    <col min="1" max="1" width="20.28515625" style="6" customWidth="1"/>
    <col min="2" max="2" width="33.42578125" style="6" bestFit="1" customWidth="1"/>
    <col min="3" max="3" width="11.28515625" style="15" bestFit="1" customWidth="1"/>
    <col min="4" max="4" width="12.5703125" style="15" bestFit="1" customWidth="1"/>
    <col min="5" max="5" width="53.140625" style="6" customWidth="1"/>
    <col min="6" max="6" width="24" style="6" bestFit="1" customWidth="1"/>
    <col min="7" max="7" width="7.7109375" style="15" customWidth="1"/>
    <col min="8" max="8" width="7.28515625" style="15" customWidth="1"/>
    <col min="9" max="9" width="13.28515625" style="6" bestFit="1" customWidth="1"/>
    <col min="10" max="10" width="12.5703125" style="6" bestFit="1" customWidth="1"/>
    <col min="11" max="11" width="12.5703125" style="15" customWidth="1"/>
    <col min="12" max="12" width="8.7109375" style="6" bestFit="1" customWidth="1"/>
    <col min="13" max="13" width="6.7109375" style="6" bestFit="1" customWidth="1"/>
    <col min="14" max="14" width="7" style="6" bestFit="1" customWidth="1"/>
    <col min="15" max="15" width="20" style="6" customWidth="1"/>
    <col min="16" max="16384" width="9.140625" style="6"/>
  </cols>
  <sheetData>
    <row r="1" spans="1:14" ht="20.25" customHeight="1" x14ac:dyDescent="0.25">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25">
      <c r="A2" s="541"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25">
      <c r="A3" s="592"/>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25">
      <c r="A4" s="592"/>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25">
      <c r="A5" s="592"/>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25">
      <c r="A6" s="592"/>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25">
      <c r="A7" s="592"/>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25">
      <c r="A8" s="592"/>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25">
      <c r="A9" s="592"/>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25">
      <c r="A10" s="592"/>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25">
      <c r="A11" s="592"/>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25">
      <c r="A12" s="592"/>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25">
      <c r="A13" s="592"/>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25">
      <c r="A14" s="592"/>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25">
      <c r="A15" s="592"/>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25">
      <c r="A16" s="592"/>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25">
      <c r="A17" s="592"/>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25">
      <c r="A18" s="592"/>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25">
      <c r="A19" s="592"/>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25">
      <c r="A20" s="592"/>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25">
      <c r="A21" s="592"/>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25">
      <c r="A22" s="592"/>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25">
      <c r="A23" s="592"/>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25">
      <c r="A24" s="592"/>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25">
      <c r="A25" s="592"/>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25">
      <c r="A26" s="592"/>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25">
      <c r="A27" s="592"/>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25">
      <c r="A28" s="592"/>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25">
      <c r="A29" s="592"/>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25">
      <c r="A30" s="592"/>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25">
      <c r="A31" s="592"/>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25">
      <c r="A32" s="592"/>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25">
      <c r="A33" s="593"/>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25">
      <c r="A34" s="543"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25">
      <c r="A35" s="573"/>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25">
      <c r="A36" s="573"/>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25">
      <c r="A37" s="573"/>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25">
      <c r="A38" s="573"/>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25">
      <c r="A39" s="573"/>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25">
      <c r="A40" s="573"/>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25">
      <c r="A41" s="573"/>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25">
      <c r="A42" s="573"/>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25">
      <c r="A43" s="573"/>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25">
      <c r="A44" s="573"/>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25">
      <c r="A45" s="573"/>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25">
      <c r="A46" s="573"/>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25">
      <c r="A47" s="573"/>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25">
      <c r="A48" s="573"/>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25">
      <c r="A49" s="573"/>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25">
      <c r="A50" s="573"/>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25">
      <c r="A51" s="573"/>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25">
      <c r="A52" s="573"/>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25">
      <c r="A53" s="573"/>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25">
      <c r="A54" s="573"/>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25">
      <c r="A55" s="573"/>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25">
      <c r="A56" s="573"/>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25">
      <c r="A57" s="573"/>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25">
      <c r="A58" s="573"/>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25">
      <c r="A59" s="573"/>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25">
      <c r="A60" s="573"/>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25">
      <c r="A61" s="573"/>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25">
      <c r="A62" s="573"/>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25">
      <c r="A63" s="573"/>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25">
      <c r="A64" s="573"/>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25">
      <c r="A65" s="542"/>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5" x14ac:dyDescent="0.25"/>
  <cols>
    <col min="2" max="2" width="62.5703125" bestFit="1" customWidth="1"/>
    <col min="3" max="3" width="65.5703125" bestFit="1" customWidth="1"/>
    <col min="5" max="5" width="67.42578125" style="56" customWidth="1"/>
  </cols>
  <sheetData>
    <row r="1" spans="1:5" s="15" customFormat="1" ht="18.75" x14ac:dyDescent="0.3">
      <c r="A1" s="100" t="s">
        <v>602</v>
      </c>
      <c r="B1" s="100" t="s">
        <v>603</v>
      </c>
      <c r="C1" s="100" t="s">
        <v>605</v>
      </c>
      <c r="D1" s="100" t="s">
        <v>604</v>
      </c>
      <c r="E1" s="101" t="s">
        <v>424</v>
      </c>
    </row>
    <row r="2" spans="1:5" x14ac:dyDescent="0.25">
      <c r="A2" s="594">
        <v>0</v>
      </c>
      <c r="B2" s="57" t="s">
        <v>577</v>
      </c>
      <c r="C2" s="16">
        <v>0</v>
      </c>
      <c r="D2" s="16"/>
      <c r="E2" s="58"/>
    </row>
    <row r="3" spans="1:5" x14ac:dyDescent="0.25">
      <c r="A3" s="594"/>
      <c r="B3" s="16" t="s">
        <v>578</v>
      </c>
      <c r="C3" s="16">
        <v>8</v>
      </c>
      <c r="D3" s="16"/>
      <c r="E3" s="58"/>
    </row>
    <row r="4" spans="1:5" x14ac:dyDescent="0.25">
      <c r="A4" s="594"/>
      <c r="B4" s="99" t="s">
        <v>584</v>
      </c>
      <c r="C4" s="99" t="s">
        <v>585</v>
      </c>
      <c r="D4" s="16"/>
      <c r="E4" s="58"/>
    </row>
    <row r="5" spans="1:5" x14ac:dyDescent="0.25">
      <c r="A5" s="594"/>
      <c r="B5" s="16" t="s">
        <v>586</v>
      </c>
      <c r="C5" s="16" t="s">
        <v>587</v>
      </c>
      <c r="D5" s="16"/>
      <c r="E5" s="58"/>
    </row>
    <row r="6" spans="1:5" x14ac:dyDescent="0.25">
      <c r="A6" s="594"/>
      <c r="B6" s="16" t="s">
        <v>588</v>
      </c>
      <c r="C6" s="16" t="s">
        <v>589</v>
      </c>
      <c r="D6" s="16"/>
      <c r="E6" s="58"/>
    </row>
    <row r="7" spans="1:5" x14ac:dyDescent="0.25">
      <c r="A7" s="594"/>
      <c r="B7" s="16" t="s">
        <v>590</v>
      </c>
      <c r="C7" s="16" t="s">
        <v>591</v>
      </c>
      <c r="D7" s="16"/>
      <c r="E7" s="58"/>
    </row>
    <row r="8" spans="1:5" ht="75" x14ac:dyDescent="0.25">
      <c r="A8" s="594">
        <v>1</v>
      </c>
      <c r="B8" s="98" t="s">
        <v>420</v>
      </c>
      <c r="C8" s="16">
        <v>11</v>
      </c>
      <c r="D8" s="16"/>
      <c r="E8" s="58" t="s">
        <v>595</v>
      </c>
    </row>
    <row r="9" spans="1:5" x14ac:dyDescent="0.25">
      <c r="A9" s="594"/>
      <c r="B9" s="98" t="s">
        <v>581</v>
      </c>
      <c r="C9" s="16">
        <v>0</v>
      </c>
      <c r="D9" s="16"/>
      <c r="E9" s="58" t="s">
        <v>599</v>
      </c>
    </row>
    <row r="10" spans="1:5" x14ac:dyDescent="0.25">
      <c r="A10" s="594"/>
      <c r="B10" s="98" t="s">
        <v>582</v>
      </c>
      <c r="C10" s="16">
        <v>0</v>
      </c>
      <c r="D10" s="16"/>
      <c r="E10" s="58" t="s">
        <v>386</v>
      </c>
    </row>
    <row r="11" spans="1:5" x14ac:dyDescent="0.25">
      <c r="A11" s="594"/>
      <c r="B11" s="98" t="s">
        <v>592</v>
      </c>
      <c r="C11" s="16">
        <v>7</v>
      </c>
      <c r="D11" s="16"/>
      <c r="E11" s="58"/>
    </row>
    <row r="12" spans="1:5" x14ac:dyDescent="0.25">
      <c r="A12" s="594"/>
      <c r="B12" s="98" t="s">
        <v>593</v>
      </c>
      <c r="C12" s="16" t="s">
        <v>594</v>
      </c>
      <c r="D12" s="16"/>
      <c r="E12" s="58"/>
    </row>
    <row r="13" spans="1:5" x14ac:dyDescent="0.25">
      <c r="A13" s="594"/>
      <c r="B13" s="16" t="s">
        <v>390</v>
      </c>
      <c r="C13" s="16"/>
      <c r="D13" s="16"/>
      <c r="E13" s="58"/>
    </row>
    <row r="14" spans="1:5" x14ac:dyDescent="0.25">
      <c r="A14" s="594"/>
      <c r="B14" s="16" t="s">
        <v>205</v>
      </c>
      <c r="C14" s="16"/>
      <c r="D14" s="16"/>
      <c r="E14" s="58"/>
    </row>
    <row r="15" spans="1:5" x14ac:dyDescent="0.25">
      <c r="A15" s="594"/>
      <c r="B15" s="16" t="s">
        <v>579</v>
      </c>
      <c r="C15" s="16" t="s">
        <v>580</v>
      </c>
      <c r="D15" s="16"/>
      <c r="E15" s="58"/>
    </row>
    <row r="16" spans="1:5" x14ac:dyDescent="0.25">
      <c r="A16" s="594"/>
      <c r="B16" s="16" t="s">
        <v>598</v>
      </c>
      <c r="C16" s="16"/>
      <c r="D16" s="16"/>
      <c r="E16" s="58"/>
    </row>
    <row r="17" spans="1:5" x14ac:dyDescent="0.25">
      <c r="A17" s="594">
        <v>2</v>
      </c>
      <c r="B17" s="99" t="s">
        <v>566</v>
      </c>
      <c r="C17" s="99">
        <v>128</v>
      </c>
      <c r="D17" s="16" t="s">
        <v>597</v>
      </c>
      <c r="E17" s="58"/>
    </row>
    <row r="18" spans="1:5" x14ac:dyDescent="0.25">
      <c r="A18" s="594"/>
      <c r="B18" s="99" t="s">
        <v>560</v>
      </c>
      <c r="C18" s="99" t="s">
        <v>563</v>
      </c>
      <c r="D18" s="16"/>
      <c r="E18" s="58"/>
    </row>
    <row r="19" spans="1:5" x14ac:dyDescent="0.25">
      <c r="A19" s="594"/>
      <c r="B19" s="16" t="s">
        <v>561</v>
      </c>
      <c r="C19" s="16" t="s">
        <v>562</v>
      </c>
      <c r="D19" s="16"/>
      <c r="E19" s="58"/>
    </row>
    <row r="20" spans="1:5" x14ac:dyDescent="0.25">
      <c r="A20" s="594"/>
      <c r="B20" s="16" t="s">
        <v>564</v>
      </c>
      <c r="C20" s="16" t="s">
        <v>565</v>
      </c>
      <c r="D20" s="16"/>
      <c r="E20" s="58"/>
    </row>
    <row r="21" spans="1:5" x14ac:dyDescent="0.25">
      <c r="A21" s="594">
        <v>3</v>
      </c>
      <c r="B21" s="99" t="s">
        <v>567</v>
      </c>
      <c r="C21" s="99" t="s">
        <v>568</v>
      </c>
      <c r="D21" s="16"/>
      <c r="E21" s="58"/>
    </row>
    <row r="22" spans="1:5" x14ac:dyDescent="0.25">
      <c r="A22" s="594"/>
      <c r="B22" s="99" t="s">
        <v>569</v>
      </c>
      <c r="C22" s="99" t="s">
        <v>570</v>
      </c>
      <c r="D22" s="16"/>
      <c r="E22" s="58"/>
    </row>
    <row r="23" spans="1:5" x14ac:dyDescent="0.25">
      <c r="A23" s="594"/>
      <c r="B23" s="16" t="s">
        <v>571</v>
      </c>
      <c r="C23" s="16" t="s">
        <v>572</v>
      </c>
      <c r="D23" s="16"/>
      <c r="E23" s="58"/>
    </row>
    <row r="24" spans="1:5" x14ac:dyDescent="0.25">
      <c r="A24" s="594"/>
      <c r="B24" s="16" t="s">
        <v>573</v>
      </c>
      <c r="C24" s="16" t="s">
        <v>574</v>
      </c>
      <c r="D24" s="16"/>
      <c r="E24" s="58"/>
    </row>
    <row r="25" spans="1:5" x14ac:dyDescent="0.25">
      <c r="A25" s="594">
        <v>4</v>
      </c>
      <c r="B25" s="98" t="s">
        <v>575</v>
      </c>
      <c r="C25" s="98" t="s">
        <v>576</v>
      </c>
      <c r="D25" s="16"/>
      <c r="E25" s="58"/>
    </row>
    <row r="26" spans="1:5" x14ac:dyDescent="0.25">
      <c r="A26" s="594"/>
      <c r="B26" s="98" t="s">
        <v>421</v>
      </c>
      <c r="C26" s="16">
        <v>2</v>
      </c>
      <c r="D26" s="16"/>
      <c r="E26" s="58" t="s">
        <v>596</v>
      </c>
    </row>
    <row r="27" spans="1:5" x14ac:dyDescent="0.25">
      <c r="A27" s="594"/>
      <c r="B27" s="98" t="s">
        <v>583</v>
      </c>
      <c r="C27" s="16"/>
      <c r="D27" s="16"/>
      <c r="E27" s="58"/>
    </row>
    <row r="28" spans="1:5" s="15" customFormat="1" x14ac:dyDescent="0.25">
      <c r="E28" s="56"/>
    </row>
    <row r="36" spans="2:2" x14ac:dyDescent="0.25">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D1" workbookViewId="0">
      <selection activeCell="G8" sqref="G8"/>
    </sheetView>
  </sheetViews>
  <sheetFormatPr defaultColWidth="8.85546875" defaultRowHeight="15" x14ac:dyDescent="0.25"/>
  <cols>
    <col min="1" max="1" width="8.85546875" style="15"/>
    <col min="2" max="2" width="32.28515625" style="15" customWidth="1"/>
    <col min="3" max="3" width="64.28515625" style="15" customWidth="1"/>
    <col min="4" max="4" width="12.28515625" style="15" customWidth="1"/>
    <col min="5" max="5" width="19.28515625" style="15" customWidth="1"/>
    <col min="6" max="6" width="26.85546875" style="15" customWidth="1"/>
    <col min="7" max="7" width="30.42578125" style="15" customWidth="1"/>
    <col min="8" max="8" width="28" style="15" customWidth="1"/>
    <col min="9" max="9" width="55.7109375" style="15" customWidth="1"/>
    <col min="10" max="16384" width="8.85546875" style="15"/>
  </cols>
  <sheetData>
    <row r="1" spans="1:9" x14ac:dyDescent="0.25">
      <c r="A1" s="15" t="s">
        <v>1452</v>
      </c>
      <c r="B1" s="15" t="s">
        <v>662</v>
      </c>
      <c r="C1" s="15" t="s">
        <v>1453</v>
      </c>
      <c r="D1" s="15" t="s">
        <v>661</v>
      </c>
      <c r="E1" s="15" t="s">
        <v>1454</v>
      </c>
      <c r="G1" s="15" t="s">
        <v>1455</v>
      </c>
      <c r="H1" s="15" t="s">
        <v>790</v>
      </c>
      <c r="I1" s="15" t="s">
        <v>1512</v>
      </c>
    </row>
    <row r="2" spans="1:9" x14ac:dyDescent="0.25">
      <c r="A2" s="15">
        <v>0</v>
      </c>
      <c r="B2" s="293" t="s">
        <v>64</v>
      </c>
      <c r="C2" s="293" t="s">
        <v>1456</v>
      </c>
      <c r="D2" s="262">
        <v>1</v>
      </c>
      <c r="E2" s="15">
        <v>0</v>
      </c>
      <c r="F2" s="205" t="s">
        <v>65</v>
      </c>
      <c r="G2" s="261" t="s">
        <v>613</v>
      </c>
      <c r="I2" s="292" t="s">
        <v>1378</v>
      </c>
    </row>
    <row r="3" spans="1:9" x14ac:dyDescent="0.25">
      <c r="A3" s="15">
        <v>1</v>
      </c>
      <c r="B3" s="293" t="s">
        <v>67</v>
      </c>
      <c r="C3" s="293" t="s">
        <v>1456</v>
      </c>
      <c r="D3" s="262">
        <v>1</v>
      </c>
      <c r="E3" s="15">
        <f t="shared" ref="E3:E34" si="0">E2+D2</f>
        <v>1</v>
      </c>
      <c r="F3" s="205" t="s">
        <v>68</v>
      </c>
      <c r="G3" s="261" t="s">
        <v>613</v>
      </c>
      <c r="I3" s="292" t="s">
        <v>1377</v>
      </c>
    </row>
    <row r="4" spans="1:9" x14ac:dyDescent="0.25">
      <c r="A4" s="15">
        <v>2</v>
      </c>
      <c r="B4" s="293" t="s">
        <v>71</v>
      </c>
      <c r="C4" s="293" t="s">
        <v>1456</v>
      </c>
      <c r="D4" s="262">
        <v>1</v>
      </c>
      <c r="E4" s="15">
        <f t="shared" si="0"/>
        <v>2</v>
      </c>
      <c r="F4" s="204" t="s">
        <v>72</v>
      </c>
      <c r="G4" s="261" t="s">
        <v>70</v>
      </c>
      <c r="I4" s="292" t="s">
        <v>71</v>
      </c>
    </row>
    <row r="5" spans="1:9" x14ac:dyDescent="0.25">
      <c r="A5" s="15">
        <v>3</v>
      </c>
      <c r="B5" s="293" t="s">
        <v>73</v>
      </c>
      <c r="C5" s="293" t="s">
        <v>1456</v>
      </c>
      <c r="D5" s="262">
        <v>1</v>
      </c>
      <c r="E5" s="15">
        <f t="shared" si="0"/>
        <v>3</v>
      </c>
      <c r="F5" s="205" t="s">
        <v>74</v>
      </c>
      <c r="G5" s="261" t="s">
        <v>613</v>
      </c>
      <c r="I5" s="292" t="s">
        <v>73</v>
      </c>
    </row>
    <row r="6" spans="1:9" ht="45" x14ac:dyDescent="0.25">
      <c r="A6" s="15">
        <v>4</v>
      </c>
      <c r="B6" s="293" t="s">
        <v>76</v>
      </c>
      <c r="C6" s="293" t="s">
        <v>1457</v>
      </c>
      <c r="D6" s="262">
        <v>1</v>
      </c>
      <c r="E6" s="15">
        <f t="shared" si="0"/>
        <v>4</v>
      </c>
      <c r="F6" s="204" t="s">
        <v>77</v>
      </c>
      <c r="G6" s="261" t="s">
        <v>75</v>
      </c>
      <c r="H6" s="15">
        <v>0</v>
      </c>
      <c r="I6" s="292" t="s">
        <v>76</v>
      </c>
    </row>
    <row r="7" spans="1:9" x14ac:dyDescent="0.25">
      <c r="A7" s="15">
        <v>5</v>
      </c>
      <c r="B7" s="293" t="s">
        <v>79</v>
      </c>
      <c r="C7" s="293" t="s">
        <v>460</v>
      </c>
      <c r="D7" s="262">
        <v>1</v>
      </c>
      <c r="E7" s="15">
        <f t="shared" si="0"/>
        <v>5</v>
      </c>
      <c r="F7" s="204" t="s">
        <v>80</v>
      </c>
      <c r="G7" s="261" t="s">
        <v>75</v>
      </c>
      <c r="H7" s="15">
        <v>0</v>
      </c>
      <c r="I7" s="292" t="s">
        <v>79</v>
      </c>
    </row>
    <row r="8" spans="1:9" x14ac:dyDescent="0.25">
      <c r="A8" s="15">
        <v>6</v>
      </c>
      <c r="B8" s="293" t="s">
        <v>81</v>
      </c>
      <c r="C8" s="293" t="s">
        <v>1456</v>
      </c>
      <c r="D8" s="262">
        <v>1</v>
      </c>
      <c r="E8" s="15">
        <f t="shared" si="0"/>
        <v>6</v>
      </c>
      <c r="F8" s="205" t="s">
        <v>82</v>
      </c>
      <c r="G8" s="259" t="s">
        <v>1178</v>
      </c>
      <c r="I8" s="292" t="s">
        <v>81</v>
      </c>
    </row>
    <row r="9" spans="1:9" x14ac:dyDescent="0.25">
      <c r="A9" s="15">
        <v>7</v>
      </c>
      <c r="B9" s="293" t="s">
        <v>83</v>
      </c>
      <c r="C9" s="293" t="s">
        <v>1458</v>
      </c>
      <c r="D9" s="262">
        <v>1</v>
      </c>
      <c r="E9" s="15">
        <f t="shared" si="0"/>
        <v>7</v>
      </c>
      <c r="F9" s="205" t="s">
        <v>84</v>
      </c>
      <c r="G9" s="307" t="s">
        <v>1450</v>
      </c>
      <c r="H9" s="15">
        <v>1</v>
      </c>
      <c r="I9" s="292" t="s">
        <v>1369</v>
      </c>
    </row>
    <row r="10" spans="1:9" x14ac:dyDescent="0.25">
      <c r="A10" s="15">
        <v>8</v>
      </c>
      <c r="B10" s="293" t="s">
        <v>85</v>
      </c>
      <c r="C10" s="293" t="s">
        <v>1456</v>
      </c>
      <c r="D10" s="262">
        <v>1</v>
      </c>
      <c r="E10" s="15">
        <f t="shared" si="0"/>
        <v>8</v>
      </c>
      <c r="F10" s="205" t="s">
        <v>86</v>
      </c>
      <c r="G10" s="261" t="s">
        <v>613</v>
      </c>
      <c r="I10" s="292" t="s">
        <v>85</v>
      </c>
    </row>
    <row r="11" spans="1:9" ht="30" x14ac:dyDescent="0.25">
      <c r="A11" s="15">
        <v>9</v>
      </c>
      <c r="B11" s="293" t="s">
        <v>811</v>
      </c>
      <c r="C11" s="293" t="s">
        <v>1456</v>
      </c>
      <c r="D11" s="262">
        <v>1</v>
      </c>
      <c r="E11" s="15">
        <f t="shared" si="0"/>
        <v>9</v>
      </c>
      <c r="F11" s="207" t="s">
        <v>88</v>
      </c>
      <c r="G11" s="261" t="s">
        <v>809</v>
      </c>
      <c r="H11" s="15">
        <v>1</v>
      </c>
      <c r="I11" s="292" t="s">
        <v>1365</v>
      </c>
    </row>
    <row r="12" spans="1:9" ht="30" x14ac:dyDescent="0.25">
      <c r="A12" s="15">
        <v>10</v>
      </c>
      <c r="B12" s="293" t="s">
        <v>89</v>
      </c>
      <c r="C12" s="293" t="s">
        <v>1459</v>
      </c>
      <c r="D12" s="262">
        <v>1</v>
      </c>
      <c r="E12" s="15">
        <f t="shared" si="0"/>
        <v>10</v>
      </c>
      <c r="F12" s="204" t="s">
        <v>90</v>
      </c>
      <c r="G12" s="261" t="s">
        <v>647</v>
      </c>
      <c r="H12" s="15">
        <v>0</v>
      </c>
      <c r="I12" s="292" t="s">
        <v>1363</v>
      </c>
    </row>
    <row r="13" spans="1:9" x14ac:dyDescent="0.25">
      <c r="A13" s="15">
        <v>11</v>
      </c>
      <c r="B13" s="293" t="s">
        <v>92</v>
      </c>
      <c r="C13" s="293" t="s">
        <v>1456</v>
      </c>
      <c r="D13" s="262">
        <v>1</v>
      </c>
      <c r="E13" s="15">
        <f t="shared" si="0"/>
        <v>11</v>
      </c>
      <c r="F13" s="204" t="s">
        <v>93</v>
      </c>
      <c r="G13" s="261" t="s">
        <v>91</v>
      </c>
      <c r="H13" s="15">
        <v>1</v>
      </c>
      <c r="I13" s="292" t="s">
        <v>1359</v>
      </c>
    </row>
    <row r="14" spans="1:9" ht="60" x14ac:dyDescent="0.25">
      <c r="A14" s="15">
        <v>12</v>
      </c>
      <c r="B14" s="293" t="s">
        <v>94</v>
      </c>
      <c r="C14" s="293" t="s">
        <v>1460</v>
      </c>
      <c r="D14" s="262">
        <v>1</v>
      </c>
      <c r="E14" s="15">
        <f t="shared" si="0"/>
        <v>12</v>
      </c>
      <c r="F14" s="204" t="s">
        <v>95</v>
      </c>
      <c r="G14" s="261" t="s">
        <v>649</v>
      </c>
      <c r="H14" s="15">
        <v>1</v>
      </c>
      <c r="I14" s="292" t="s">
        <v>94</v>
      </c>
    </row>
    <row r="15" spans="1:9" x14ac:dyDescent="0.25">
      <c r="A15" s="15">
        <v>13</v>
      </c>
      <c r="B15" s="293" t="s">
        <v>96</v>
      </c>
      <c r="C15" s="293" t="s">
        <v>1456</v>
      </c>
      <c r="D15" s="262">
        <v>1</v>
      </c>
      <c r="E15" s="15">
        <f t="shared" si="0"/>
        <v>13</v>
      </c>
      <c r="F15" s="204" t="s">
        <v>97</v>
      </c>
      <c r="G15" s="261" t="s">
        <v>172</v>
      </c>
      <c r="H15" s="15">
        <v>1</v>
      </c>
      <c r="I15" s="292" t="s">
        <v>96</v>
      </c>
    </row>
    <row r="16" spans="1:9" x14ac:dyDescent="0.25">
      <c r="A16" s="15">
        <v>14</v>
      </c>
      <c r="B16" s="293" t="s">
        <v>98</v>
      </c>
      <c r="C16" s="293" t="s">
        <v>1456</v>
      </c>
      <c r="D16" s="262">
        <v>1</v>
      </c>
      <c r="E16" s="15">
        <f t="shared" si="0"/>
        <v>14</v>
      </c>
      <c r="F16" s="205" t="s">
        <v>99</v>
      </c>
      <c r="G16" s="261" t="s">
        <v>613</v>
      </c>
      <c r="I16" s="292" t="s">
        <v>1491</v>
      </c>
    </row>
    <row r="17" spans="1:9" x14ac:dyDescent="0.25">
      <c r="A17" s="15">
        <v>15</v>
      </c>
      <c r="B17" s="293" t="s">
        <v>101</v>
      </c>
      <c r="C17" s="293" t="s">
        <v>1456</v>
      </c>
      <c r="D17" s="262">
        <v>1</v>
      </c>
      <c r="E17" s="15">
        <f t="shared" si="0"/>
        <v>15</v>
      </c>
      <c r="F17" s="204" t="s">
        <v>102</v>
      </c>
      <c r="G17" s="261" t="s">
        <v>100</v>
      </c>
      <c r="H17" s="15">
        <v>0</v>
      </c>
      <c r="I17" s="292" t="s">
        <v>1492</v>
      </c>
    </row>
    <row r="18" spans="1:9" x14ac:dyDescent="0.25">
      <c r="A18" s="15">
        <v>16</v>
      </c>
      <c r="B18" s="293" t="s">
        <v>103</v>
      </c>
      <c r="C18" s="293" t="s">
        <v>1456</v>
      </c>
      <c r="D18" s="262">
        <v>1</v>
      </c>
      <c r="E18" s="15">
        <f t="shared" si="0"/>
        <v>16</v>
      </c>
      <c r="F18" s="205" t="s">
        <v>104</v>
      </c>
      <c r="G18" s="261" t="s">
        <v>613</v>
      </c>
      <c r="I18" s="292" t="s">
        <v>1346</v>
      </c>
    </row>
    <row r="19" spans="1:9" x14ac:dyDescent="0.25">
      <c r="A19" s="15">
        <v>17</v>
      </c>
      <c r="B19" s="293" t="s">
        <v>105</v>
      </c>
      <c r="C19" s="293" t="s">
        <v>1456</v>
      </c>
      <c r="D19" s="262">
        <v>1</v>
      </c>
      <c r="E19" s="15">
        <f t="shared" si="0"/>
        <v>17</v>
      </c>
      <c r="F19" s="205" t="s">
        <v>106</v>
      </c>
      <c r="G19" s="261" t="s">
        <v>613</v>
      </c>
      <c r="I19" s="292" t="s">
        <v>1345</v>
      </c>
    </row>
    <row r="20" spans="1:9" x14ac:dyDescent="0.25">
      <c r="A20" s="15">
        <v>18</v>
      </c>
      <c r="B20" s="293" t="s">
        <v>107</v>
      </c>
      <c r="C20" s="293" t="s">
        <v>1456</v>
      </c>
      <c r="D20" s="262">
        <v>5</v>
      </c>
      <c r="E20" s="15">
        <f t="shared" si="0"/>
        <v>18</v>
      </c>
      <c r="F20" s="204" t="s">
        <v>1123</v>
      </c>
      <c r="G20" s="261" t="s">
        <v>100</v>
      </c>
      <c r="H20" s="15">
        <v>0</v>
      </c>
    </row>
    <row r="21" spans="1:9" ht="30" x14ac:dyDescent="0.25">
      <c r="A21" s="15">
        <v>19</v>
      </c>
      <c r="B21" s="294" t="s">
        <v>109</v>
      </c>
      <c r="C21" s="294" t="s">
        <v>460</v>
      </c>
      <c r="D21" s="264">
        <v>1</v>
      </c>
      <c r="E21" s="15">
        <f t="shared" si="0"/>
        <v>23</v>
      </c>
      <c r="F21" s="204" t="s">
        <v>110</v>
      </c>
      <c r="G21" s="263" t="s">
        <v>108</v>
      </c>
      <c r="H21" s="15">
        <v>0</v>
      </c>
      <c r="I21" s="292" t="s">
        <v>1493</v>
      </c>
    </row>
    <row r="22" spans="1:9" ht="30" x14ac:dyDescent="0.25">
      <c r="A22" s="15">
        <v>20</v>
      </c>
      <c r="B22" s="294" t="s">
        <v>111</v>
      </c>
      <c r="C22" s="294" t="s">
        <v>460</v>
      </c>
      <c r="D22" s="264">
        <v>1</v>
      </c>
      <c r="E22" s="15">
        <f t="shared" si="0"/>
        <v>24</v>
      </c>
      <c r="F22" s="204" t="s">
        <v>112</v>
      </c>
      <c r="G22" s="263" t="s">
        <v>108</v>
      </c>
      <c r="H22" s="15">
        <v>0</v>
      </c>
      <c r="I22" s="292" t="s">
        <v>1494</v>
      </c>
    </row>
    <row r="23" spans="1:9" ht="30" x14ac:dyDescent="0.25">
      <c r="A23" s="15">
        <v>21</v>
      </c>
      <c r="B23" s="294" t="s">
        <v>113</v>
      </c>
      <c r="C23" s="294" t="s">
        <v>460</v>
      </c>
      <c r="D23" s="264">
        <v>1</v>
      </c>
      <c r="E23" s="15">
        <f t="shared" si="0"/>
        <v>25</v>
      </c>
      <c r="F23" s="204" t="s">
        <v>114</v>
      </c>
      <c r="G23" s="263" t="s">
        <v>108</v>
      </c>
      <c r="H23" s="15">
        <v>0</v>
      </c>
      <c r="I23" s="292" t="s">
        <v>1495</v>
      </c>
    </row>
    <row r="24" spans="1:9" ht="30" x14ac:dyDescent="0.25">
      <c r="A24" s="15">
        <v>22</v>
      </c>
      <c r="B24" s="294" t="s">
        <v>115</v>
      </c>
      <c r="C24" s="294" t="s">
        <v>460</v>
      </c>
      <c r="D24" s="264">
        <v>1</v>
      </c>
      <c r="E24" s="15">
        <f t="shared" si="0"/>
        <v>26</v>
      </c>
      <c r="F24" s="204" t="s">
        <v>116</v>
      </c>
      <c r="G24" s="263" t="s">
        <v>108</v>
      </c>
      <c r="H24" s="15">
        <v>0</v>
      </c>
      <c r="I24" s="292" t="s">
        <v>1496</v>
      </c>
    </row>
    <row r="25" spans="1:9" ht="30" x14ac:dyDescent="0.25">
      <c r="A25" s="15">
        <v>23</v>
      </c>
      <c r="B25" s="294" t="s">
        <v>117</v>
      </c>
      <c r="C25" s="294" t="s">
        <v>460</v>
      </c>
      <c r="D25" s="264">
        <v>1</v>
      </c>
      <c r="E25" s="15">
        <f t="shared" si="0"/>
        <v>27</v>
      </c>
      <c r="F25" s="204" t="s">
        <v>118</v>
      </c>
      <c r="G25" s="263" t="s">
        <v>108</v>
      </c>
      <c r="H25" s="15">
        <v>0</v>
      </c>
      <c r="I25" s="292" t="s">
        <v>1497</v>
      </c>
    </row>
    <row r="26" spans="1:9" ht="30" x14ac:dyDescent="0.25">
      <c r="A26" s="15">
        <v>24</v>
      </c>
      <c r="B26" s="293" t="s">
        <v>120</v>
      </c>
      <c r="C26" s="293" t="s">
        <v>460</v>
      </c>
      <c r="D26" s="262">
        <v>1</v>
      </c>
      <c r="E26" s="15">
        <f t="shared" si="0"/>
        <v>28</v>
      </c>
      <c r="F26" s="204" t="s">
        <v>121</v>
      </c>
      <c r="G26" s="261" t="s">
        <v>119</v>
      </c>
      <c r="H26" s="15">
        <v>0</v>
      </c>
      <c r="I26" s="292" t="s">
        <v>1342</v>
      </c>
    </row>
    <row r="27" spans="1:9" x14ac:dyDescent="0.25">
      <c r="A27" s="15">
        <v>25</v>
      </c>
      <c r="B27" s="293" t="s">
        <v>123</v>
      </c>
      <c r="C27" s="293" t="s">
        <v>460</v>
      </c>
      <c r="D27" s="262">
        <v>1</v>
      </c>
      <c r="E27" s="15">
        <f t="shared" si="0"/>
        <v>29</v>
      </c>
      <c r="F27" s="204" t="s">
        <v>124</v>
      </c>
      <c r="G27" s="261" t="s">
        <v>122</v>
      </c>
      <c r="H27" s="15">
        <v>0</v>
      </c>
      <c r="I27" s="292" t="s">
        <v>1341</v>
      </c>
    </row>
    <row r="28" spans="1:9" ht="30" x14ac:dyDescent="0.25">
      <c r="A28" s="15">
        <v>26</v>
      </c>
      <c r="B28" s="293" t="s">
        <v>126</v>
      </c>
      <c r="C28" s="293" t="s">
        <v>1461</v>
      </c>
      <c r="D28" s="262">
        <v>1</v>
      </c>
      <c r="E28" s="15">
        <f t="shared" si="0"/>
        <v>30</v>
      </c>
      <c r="F28" s="204" t="s">
        <v>127</v>
      </c>
      <c r="G28" s="261" t="s">
        <v>125</v>
      </c>
      <c r="H28" s="15">
        <v>1</v>
      </c>
      <c r="I28" s="292" t="s">
        <v>126</v>
      </c>
    </row>
    <row r="29" spans="1:9" x14ac:dyDescent="0.25">
      <c r="A29" s="15">
        <v>27</v>
      </c>
      <c r="B29" s="293" t="s">
        <v>129</v>
      </c>
      <c r="C29" s="293" t="s">
        <v>1456</v>
      </c>
      <c r="D29" s="262">
        <v>3</v>
      </c>
      <c r="E29" s="15">
        <f t="shared" si="0"/>
        <v>31</v>
      </c>
      <c r="F29" s="204" t="s">
        <v>130</v>
      </c>
      <c r="G29" s="261" t="s">
        <v>100</v>
      </c>
      <c r="H29" s="15">
        <v>0</v>
      </c>
    </row>
    <row r="30" spans="1:9" ht="28.15" customHeight="1" x14ac:dyDescent="0.25">
      <c r="A30" s="15">
        <v>28</v>
      </c>
      <c r="B30" s="294" t="s">
        <v>131</v>
      </c>
      <c r="C30" s="294" t="s">
        <v>1462</v>
      </c>
      <c r="D30" s="264">
        <v>1</v>
      </c>
      <c r="E30" s="15">
        <f t="shared" si="0"/>
        <v>34</v>
      </c>
      <c r="F30" s="204" t="s">
        <v>132</v>
      </c>
      <c r="G30" s="263" t="s">
        <v>108</v>
      </c>
      <c r="H30" s="15">
        <v>0</v>
      </c>
      <c r="I30" s="292" t="s">
        <v>1498</v>
      </c>
    </row>
    <row r="31" spans="1:9" x14ac:dyDescent="0.25">
      <c r="A31" s="15">
        <v>29</v>
      </c>
      <c r="B31" s="294" t="s">
        <v>1265</v>
      </c>
      <c r="C31" s="294" t="s">
        <v>460</v>
      </c>
      <c r="D31" s="264">
        <v>1</v>
      </c>
      <c r="E31" s="15">
        <f t="shared" si="0"/>
        <v>35</v>
      </c>
      <c r="F31" s="204" t="s">
        <v>374</v>
      </c>
      <c r="G31" s="263" t="s">
        <v>48</v>
      </c>
      <c r="I31" s="292" t="s">
        <v>1499</v>
      </c>
    </row>
    <row r="32" spans="1:9" ht="30" x14ac:dyDescent="0.25">
      <c r="A32" s="15">
        <v>30</v>
      </c>
      <c r="B32" s="294" t="s">
        <v>376</v>
      </c>
      <c r="C32" s="294" t="s">
        <v>1463</v>
      </c>
      <c r="D32" s="264">
        <v>1</v>
      </c>
      <c r="E32" s="15">
        <f t="shared" si="0"/>
        <v>36</v>
      </c>
      <c r="F32" s="204" t="s">
        <v>375</v>
      </c>
      <c r="G32" s="263" t="s">
        <v>1148</v>
      </c>
      <c r="H32" s="15">
        <v>0</v>
      </c>
      <c r="I32" s="292" t="s">
        <v>1500</v>
      </c>
    </row>
    <row r="33" spans="1:9" ht="28.15" customHeight="1" x14ac:dyDescent="0.25">
      <c r="A33" s="15">
        <v>31</v>
      </c>
      <c r="B33" s="295" t="s">
        <v>134</v>
      </c>
      <c r="C33" s="293" t="s">
        <v>1463</v>
      </c>
      <c r="D33" s="262">
        <v>1</v>
      </c>
      <c r="E33" s="15">
        <f t="shared" si="0"/>
        <v>37</v>
      </c>
      <c r="F33" s="204" t="s">
        <v>135</v>
      </c>
      <c r="G33" s="261" t="s">
        <v>133</v>
      </c>
      <c r="H33" s="15">
        <v>0</v>
      </c>
      <c r="I33" s="292" t="s">
        <v>1336</v>
      </c>
    </row>
    <row r="34" spans="1:9" ht="28.15" customHeight="1" x14ac:dyDescent="0.25">
      <c r="A34" s="15">
        <v>32</v>
      </c>
      <c r="B34" s="293" t="s">
        <v>136</v>
      </c>
      <c r="C34" s="293" t="s">
        <v>1462</v>
      </c>
      <c r="D34" s="262">
        <v>1</v>
      </c>
      <c r="E34" s="15">
        <f t="shared" si="0"/>
        <v>38</v>
      </c>
      <c r="F34" s="204" t="s">
        <v>137</v>
      </c>
      <c r="G34" s="261" t="s">
        <v>125</v>
      </c>
      <c r="H34" s="15">
        <v>1</v>
      </c>
      <c r="I34" s="292" t="s">
        <v>1334</v>
      </c>
    </row>
    <row r="35" spans="1:9" x14ac:dyDescent="0.25">
      <c r="A35" s="15">
        <v>33</v>
      </c>
      <c r="B35" s="293" t="s">
        <v>138</v>
      </c>
      <c r="C35" s="293" t="s">
        <v>1456</v>
      </c>
      <c r="D35" s="262">
        <v>1</v>
      </c>
      <c r="E35" s="15">
        <f t="shared" ref="E35:E66" si="1">E34+D34</f>
        <v>39</v>
      </c>
      <c r="F35" s="205" t="s">
        <v>139</v>
      </c>
      <c r="G35" s="261" t="s">
        <v>613</v>
      </c>
      <c r="I35" s="292" t="s">
        <v>138</v>
      </c>
    </row>
    <row r="36" spans="1:9" x14ac:dyDescent="0.25">
      <c r="A36" s="15">
        <v>34</v>
      </c>
      <c r="B36" s="293" t="s">
        <v>142</v>
      </c>
      <c r="C36" s="293" t="s">
        <v>460</v>
      </c>
      <c r="D36" s="262">
        <v>1</v>
      </c>
      <c r="E36" s="15">
        <f t="shared" si="1"/>
        <v>40</v>
      </c>
      <c r="F36" s="204" t="s">
        <v>143</v>
      </c>
      <c r="G36" s="261" t="s">
        <v>640</v>
      </c>
      <c r="H36" s="15">
        <v>0</v>
      </c>
      <c r="I36" s="292" t="s">
        <v>142</v>
      </c>
    </row>
    <row r="37" spans="1:9" x14ac:dyDescent="0.25">
      <c r="A37" s="15">
        <v>35</v>
      </c>
      <c r="B37" s="293" t="s">
        <v>145</v>
      </c>
      <c r="C37" s="293" t="s">
        <v>460</v>
      </c>
      <c r="D37" s="262">
        <v>1</v>
      </c>
      <c r="E37" s="15">
        <f t="shared" si="1"/>
        <v>41</v>
      </c>
      <c r="F37" s="204" t="s">
        <v>146</v>
      </c>
      <c r="G37" s="261" t="s">
        <v>144</v>
      </c>
      <c r="H37" s="15">
        <v>0</v>
      </c>
      <c r="I37" s="292" t="s">
        <v>145</v>
      </c>
    </row>
    <row r="38" spans="1:9" x14ac:dyDescent="0.25">
      <c r="A38" s="15">
        <v>36</v>
      </c>
      <c r="B38" s="293" t="s">
        <v>148</v>
      </c>
      <c r="C38" s="293" t="s">
        <v>460</v>
      </c>
      <c r="D38" s="262">
        <v>1</v>
      </c>
      <c r="E38" s="15">
        <f t="shared" si="1"/>
        <v>42</v>
      </c>
      <c r="F38" s="204" t="s">
        <v>149</v>
      </c>
      <c r="G38" s="261" t="s">
        <v>147</v>
      </c>
      <c r="H38" s="15">
        <v>0</v>
      </c>
      <c r="I38" s="292" t="s">
        <v>148</v>
      </c>
    </row>
    <row r="39" spans="1:9" x14ac:dyDescent="0.25">
      <c r="A39" s="15">
        <v>37</v>
      </c>
      <c r="B39" s="293" t="s">
        <v>150</v>
      </c>
      <c r="C39" s="293" t="s">
        <v>460</v>
      </c>
      <c r="D39" s="262">
        <v>1</v>
      </c>
      <c r="E39" s="15">
        <f t="shared" si="1"/>
        <v>43</v>
      </c>
      <c r="F39" s="205" t="s">
        <v>151</v>
      </c>
      <c r="G39" s="260" t="s">
        <v>1180</v>
      </c>
      <c r="H39" s="15">
        <v>0</v>
      </c>
      <c r="I39" s="292" t="s">
        <v>1326</v>
      </c>
    </row>
    <row r="40" spans="1:9" x14ac:dyDescent="0.25">
      <c r="A40" s="15">
        <v>38</v>
      </c>
      <c r="B40" s="293" t="s">
        <v>153</v>
      </c>
      <c r="C40" s="293" t="s">
        <v>460</v>
      </c>
      <c r="D40" s="262">
        <v>1</v>
      </c>
      <c r="E40" s="15">
        <f t="shared" si="1"/>
        <v>44</v>
      </c>
      <c r="F40" s="204" t="s">
        <v>154</v>
      </c>
      <c r="G40" s="261" t="s">
        <v>643</v>
      </c>
      <c r="H40" s="15">
        <v>0</v>
      </c>
      <c r="I40" s="292" t="s">
        <v>153</v>
      </c>
    </row>
    <row r="41" spans="1:9" x14ac:dyDescent="0.25">
      <c r="A41" s="15">
        <v>39</v>
      </c>
      <c r="B41" s="293" t="s">
        <v>155</v>
      </c>
      <c r="C41" s="293" t="s">
        <v>1464</v>
      </c>
      <c r="D41" s="262">
        <v>1</v>
      </c>
      <c r="E41" s="15">
        <f t="shared" si="1"/>
        <v>45</v>
      </c>
      <c r="F41" s="204" t="s">
        <v>156</v>
      </c>
      <c r="G41" s="261" t="s">
        <v>636</v>
      </c>
      <c r="H41" s="15">
        <v>0</v>
      </c>
      <c r="I41" s="292" t="s">
        <v>1325</v>
      </c>
    </row>
    <row r="42" spans="1:9" x14ac:dyDescent="0.25">
      <c r="A42" s="15">
        <v>40</v>
      </c>
      <c r="B42" s="293" t="s">
        <v>157</v>
      </c>
      <c r="C42" s="293" t="s">
        <v>460</v>
      </c>
      <c r="D42" s="262">
        <v>1</v>
      </c>
      <c r="E42" s="15">
        <f t="shared" si="1"/>
        <v>46</v>
      </c>
      <c r="F42" s="205" t="s">
        <v>158</v>
      </c>
      <c r="G42" s="258" t="s">
        <v>157</v>
      </c>
      <c r="H42" s="15">
        <v>0</v>
      </c>
      <c r="I42" s="292" t="s">
        <v>157</v>
      </c>
    </row>
    <row r="43" spans="1:9" x14ac:dyDescent="0.25">
      <c r="A43" s="15">
        <v>41</v>
      </c>
      <c r="B43" s="293" t="s">
        <v>159</v>
      </c>
      <c r="C43" s="293" t="s">
        <v>1456</v>
      </c>
      <c r="D43" s="262">
        <v>1</v>
      </c>
      <c r="E43" s="15">
        <f t="shared" si="1"/>
        <v>47</v>
      </c>
      <c r="F43" s="204" t="s">
        <v>160</v>
      </c>
      <c r="G43" s="261" t="s">
        <v>645</v>
      </c>
      <c r="H43" s="15">
        <v>1</v>
      </c>
      <c r="I43" s="292" t="s">
        <v>1323</v>
      </c>
    </row>
    <row r="44" spans="1:9" x14ac:dyDescent="0.25">
      <c r="A44" s="15">
        <v>42</v>
      </c>
      <c r="B44" s="293" t="s">
        <v>161</v>
      </c>
      <c r="C44" s="293" t="s">
        <v>1464</v>
      </c>
      <c r="D44" s="262">
        <v>1</v>
      </c>
      <c r="E44" s="15">
        <f t="shared" si="1"/>
        <v>48</v>
      </c>
      <c r="F44" s="204" t="s">
        <v>162</v>
      </c>
      <c r="G44" s="261" t="s">
        <v>641</v>
      </c>
      <c r="H44" s="15">
        <v>0</v>
      </c>
      <c r="I44" s="292" t="s">
        <v>1320</v>
      </c>
    </row>
    <row r="45" spans="1:9" ht="30" x14ac:dyDescent="0.25">
      <c r="A45" s="15">
        <v>43</v>
      </c>
      <c r="B45" s="293" t="s">
        <v>163</v>
      </c>
      <c r="C45" s="293" t="s">
        <v>460</v>
      </c>
      <c r="D45" s="262">
        <v>3</v>
      </c>
      <c r="E45" s="15">
        <f t="shared" si="1"/>
        <v>49</v>
      </c>
      <c r="F45" s="205" t="s">
        <v>164</v>
      </c>
      <c r="G45" s="258" t="s">
        <v>163</v>
      </c>
      <c r="H45" s="15">
        <v>0</v>
      </c>
      <c r="I45" s="292" t="s">
        <v>1319</v>
      </c>
    </row>
    <row r="46" spans="1:9" x14ac:dyDescent="0.25">
      <c r="A46" s="15">
        <v>44</v>
      </c>
      <c r="B46" s="293" t="s">
        <v>165</v>
      </c>
      <c r="C46" s="293" t="s">
        <v>1464</v>
      </c>
      <c r="D46" s="262">
        <v>1</v>
      </c>
      <c r="E46" s="15">
        <f t="shared" si="1"/>
        <v>52</v>
      </c>
      <c r="F46" s="204" t="s">
        <v>166</v>
      </c>
      <c r="G46" s="261" t="s">
        <v>642</v>
      </c>
      <c r="H46" s="15">
        <v>0</v>
      </c>
      <c r="I46" s="292" t="s">
        <v>1317</v>
      </c>
    </row>
    <row r="47" spans="1:9" x14ac:dyDescent="0.25">
      <c r="A47" s="15">
        <v>45</v>
      </c>
      <c r="B47" s="293" t="s">
        <v>167</v>
      </c>
      <c r="C47" s="293" t="s">
        <v>460</v>
      </c>
      <c r="D47" s="262">
        <v>1</v>
      </c>
      <c r="E47" s="15">
        <f t="shared" si="1"/>
        <v>53</v>
      </c>
      <c r="F47" s="204" t="s">
        <v>168</v>
      </c>
      <c r="G47" s="261" t="s">
        <v>651</v>
      </c>
      <c r="H47" s="15">
        <v>0</v>
      </c>
      <c r="I47" s="292" t="s">
        <v>167</v>
      </c>
    </row>
    <row r="48" spans="1:9" ht="60" x14ac:dyDescent="0.25">
      <c r="A48" s="15">
        <v>46</v>
      </c>
      <c r="B48" s="293" t="s">
        <v>169</v>
      </c>
      <c r="C48" s="293" t="s">
        <v>1465</v>
      </c>
      <c r="D48" s="262">
        <v>1</v>
      </c>
      <c r="E48" s="15">
        <f t="shared" si="1"/>
        <v>54</v>
      </c>
      <c r="F48" s="204" t="s">
        <v>170</v>
      </c>
      <c r="G48" s="261" t="s">
        <v>639</v>
      </c>
      <c r="H48" s="15">
        <v>0</v>
      </c>
      <c r="I48" s="292" t="s">
        <v>1314</v>
      </c>
    </row>
    <row r="49" spans="1:9" x14ac:dyDescent="0.25">
      <c r="A49" s="15">
        <v>47</v>
      </c>
      <c r="B49" s="293" t="s">
        <v>673</v>
      </c>
      <c r="C49" s="293" t="s">
        <v>460</v>
      </c>
      <c r="D49" s="262">
        <v>1</v>
      </c>
      <c r="E49" s="15">
        <f t="shared" si="1"/>
        <v>55</v>
      </c>
      <c r="F49" s="204" t="s">
        <v>171</v>
      </c>
      <c r="G49" s="261" t="s">
        <v>637</v>
      </c>
      <c r="H49" s="15">
        <v>0</v>
      </c>
      <c r="I49" s="292" t="s">
        <v>1313</v>
      </c>
    </row>
    <row r="50" spans="1:9" x14ac:dyDescent="0.25">
      <c r="A50" s="15">
        <v>48</v>
      </c>
      <c r="B50" s="293" t="s">
        <v>173</v>
      </c>
      <c r="C50" s="293" t="s">
        <v>1456</v>
      </c>
      <c r="D50" s="262">
        <v>1</v>
      </c>
      <c r="E50" s="15">
        <f t="shared" si="1"/>
        <v>56</v>
      </c>
      <c r="F50" s="204" t="s">
        <v>174</v>
      </c>
      <c r="G50" s="261" t="s">
        <v>172</v>
      </c>
      <c r="H50" s="15">
        <v>1</v>
      </c>
      <c r="I50" s="292" t="s">
        <v>1311</v>
      </c>
    </row>
    <row r="51" spans="1:9" x14ac:dyDescent="0.25">
      <c r="A51" s="15">
        <v>49</v>
      </c>
      <c r="B51" s="293" t="s">
        <v>176</v>
      </c>
      <c r="C51" s="293" t="s">
        <v>1456</v>
      </c>
      <c r="D51" s="262">
        <v>1</v>
      </c>
      <c r="E51" s="15">
        <f t="shared" si="1"/>
        <v>57</v>
      </c>
      <c r="F51" s="204" t="s">
        <v>177</v>
      </c>
      <c r="G51" s="261" t="s">
        <v>172</v>
      </c>
      <c r="H51" s="15">
        <v>1</v>
      </c>
      <c r="I51" s="292" t="s">
        <v>1310</v>
      </c>
    </row>
    <row r="52" spans="1:9" x14ac:dyDescent="0.25">
      <c r="A52" s="15">
        <v>50</v>
      </c>
      <c r="B52" s="293" t="s">
        <v>178</v>
      </c>
      <c r="C52" s="293" t="s">
        <v>1456</v>
      </c>
      <c r="D52" s="262">
        <v>1</v>
      </c>
      <c r="E52" s="15">
        <f t="shared" si="1"/>
        <v>58</v>
      </c>
      <c r="F52" s="204" t="s">
        <v>179</v>
      </c>
      <c r="G52" s="261" t="s">
        <v>172</v>
      </c>
      <c r="H52" s="15">
        <v>1</v>
      </c>
      <c r="I52" s="292" t="s">
        <v>1308</v>
      </c>
    </row>
    <row r="53" spans="1:9" x14ac:dyDescent="0.25">
      <c r="A53" s="15">
        <v>51</v>
      </c>
      <c r="B53" s="293" t="s">
        <v>180</v>
      </c>
      <c r="C53" s="293" t="s">
        <v>1456</v>
      </c>
      <c r="D53" s="262">
        <v>1</v>
      </c>
      <c r="E53" s="15">
        <f t="shared" si="1"/>
        <v>59</v>
      </c>
      <c r="F53" s="204" t="s">
        <v>181</v>
      </c>
      <c r="G53" s="261" t="s">
        <v>638</v>
      </c>
      <c r="H53" s="15">
        <v>1</v>
      </c>
      <c r="I53" s="292" t="s">
        <v>1307</v>
      </c>
    </row>
    <row r="54" spans="1:9" x14ac:dyDescent="0.25">
      <c r="A54" s="15">
        <v>52</v>
      </c>
      <c r="B54" s="293" t="s">
        <v>182</v>
      </c>
      <c r="C54" s="293" t="s">
        <v>460</v>
      </c>
      <c r="D54" s="262">
        <v>1</v>
      </c>
      <c r="E54" s="15">
        <f t="shared" si="1"/>
        <v>60</v>
      </c>
      <c r="F54" s="204" t="s">
        <v>183</v>
      </c>
      <c r="G54" s="261" t="s">
        <v>635</v>
      </c>
      <c r="H54" s="15">
        <v>0</v>
      </c>
      <c r="I54" s="292" t="s">
        <v>182</v>
      </c>
    </row>
    <row r="55" spans="1:9" x14ac:dyDescent="0.25">
      <c r="A55" s="15">
        <v>53</v>
      </c>
      <c r="B55" s="293" t="s">
        <v>184</v>
      </c>
      <c r="C55" s="293" t="s">
        <v>460</v>
      </c>
      <c r="D55" s="262">
        <v>1</v>
      </c>
      <c r="E55" s="15">
        <f t="shared" si="1"/>
        <v>61</v>
      </c>
      <c r="F55" s="204" t="s">
        <v>185</v>
      </c>
      <c r="G55" s="261" t="s">
        <v>644</v>
      </c>
      <c r="H55" s="15">
        <v>0</v>
      </c>
      <c r="I55" s="292" t="s">
        <v>1302</v>
      </c>
    </row>
    <row r="56" spans="1:9" ht="30" x14ac:dyDescent="0.25">
      <c r="A56" s="15">
        <v>54</v>
      </c>
      <c r="B56" s="293" t="s">
        <v>187</v>
      </c>
      <c r="C56" s="293" t="s">
        <v>1466</v>
      </c>
      <c r="D56" s="262">
        <v>2</v>
      </c>
      <c r="E56" s="15">
        <f t="shared" si="1"/>
        <v>62</v>
      </c>
      <c r="F56" s="204" t="s">
        <v>188</v>
      </c>
      <c r="G56" s="261" t="s">
        <v>186</v>
      </c>
      <c r="H56" s="15">
        <v>1</v>
      </c>
      <c r="I56" s="292" t="s">
        <v>187</v>
      </c>
    </row>
    <row r="57" spans="1:9" x14ac:dyDescent="0.25">
      <c r="A57" s="15">
        <v>55</v>
      </c>
      <c r="B57" s="293" t="s">
        <v>189</v>
      </c>
      <c r="C57" s="293" t="s">
        <v>1456</v>
      </c>
      <c r="D57" s="262">
        <v>8</v>
      </c>
      <c r="E57" s="15">
        <f t="shared" si="1"/>
        <v>64</v>
      </c>
      <c r="F57" s="205" t="s">
        <v>190</v>
      </c>
      <c r="G57" s="261" t="s">
        <v>613</v>
      </c>
      <c r="I57" s="292" t="s">
        <v>1300</v>
      </c>
    </row>
    <row r="58" spans="1:9" x14ac:dyDescent="0.25">
      <c r="A58" s="15">
        <v>56</v>
      </c>
      <c r="B58" s="293" t="s">
        <v>192</v>
      </c>
      <c r="C58" s="293" t="s">
        <v>1456</v>
      </c>
      <c r="D58" s="262">
        <v>15</v>
      </c>
      <c r="E58" s="15">
        <f t="shared" si="1"/>
        <v>72</v>
      </c>
      <c r="F58" s="205" t="s">
        <v>193</v>
      </c>
      <c r="G58" s="261" t="s">
        <v>394</v>
      </c>
      <c r="I58" s="292" t="s">
        <v>1296</v>
      </c>
    </row>
    <row r="59" spans="1:9" x14ac:dyDescent="0.25">
      <c r="A59" s="15">
        <v>57</v>
      </c>
      <c r="B59" s="293" t="s">
        <v>194</v>
      </c>
      <c r="C59" s="293" t="s">
        <v>460</v>
      </c>
      <c r="D59" s="262">
        <v>1</v>
      </c>
      <c r="E59" s="15">
        <f t="shared" si="1"/>
        <v>87</v>
      </c>
      <c r="F59" s="204" t="s">
        <v>195</v>
      </c>
      <c r="G59" s="261" t="s">
        <v>646</v>
      </c>
      <c r="H59" s="15">
        <v>0</v>
      </c>
      <c r="I59" s="292" t="s">
        <v>1292</v>
      </c>
    </row>
    <row r="60" spans="1:9" x14ac:dyDescent="0.25">
      <c r="A60" s="15">
        <v>58</v>
      </c>
      <c r="B60" s="293" t="s">
        <v>196</v>
      </c>
      <c r="C60" s="293" t="s">
        <v>460</v>
      </c>
      <c r="D60" s="262">
        <v>1</v>
      </c>
      <c r="E60" s="15">
        <f t="shared" si="1"/>
        <v>88</v>
      </c>
      <c r="F60" s="204" t="s">
        <v>197</v>
      </c>
      <c r="G60" s="261" t="s">
        <v>650</v>
      </c>
      <c r="H60" s="15">
        <v>0</v>
      </c>
      <c r="I60" s="292" t="s">
        <v>1288</v>
      </c>
    </row>
    <row r="61" spans="1:9" x14ac:dyDescent="0.25">
      <c r="A61" s="15">
        <v>59</v>
      </c>
      <c r="B61" s="293" t="s">
        <v>237</v>
      </c>
      <c r="C61" s="293" t="s">
        <v>1456</v>
      </c>
      <c r="D61" s="262">
        <v>1</v>
      </c>
      <c r="E61" s="15">
        <f t="shared" si="1"/>
        <v>89</v>
      </c>
      <c r="F61" s="204" t="s">
        <v>198</v>
      </c>
      <c r="G61" s="261" t="s">
        <v>536</v>
      </c>
      <c r="H61" s="15">
        <v>0</v>
      </c>
      <c r="I61" s="292" t="s">
        <v>1287</v>
      </c>
    </row>
    <row r="62" spans="1:9" x14ac:dyDescent="0.25">
      <c r="A62" s="15">
        <v>60</v>
      </c>
      <c r="B62" s="293" t="s">
        <v>199</v>
      </c>
      <c r="C62" s="293" t="s">
        <v>460</v>
      </c>
      <c r="D62" s="262">
        <v>3</v>
      </c>
      <c r="E62" s="15">
        <f t="shared" si="1"/>
        <v>90</v>
      </c>
      <c r="F62" s="205" t="s">
        <v>200</v>
      </c>
      <c r="G62" s="258" t="s">
        <v>199</v>
      </c>
      <c r="H62" s="15">
        <v>0</v>
      </c>
      <c r="I62" s="292" t="s">
        <v>199</v>
      </c>
    </row>
    <row r="63" spans="1:9" x14ac:dyDescent="0.25">
      <c r="A63" s="15">
        <v>61</v>
      </c>
      <c r="B63" s="293" t="s">
        <v>1265</v>
      </c>
      <c r="C63" s="293" t="s">
        <v>460</v>
      </c>
      <c r="D63" s="262">
        <v>1</v>
      </c>
      <c r="E63" s="15">
        <f t="shared" si="1"/>
        <v>93</v>
      </c>
      <c r="F63" s="204" t="s">
        <v>1133</v>
      </c>
      <c r="G63" s="261" t="s">
        <v>48</v>
      </c>
      <c r="I63" s="292" t="s">
        <v>1286</v>
      </c>
    </row>
    <row r="64" spans="1:9" x14ac:dyDescent="0.25">
      <c r="A64" s="15">
        <v>62</v>
      </c>
      <c r="B64" s="293" t="s">
        <v>1265</v>
      </c>
      <c r="C64" s="293" t="s">
        <v>460</v>
      </c>
      <c r="D64" s="262">
        <v>1</v>
      </c>
      <c r="E64" s="15">
        <f t="shared" si="1"/>
        <v>94</v>
      </c>
      <c r="F64" s="204" t="s">
        <v>1137</v>
      </c>
      <c r="G64" s="261" t="s">
        <v>48</v>
      </c>
      <c r="I64" s="292" t="s">
        <v>1285</v>
      </c>
    </row>
    <row r="65" spans="1:9" x14ac:dyDescent="0.25">
      <c r="A65" s="15">
        <v>63</v>
      </c>
      <c r="B65" s="293" t="s">
        <v>1265</v>
      </c>
      <c r="C65" s="293" t="s">
        <v>460</v>
      </c>
      <c r="D65" s="262">
        <v>1</v>
      </c>
      <c r="E65" s="15">
        <f t="shared" si="1"/>
        <v>95</v>
      </c>
      <c r="F65" s="204" t="s">
        <v>1138</v>
      </c>
      <c r="G65" s="261" t="s">
        <v>48</v>
      </c>
      <c r="I65" s="292" t="s">
        <v>1284</v>
      </c>
    </row>
    <row r="66" spans="1:9" x14ac:dyDescent="0.25">
      <c r="A66" s="15">
        <v>64</v>
      </c>
      <c r="B66" s="293" t="s">
        <v>201</v>
      </c>
      <c r="C66" s="293" t="s">
        <v>460</v>
      </c>
      <c r="D66" s="262">
        <v>4</v>
      </c>
      <c r="E66" s="15">
        <f t="shared" si="1"/>
        <v>96</v>
      </c>
      <c r="F66" s="205" t="s">
        <v>202</v>
      </c>
      <c r="G66" s="258" t="s">
        <v>201</v>
      </c>
      <c r="H66" s="15">
        <v>0</v>
      </c>
      <c r="I66" s="292" t="s">
        <v>201</v>
      </c>
    </row>
    <row r="67" spans="1:9" x14ac:dyDescent="0.25">
      <c r="A67" s="15">
        <v>65</v>
      </c>
      <c r="B67" s="293" t="s">
        <v>203</v>
      </c>
      <c r="C67" s="293" t="s">
        <v>460</v>
      </c>
      <c r="D67" s="262">
        <v>4</v>
      </c>
      <c r="E67" s="15">
        <f t="shared" ref="E67:E89" si="2">E66+D66</f>
        <v>100</v>
      </c>
      <c r="F67" s="205" t="s">
        <v>204</v>
      </c>
      <c r="G67" s="258" t="s">
        <v>203</v>
      </c>
      <c r="H67" s="15">
        <v>0</v>
      </c>
      <c r="I67" s="292" t="s">
        <v>203</v>
      </c>
    </row>
    <row r="68" spans="1:9" x14ac:dyDescent="0.25">
      <c r="A68" s="15">
        <v>66</v>
      </c>
      <c r="B68" s="296" t="s">
        <v>1130</v>
      </c>
      <c r="C68" s="293" t="s">
        <v>1456</v>
      </c>
      <c r="D68" s="262">
        <v>1</v>
      </c>
      <c r="E68" s="15">
        <f t="shared" si="2"/>
        <v>104</v>
      </c>
      <c r="F68" s="204" t="s">
        <v>206</v>
      </c>
      <c r="G68" s="261" t="s">
        <v>613</v>
      </c>
      <c r="I68" s="292" t="s">
        <v>1501</v>
      </c>
    </row>
    <row r="69" spans="1:9" x14ac:dyDescent="0.25">
      <c r="A69" s="15">
        <v>67</v>
      </c>
      <c r="B69" s="296" t="s">
        <v>1131</v>
      </c>
      <c r="C69" s="293" t="s">
        <v>66</v>
      </c>
      <c r="D69" s="262">
        <v>1</v>
      </c>
      <c r="E69" s="15">
        <f t="shared" si="2"/>
        <v>105</v>
      </c>
      <c r="F69" s="204" t="s">
        <v>207</v>
      </c>
      <c r="G69" s="261" t="s">
        <v>613</v>
      </c>
      <c r="I69" s="292" t="s">
        <v>1502</v>
      </c>
    </row>
    <row r="70" spans="1:9" x14ac:dyDescent="0.25">
      <c r="A70" s="15">
        <v>68</v>
      </c>
      <c r="B70" s="296" t="s">
        <v>1132</v>
      </c>
      <c r="C70" s="293" t="s">
        <v>66</v>
      </c>
      <c r="D70" s="262">
        <v>1</v>
      </c>
      <c r="E70" s="15">
        <f t="shared" si="2"/>
        <v>106</v>
      </c>
      <c r="F70" s="204" t="s">
        <v>208</v>
      </c>
      <c r="G70" s="261" t="s">
        <v>613</v>
      </c>
      <c r="I70" s="292" t="s">
        <v>1503</v>
      </c>
    </row>
    <row r="71" spans="1:9" x14ac:dyDescent="0.25">
      <c r="A71" s="15">
        <v>69</v>
      </c>
      <c r="B71" s="293" t="s">
        <v>209</v>
      </c>
      <c r="C71" s="293" t="s">
        <v>66</v>
      </c>
      <c r="D71" s="262">
        <v>1</v>
      </c>
      <c r="E71" s="15">
        <f t="shared" si="2"/>
        <v>107</v>
      </c>
      <c r="F71" s="205" t="s">
        <v>210</v>
      </c>
      <c r="G71" s="261" t="s">
        <v>613</v>
      </c>
      <c r="I71" s="292" t="s">
        <v>1279</v>
      </c>
    </row>
    <row r="72" spans="1:9" x14ac:dyDescent="0.25">
      <c r="A72" s="15">
        <v>70</v>
      </c>
      <c r="B72" s="293" t="s">
        <v>211</v>
      </c>
      <c r="C72" s="293" t="s">
        <v>66</v>
      </c>
      <c r="D72" s="262">
        <v>1</v>
      </c>
      <c r="E72" s="15">
        <f t="shared" si="2"/>
        <v>108</v>
      </c>
      <c r="F72" s="205" t="s">
        <v>212</v>
      </c>
      <c r="G72" s="261" t="s">
        <v>613</v>
      </c>
      <c r="I72" s="292" t="s">
        <v>211</v>
      </c>
    </row>
    <row r="73" spans="1:9" x14ac:dyDescent="0.25">
      <c r="A73" s="15">
        <v>71</v>
      </c>
      <c r="B73" s="293" t="s">
        <v>1265</v>
      </c>
      <c r="C73" s="293" t="s">
        <v>460</v>
      </c>
      <c r="D73" s="262">
        <v>1</v>
      </c>
      <c r="E73" s="15">
        <f t="shared" si="2"/>
        <v>109</v>
      </c>
      <c r="F73" s="204" t="s">
        <v>213</v>
      </c>
      <c r="G73" s="261" t="s">
        <v>48</v>
      </c>
      <c r="I73" s="292" t="s">
        <v>1274</v>
      </c>
    </row>
    <row r="74" spans="1:9" x14ac:dyDescent="0.25">
      <c r="A74" s="15">
        <v>72</v>
      </c>
      <c r="B74" s="293" t="s">
        <v>215</v>
      </c>
      <c r="C74" s="293" t="s">
        <v>66</v>
      </c>
      <c r="D74" s="262">
        <v>1</v>
      </c>
      <c r="E74" s="15">
        <f t="shared" si="2"/>
        <v>110</v>
      </c>
      <c r="F74" s="204" t="s">
        <v>216</v>
      </c>
      <c r="G74" s="261" t="s">
        <v>214</v>
      </c>
      <c r="H74" s="15">
        <v>0</v>
      </c>
      <c r="I74" s="292" t="s">
        <v>1273</v>
      </c>
    </row>
    <row r="75" spans="1:9" x14ac:dyDescent="0.25">
      <c r="A75" s="15">
        <v>73</v>
      </c>
      <c r="B75" s="293" t="s">
        <v>217</v>
      </c>
      <c r="C75" s="293" t="s">
        <v>66</v>
      </c>
      <c r="D75" s="262">
        <v>1</v>
      </c>
      <c r="E75" s="15">
        <f t="shared" si="2"/>
        <v>111</v>
      </c>
      <c r="F75" s="204" t="s">
        <v>218</v>
      </c>
      <c r="G75" s="261" t="s">
        <v>214</v>
      </c>
      <c r="H75" s="15">
        <v>0</v>
      </c>
      <c r="I75" s="292" t="s">
        <v>1272</v>
      </c>
    </row>
    <row r="76" spans="1:9" x14ac:dyDescent="0.25">
      <c r="A76" s="15">
        <v>74</v>
      </c>
      <c r="B76" s="293" t="s">
        <v>219</v>
      </c>
      <c r="C76" s="293" t="s">
        <v>66</v>
      </c>
      <c r="D76" s="262">
        <v>1</v>
      </c>
      <c r="E76" s="15">
        <f t="shared" si="2"/>
        <v>112</v>
      </c>
      <c r="F76" s="205" t="s">
        <v>220</v>
      </c>
      <c r="G76" s="261" t="s">
        <v>613</v>
      </c>
      <c r="I76" s="292" t="s">
        <v>219</v>
      </c>
    </row>
    <row r="77" spans="1:9" x14ac:dyDescent="0.25">
      <c r="A77" s="15">
        <v>75</v>
      </c>
      <c r="B77" s="293" t="s">
        <v>222</v>
      </c>
      <c r="C77" s="293" t="s">
        <v>460</v>
      </c>
      <c r="D77" s="262">
        <v>7</v>
      </c>
      <c r="E77" s="15">
        <f t="shared" si="2"/>
        <v>113</v>
      </c>
      <c r="F77" s="204" t="s">
        <v>223</v>
      </c>
      <c r="G77" s="261" t="s">
        <v>221</v>
      </c>
      <c r="H77" s="15">
        <v>0</v>
      </c>
      <c r="I77" s="292" t="s">
        <v>1271</v>
      </c>
    </row>
    <row r="78" spans="1:9" ht="30" x14ac:dyDescent="0.25">
      <c r="A78" s="15">
        <v>76</v>
      </c>
      <c r="B78" s="293" t="s">
        <v>225</v>
      </c>
      <c r="C78" s="293" t="s">
        <v>1456</v>
      </c>
      <c r="D78" s="262">
        <v>1</v>
      </c>
      <c r="E78" s="15">
        <f t="shared" si="2"/>
        <v>120</v>
      </c>
      <c r="F78" s="204" t="s">
        <v>226</v>
      </c>
      <c r="G78" s="261" t="s">
        <v>224</v>
      </c>
      <c r="H78" s="15">
        <v>1</v>
      </c>
      <c r="I78" s="292" t="s">
        <v>225</v>
      </c>
    </row>
    <row r="79" spans="1:9" ht="45" x14ac:dyDescent="0.25">
      <c r="A79" s="15">
        <v>77</v>
      </c>
      <c r="B79" s="293" t="s">
        <v>674</v>
      </c>
      <c r="C79" s="293" t="s">
        <v>1467</v>
      </c>
      <c r="D79" s="262">
        <v>1</v>
      </c>
      <c r="E79" s="15">
        <f t="shared" si="2"/>
        <v>121</v>
      </c>
      <c r="F79" s="205" t="s">
        <v>227</v>
      </c>
      <c r="G79" s="261" t="s">
        <v>613</v>
      </c>
      <c r="I79" s="292" t="s">
        <v>1269</v>
      </c>
    </row>
    <row r="80" spans="1:9" x14ac:dyDescent="0.25">
      <c r="A80" s="15">
        <v>78</v>
      </c>
      <c r="B80" s="293" t="s">
        <v>228</v>
      </c>
      <c r="C80" s="293" t="s">
        <v>1456</v>
      </c>
      <c r="D80" s="262">
        <v>1</v>
      </c>
      <c r="E80" s="15">
        <f t="shared" si="2"/>
        <v>122</v>
      </c>
      <c r="F80" s="204" t="s">
        <v>229</v>
      </c>
      <c r="G80" s="261" t="s">
        <v>100</v>
      </c>
      <c r="H80" s="15">
        <v>0</v>
      </c>
      <c r="I80" s="292" t="s">
        <v>1504</v>
      </c>
    </row>
    <row r="81" spans="1:9" x14ac:dyDescent="0.25">
      <c r="A81" s="15">
        <v>79</v>
      </c>
      <c r="B81" s="293" t="s">
        <v>230</v>
      </c>
      <c r="C81" s="293" t="s">
        <v>1456</v>
      </c>
      <c r="D81" s="262">
        <v>1</v>
      </c>
      <c r="E81" s="15">
        <f t="shared" si="2"/>
        <v>123</v>
      </c>
      <c r="F81" s="204" t="s">
        <v>231</v>
      </c>
      <c r="G81" s="261" t="s">
        <v>100</v>
      </c>
      <c r="H81" s="15">
        <v>0</v>
      </c>
      <c r="I81" s="292" t="s">
        <v>1505</v>
      </c>
    </row>
    <row r="82" spans="1:9" x14ac:dyDescent="0.25">
      <c r="A82" s="15">
        <v>80</v>
      </c>
      <c r="B82" s="293" t="s">
        <v>232</v>
      </c>
      <c r="C82" s="293" t="s">
        <v>1456</v>
      </c>
      <c r="D82" s="262">
        <v>1</v>
      </c>
      <c r="E82" s="15">
        <f t="shared" si="2"/>
        <v>124</v>
      </c>
      <c r="F82" s="204" t="s">
        <v>233</v>
      </c>
      <c r="G82" s="261" t="s">
        <v>100</v>
      </c>
      <c r="H82" s="15">
        <v>0</v>
      </c>
      <c r="I82" s="292" t="s">
        <v>1506</v>
      </c>
    </row>
    <row r="83" spans="1:9" ht="30" x14ac:dyDescent="0.25">
      <c r="A83" s="15">
        <v>81</v>
      </c>
      <c r="B83" s="293" t="s">
        <v>235</v>
      </c>
      <c r="C83" s="293" t="s">
        <v>1456</v>
      </c>
      <c r="D83" s="262">
        <v>1</v>
      </c>
      <c r="E83" s="15">
        <f t="shared" si="2"/>
        <v>125</v>
      </c>
      <c r="F83" s="207" t="s">
        <v>236</v>
      </c>
      <c r="G83" s="261" t="s">
        <v>234</v>
      </c>
      <c r="H83" s="15">
        <v>1</v>
      </c>
      <c r="I83" s="292" t="s">
        <v>1507</v>
      </c>
    </row>
    <row r="84" spans="1:9" x14ac:dyDescent="0.25">
      <c r="A84" s="15">
        <v>82</v>
      </c>
      <c r="B84" s="296" t="s">
        <v>1107</v>
      </c>
      <c r="C84" s="293" t="s">
        <v>1456</v>
      </c>
      <c r="D84" s="262">
        <v>1</v>
      </c>
      <c r="E84" s="15">
        <f t="shared" si="2"/>
        <v>126</v>
      </c>
      <c r="F84" s="207" t="s">
        <v>888</v>
      </c>
      <c r="G84" s="261" t="s">
        <v>48</v>
      </c>
      <c r="I84" s="292" t="s">
        <v>1266</v>
      </c>
    </row>
    <row r="85" spans="1:9" x14ac:dyDescent="0.25">
      <c r="A85" s="15">
        <v>83</v>
      </c>
      <c r="B85" s="293" t="s">
        <v>1265</v>
      </c>
      <c r="C85" s="293" t="s">
        <v>460</v>
      </c>
      <c r="D85" s="262">
        <v>1</v>
      </c>
      <c r="E85" s="15">
        <f t="shared" si="2"/>
        <v>127</v>
      </c>
      <c r="F85" s="207" t="s">
        <v>889</v>
      </c>
      <c r="G85" s="261" t="s">
        <v>48</v>
      </c>
      <c r="I85" s="292" t="s">
        <v>1264</v>
      </c>
    </row>
    <row r="86" spans="1:9" ht="30" x14ac:dyDescent="0.25">
      <c r="A86" s="15">
        <v>84</v>
      </c>
      <c r="B86" s="296" t="s">
        <v>238</v>
      </c>
      <c r="C86" s="293" t="s">
        <v>1468</v>
      </c>
      <c r="D86" s="262">
        <v>1</v>
      </c>
      <c r="E86" s="15">
        <f t="shared" si="2"/>
        <v>128</v>
      </c>
      <c r="F86" s="205" t="s">
        <v>239</v>
      </c>
      <c r="G86" s="258" t="s">
        <v>613</v>
      </c>
      <c r="I86" s="292" t="s">
        <v>238</v>
      </c>
    </row>
    <row r="87" spans="1:9" ht="30" x14ac:dyDescent="0.25">
      <c r="A87" s="15">
        <v>85</v>
      </c>
      <c r="B87" s="296" t="s">
        <v>1469</v>
      </c>
      <c r="C87" s="293" t="s">
        <v>1456</v>
      </c>
      <c r="D87" s="262">
        <v>1</v>
      </c>
      <c r="E87" s="15">
        <f t="shared" si="2"/>
        <v>129</v>
      </c>
      <c r="F87" s="205" t="s">
        <v>240</v>
      </c>
      <c r="G87" s="261" t="s">
        <v>613</v>
      </c>
      <c r="I87" s="292" t="s">
        <v>1106</v>
      </c>
    </row>
    <row r="88" spans="1:9" ht="30" x14ac:dyDescent="0.25">
      <c r="A88" s="15">
        <v>86</v>
      </c>
      <c r="B88" s="293" t="s">
        <v>242</v>
      </c>
      <c r="C88" s="293" t="s">
        <v>1470</v>
      </c>
      <c r="D88" s="262">
        <v>5</v>
      </c>
      <c r="E88" s="15">
        <f t="shared" si="2"/>
        <v>130</v>
      </c>
      <c r="F88" s="204" t="s">
        <v>243</v>
      </c>
      <c r="G88" s="261" t="s">
        <v>241</v>
      </c>
      <c r="H88" s="15">
        <v>0</v>
      </c>
      <c r="I88" s="292" t="s">
        <v>242</v>
      </c>
    </row>
    <row r="89" spans="1:9" x14ac:dyDescent="0.25">
      <c r="A89" s="15">
        <v>87</v>
      </c>
      <c r="B89" s="296" t="s">
        <v>244</v>
      </c>
      <c r="C89" s="293" t="s">
        <v>1471</v>
      </c>
      <c r="D89" s="262">
        <v>1</v>
      </c>
      <c r="E89" s="15">
        <f t="shared" si="2"/>
        <v>135</v>
      </c>
      <c r="F89" s="205" t="s">
        <v>245</v>
      </c>
      <c r="G89" s="258" t="s">
        <v>613</v>
      </c>
      <c r="I89" s="292" t="s">
        <v>1261</v>
      </c>
    </row>
    <row r="90" spans="1:9" x14ac:dyDescent="0.25">
      <c r="A90" s="15">
        <v>88</v>
      </c>
      <c r="B90" s="301" t="s">
        <v>254</v>
      </c>
      <c r="D90" s="304">
        <v>24</v>
      </c>
      <c r="I90" s="292" t="s">
        <v>254</v>
      </c>
    </row>
    <row r="91" spans="1:9" x14ac:dyDescent="0.25">
      <c r="A91" s="15">
        <v>89</v>
      </c>
      <c r="B91" s="301" t="s">
        <v>255</v>
      </c>
      <c r="D91" s="304">
        <v>5</v>
      </c>
      <c r="I91" s="292" t="s">
        <v>255</v>
      </c>
    </row>
    <row r="92" spans="1:9" x14ac:dyDescent="0.25">
      <c r="A92" s="15">
        <v>90</v>
      </c>
      <c r="B92" s="301" t="s">
        <v>256</v>
      </c>
      <c r="D92" s="304">
        <v>2</v>
      </c>
      <c r="I92" s="292" t="s">
        <v>1260</v>
      </c>
    </row>
    <row r="93" spans="1:9" x14ac:dyDescent="0.25">
      <c r="A93" s="15">
        <v>91</v>
      </c>
      <c r="B93" s="301" t="s">
        <v>257</v>
      </c>
      <c r="D93" s="304">
        <v>1</v>
      </c>
      <c r="I93" s="292" t="s">
        <v>257</v>
      </c>
    </row>
    <row r="94" spans="1:9" x14ac:dyDescent="0.25">
      <c r="A94" s="15">
        <v>92</v>
      </c>
      <c r="B94" s="301" t="s">
        <v>258</v>
      </c>
      <c r="D94" s="304">
        <v>8</v>
      </c>
      <c r="I94" s="299" t="s">
        <v>258</v>
      </c>
    </row>
    <row r="95" spans="1:9" x14ac:dyDescent="0.25">
      <c r="A95" s="15">
        <v>93</v>
      </c>
      <c r="B95" s="301" t="s">
        <v>259</v>
      </c>
      <c r="D95" s="304">
        <v>8</v>
      </c>
      <c r="I95" s="299" t="s">
        <v>259</v>
      </c>
    </row>
    <row r="96" spans="1:9" x14ac:dyDescent="0.25">
      <c r="A96" s="15">
        <v>94</v>
      </c>
      <c r="B96" s="301" t="s">
        <v>260</v>
      </c>
      <c r="D96" s="304">
        <v>8</v>
      </c>
      <c r="I96" s="299" t="s">
        <v>1259</v>
      </c>
    </row>
    <row r="97" spans="1:9" x14ac:dyDescent="0.25">
      <c r="A97" s="15">
        <v>95</v>
      </c>
      <c r="B97" s="301" t="s">
        <v>261</v>
      </c>
      <c r="D97" s="304">
        <v>8</v>
      </c>
      <c r="I97" s="299" t="s">
        <v>1258</v>
      </c>
    </row>
    <row r="98" spans="1:9" x14ac:dyDescent="0.25">
      <c r="A98" s="15">
        <v>96</v>
      </c>
      <c r="B98" s="301" t="s">
        <v>247</v>
      </c>
      <c r="D98" s="304">
        <v>16</v>
      </c>
    </row>
    <row r="99" spans="1:9" x14ac:dyDescent="0.25">
      <c r="A99" s="15">
        <v>97</v>
      </c>
      <c r="B99" s="301" t="s">
        <v>248</v>
      </c>
      <c r="D99" s="304">
        <v>8</v>
      </c>
    </row>
    <row r="100" spans="1:9" x14ac:dyDescent="0.25">
      <c r="A100" s="15">
        <v>98</v>
      </c>
      <c r="B100" s="301" t="s">
        <v>249</v>
      </c>
      <c r="D100" s="304">
        <v>8</v>
      </c>
    </row>
    <row r="101" spans="1:9" x14ac:dyDescent="0.25">
      <c r="A101" s="15">
        <v>99</v>
      </c>
      <c r="B101" s="301" t="s">
        <v>250</v>
      </c>
      <c r="D101" s="304">
        <v>32</v>
      </c>
    </row>
    <row r="102" spans="1:9" x14ac:dyDescent="0.25">
      <c r="A102" s="15">
        <v>100</v>
      </c>
      <c r="B102" s="301" t="s">
        <v>251</v>
      </c>
      <c r="D102" s="304">
        <v>32</v>
      </c>
    </row>
    <row r="103" spans="1:9" x14ac:dyDescent="0.25">
      <c r="A103" s="15">
        <v>101</v>
      </c>
      <c r="B103" s="301" t="s">
        <v>252</v>
      </c>
      <c r="D103" s="304">
        <v>32</v>
      </c>
    </row>
    <row r="104" spans="1:9" x14ac:dyDescent="0.25">
      <c r="A104" s="15">
        <v>102</v>
      </c>
      <c r="B104" s="301" t="s">
        <v>262</v>
      </c>
      <c r="D104" s="304">
        <v>16</v>
      </c>
      <c r="I104" s="292" t="s">
        <v>1253</v>
      </c>
    </row>
    <row r="105" spans="1:9" x14ac:dyDescent="0.25">
      <c r="A105" s="15">
        <v>103</v>
      </c>
      <c r="B105" s="301" t="s">
        <v>263</v>
      </c>
      <c r="D105" s="304">
        <v>8</v>
      </c>
      <c r="I105" s="292" t="s">
        <v>1252</v>
      </c>
    </row>
    <row r="106" spans="1:9" x14ac:dyDescent="0.25">
      <c r="A106" s="15">
        <v>104</v>
      </c>
      <c r="B106" s="301" t="s">
        <v>264</v>
      </c>
      <c r="D106" s="304">
        <v>4</v>
      </c>
      <c r="I106" s="292" t="s">
        <v>1251</v>
      </c>
    </row>
    <row r="107" spans="1:9" x14ac:dyDescent="0.25">
      <c r="A107" s="15">
        <v>105</v>
      </c>
      <c r="B107" s="301" t="s">
        <v>265</v>
      </c>
      <c r="D107" s="304">
        <v>4</v>
      </c>
      <c r="I107" s="292" t="s">
        <v>1249</v>
      </c>
    </row>
    <row r="108" spans="1:9" x14ac:dyDescent="0.25">
      <c r="A108" s="15">
        <v>106</v>
      </c>
      <c r="B108" s="302" t="s">
        <v>395</v>
      </c>
      <c r="D108" s="305">
        <v>512</v>
      </c>
      <c r="I108" s="292" t="s">
        <v>1247</v>
      </c>
    </row>
    <row r="109" spans="1:9" x14ac:dyDescent="0.25">
      <c r="A109" s="15">
        <v>107</v>
      </c>
      <c r="B109" s="302" t="s">
        <v>396</v>
      </c>
      <c r="D109" s="305">
        <v>32</v>
      </c>
      <c r="I109" s="292" t="s">
        <v>1508</v>
      </c>
    </row>
    <row r="110" spans="1:9" x14ac:dyDescent="0.25">
      <c r="A110" s="15">
        <v>108</v>
      </c>
      <c r="B110" s="302" t="s">
        <v>397</v>
      </c>
      <c r="D110" s="305">
        <v>256</v>
      </c>
      <c r="I110" s="292" t="s">
        <v>1509</v>
      </c>
    </row>
    <row r="111" spans="1:9" x14ac:dyDescent="0.25">
      <c r="A111" s="15">
        <v>109</v>
      </c>
      <c r="B111" s="302" t="s">
        <v>398</v>
      </c>
      <c r="D111" s="305">
        <v>256</v>
      </c>
      <c r="I111" s="292" t="s">
        <v>1510</v>
      </c>
    </row>
    <row r="112" spans="1:9" x14ac:dyDescent="0.25">
      <c r="A112" s="15">
        <v>110</v>
      </c>
      <c r="B112" s="302" t="s">
        <v>422</v>
      </c>
      <c r="D112" s="305">
        <v>0</v>
      </c>
      <c r="I112" s="292" t="s">
        <v>1511</v>
      </c>
    </row>
    <row r="113" spans="1:9" x14ac:dyDescent="0.25">
      <c r="A113" s="15">
        <v>111</v>
      </c>
      <c r="B113" s="303" t="s">
        <v>16</v>
      </c>
      <c r="D113" s="306">
        <v>768</v>
      </c>
      <c r="I113" s="292" t="s">
        <v>16</v>
      </c>
    </row>
    <row r="114" spans="1:9" x14ac:dyDescent="0.25">
      <c r="A114" s="15">
        <v>112</v>
      </c>
      <c r="B114" s="303" t="s">
        <v>399</v>
      </c>
      <c r="D114" s="306">
        <v>160</v>
      </c>
      <c r="I114" s="292"/>
    </row>
    <row r="115" spans="1:9" x14ac:dyDescent="0.25">
      <c r="A115" s="15">
        <v>113</v>
      </c>
      <c r="B115" s="303" t="s">
        <v>22</v>
      </c>
      <c r="D115" s="306">
        <v>32</v>
      </c>
      <c r="I115" s="292"/>
    </row>
    <row r="116" spans="1:9" ht="30" x14ac:dyDescent="0.25">
      <c r="A116" s="15">
        <v>114</v>
      </c>
      <c r="B116" s="303" t="s">
        <v>884</v>
      </c>
      <c r="D116" s="306">
        <v>320</v>
      </c>
      <c r="I116" s="292"/>
    </row>
    <row r="117" spans="1:9" x14ac:dyDescent="0.25">
      <c r="A117" s="15">
        <v>115</v>
      </c>
      <c r="B117" s="303" t="s">
        <v>21</v>
      </c>
      <c r="D117" s="306">
        <v>6400</v>
      </c>
      <c r="I117" s="292"/>
    </row>
    <row r="118" spans="1:9" x14ac:dyDescent="0.25">
      <c r="A118" s="15">
        <v>116</v>
      </c>
      <c r="B118" s="303" t="s">
        <v>423</v>
      </c>
      <c r="D118" s="306">
        <v>0</v>
      </c>
      <c r="I118" s="292"/>
    </row>
    <row r="119" spans="1:9" x14ac:dyDescent="0.25">
      <c r="I119" s="292"/>
    </row>
    <row r="120" spans="1:9" x14ac:dyDescent="0.25">
      <c r="I120" s="292"/>
    </row>
    <row r="121" spans="1:9" x14ac:dyDescent="0.25">
      <c r="I121" s="292"/>
    </row>
    <row r="122" spans="1:9" x14ac:dyDescent="0.25">
      <c r="I122" s="292"/>
    </row>
    <row r="123" spans="1:9" x14ac:dyDescent="0.25">
      <c r="I123" s="292"/>
    </row>
    <row r="124" spans="1:9" x14ac:dyDescent="0.25">
      <c r="I124" s="300"/>
    </row>
    <row r="125" spans="1:9" x14ac:dyDescent="0.25">
      <c r="I125" s="300"/>
    </row>
    <row r="126" spans="1:9" x14ac:dyDescent="0.25">
      <c r="I126" s="300"/>
    </row>
    <row r="127" spans="1:9" x14ac:dyDescent="0.25">
      <c r="I127" s="300"/>
    </row>
    <row r="128" spans="1:9" x14ac:dyDescent="0.25">
      <c r="I128" s="300"/>
    </row>
    <row r="129" spans="9:9" x14ac:dyDescent="0.25">
      <c r="I129" s="300"/>
    </row>
    <row r="130" spans="9:9" x14ac:dyDescent="0.25">
      <c r="I130" s="300"/>
    </row>
    <row r="131" spans="9:9" x14ac:dyDescent="0.25">
      <c r="I131" s="300"/>
    </row>
    <row r="132" spans="9:9" x14ac:dyDescent="0.25">
      <c r="I132" s="300"/>
    </row>
    <row r="133" spans="9:9" x14ac:dyDescent="0.25">
      <c r="I133" s="300"/>
    </row>
    <row r="134" spans="9:9" x14ac:dyDescent="0.25">
      <c r="I134" s="300"/>
    </row>
    <row r="135" spans="9:9" x14ac:dyDescent="0.25">
      <c r="I135" s="300"/>
    </row>
    <row r="136" spans="9:9" x14ac:dyDescent="0.25">
      <c r="I136" s="300"/>
    </row>
    <row r="137" spans="9:9" x14ac:dyDescent="0.25">
      <c r="I137" s="300"/>
    </row>
    <row r="138" spans="9:9" x14ac:dyDescent="0.25">
      <c r="I138" s="300"/>
    </row>
    <row r="139" spans="9:9" x14ac:dyDescent="0.25">
      <c r="I139" s="300"/>
    </row>
    <row r="140" spans="9:9" x14ac:dyDescent="0.25">
      <c r="I140" s="300"/>
    </row>
    <row r="141" spans="9:9" x14ac:dyDescent="0.25">
      <c r="I141" s="300"/>
    </row>
    <row r="142" spans="9:9" x14ac:dyDescent="0.25">
      <c r="I142" s="300"/>
    </row>
    <row r="143" spans="9:9" x14ac:dyDescent="0.25">
      <c r="I143" s="300"/>
    </row>
    <row r="144" spans="9:9" x14ac:dyDescent="0.25">
      <c r="I144" s="300"/>
    </row>
    <row r="145" spans="9:9" x14ac:dyDescent="0.25">
      <c r="I145" s="300"/>
    </row>
    <row r="146" spans="9:9" x14ac:dyDescent="0.25">
      <c r="I146" s="300"/>
    </row>
    <row r="147" spans="9:9" x14ac:dyDescent="0.25">
      <c r="I147" s="300"/>
    </row>
    <row r="148" spans="9:9" x14ac:dyDescent="0.25">
      <c r="I148" s="300"/>
    </row>
    <row r="149" spans="9:9" x14ac:dyDescent="0.25">
      <c r="I149" s="300"/>
    </row>
    <row r="150" spans="9:9" x14ac:dyDescent="0.25">
      <c r="I150" s="300"/>
    </row>
    <row r="151" spans="9:9" x14ac:dyDescent="0.25">
      <c r="I151" s="300"/>
    </row>
    <row r="152" spans="9:9" x14ac:dyDescent="0.25">
      <c r="I152" s="300"/>
    </row>
    <row r="153" spans="9:9" x14ac:dyDescent="0.25">
      <c r="I153" s="300"/>
    </row>
    <row r="154" spans="9:9" x14ac:dyDescent="0.25">
      <c r="I154" s="300"/>
    </row>
    <row r="155" spans="9:9" x14ac:dyDescent="0.25">
      <c r="I155" s="292"/>
    </row>
    <row r="156" spans="9:9" x14ac:dyDescent="0.25">
      <c r="I156" s="292"/>
    </row>
    <row r="157" spans="9:9" x14ac:dyDescent="0.25">
      <c r="I157" s="292"/>
    </row>
    <row r="158" spans="9:9" x14ac:dyDescent="0.25">
      <c r="I158" s="292"/>
    </row>
    <row r="159" spans="9:9" x14ac:dyDescent="0.25">
      <c r="I159" s="292"/>
    </row>
    <row r="160" spans="9:9" x14ac:dyDescent="0.25">
      <c r="I160" s="292"/>
    </row>
  </sheetData>
  <autoFilter ref="A1:H89" xr:uid="{20137023-DCF3-41E8-BF46-752FA4236132}">
    <sortState xmlns:xlrd2="http://schemas.microsoft.com/office/spreadsheetml/2017/richdata2" ref="A2:H89">
      <sortCondition ref="A1:A89"/>
    </sortState>
  </autoFilter>
  <conditionalFormatting sqref="B2:B89">
    <cfRule type="expression" dxfId="0" priority="1">
      <formula>$B2&lt;&gt;$I2</formula>
    </cfRule>
  </conditionalFormatting>
  <pageMargins left="0.7" right="0.7" top="0.75" bottom="0.75" header="0.3" footer="0.3"/>
  <pageSetup paperSize="9" orientation="portrait"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topLeftCell="D1" workbookViewId="0">
      <selection activeCell="H8" sqref="H8"/>
    </sheetView>
  </sheetViews>
  <sheetFormatPr defaultColWidth="8.85546875" defaultRowHeight="15" x14ac:dyDescent="0.25"/>
  <cols>
    <col min="1" max="1" width="8.85546875" style="15"/>
    <col min="2" max="2" width="44.7109375" style="15" customWidth="1"/>
    <col min="3" max="4" width="30.5703125" style="15" customWidth="1"/>
    <col min="5" max="5" width="21.140625" style="15" customWidth="1"/>
    <col min="6" max="6" width="17.28515625" style="15" customWidth="1"/>
    <col min="7" max="7" width="26.85546875" style="15" customWidth="1"/>
    <col min="8" max="8" width="27.28515625" style="15" customWidth="1"/>
    <col min="9" max="9" width="21" style="15" customWidth="1"/>
    <col min="10" max="16384" width="8.85546875" style="15"/>
  </cols>
  <sheetData>
    <row r="1" spans="1:9" x14ac:dyDescent="0.25">
      <c r="A1" s="15" t="s">
        <v>1452</v>
      </c>
      <c r="B1" s="15" t="s">
        <v>1</v>
      </c>
      <c r="C1" s="15" t="s">
        <v>1472</v>
      </c>
      <c r="D1" s="15" t="s">
        <v>1481</v>
      </c>
      <c r="E1" s="15" t="s">
        <v>661</v>
      </c>
      <c r="F1" s="15" t="s">
        <v>1454</v>
      </c>
      <c r="H1" s="15" t="s">
        <v>1473</v>
      </c>
      <c r="I1" s="15" t="s">
        <v>1474</v>
      </c>
    </row>
    <row r="2" spans="1:9" x14ac:dyDescent="0.25">
      <c r="A2" s="15">
        <v>0</v>
      </c>
      <c r="B2" s="293" t="s">
        <v>64</v>
      </c>
      <c r="C2" s="15" t="s">
        <v>1475</v>
      </c>
      <c r="D2" s="15" t="s">
        <v>1475</v>
      </c>
      <c r="E2" s="262">
        <v>1</v>
      </c>
      <c r="F2" s="15">
        <v>0</v>
      </c>
      <c r="G2" s="205" t="s">
        <v>65</v>
      </c>
      <c r="H2" s="261" t="s">
        <v>613</v>
      </c>
    </row>
    <row r="3" spans="1:9" x14ac:dyDescent="0.25">
      <c r="A3" s="15">
        <v>1</v>
      </c>
      <c r="B3" s="293" t="s">
        <v>67</v>
      </c>
      <c r="C3" s="15" t="s">
        <v>1475</v>
      </c>
      <c r="D3" s="15" t="s">
        <v>1475</v>
      </c>
      <c r="E3" s="262">
        <v>1</v>
      </c>
      <c r="F3" s="15">
        <f t="shared" ref="F3:F34" si="0">E2+F2</f>
        <v>1</v>
      </c>
      <c r="G3" s="205" t="s">
        <v>68</v>
      </c>
      <c r="H3" s="261" t="s">
        <v>613</v>
      </c>
    </row>
    <row r="4" spans="1:9" ht="30" x14ac:dyDescent="0.25">
      <c r="A4" s="15">
        <v>2</v>
      </c>
      <c r="B4" s="293" t="s">
        <v>71</v>
      </c>
      <c r="C4" s="15" t="s">
        <v>1475</v>
      </c>
      <c r="D4" s="15" t="s">
        <v>1475</v>
      </c>
      <c r="E4" s="262">
        <v>1</v>
      </c>
      <c r="F4" s="15">
        <f t="shared" si="0"/>
        <v>2</v>
      </c>
      <c r="G4" s="204" t="s">
        <v>72</v>
      </c>
      <c r="H4" s="261" t="s">
        <v>70</v>
      </c>
      <c r="I4" s="15">
        <v>1</v>
      </c>
    </row>
    <row r="5" spans="1:9" x14ac:dyDescent="0.25">
      <c r="A5" s="15">
        <v>3</v>
      </c>
      <c r="B5" s="293" t="s">
        <v>73</v>
      </c>
      <c r="C5" s="15" t="s">
        <v>1475</v>
      </c>
      <c r="D5" s="15" t="s">
        <v>1475</v>
      </c>
      <c r="E5" s="262">
        <v>1</v>
      </c>
      <c r="F5" s="15">
        <f t="shared" si="0"/>
        <v>3</v>
      </c>
      <c r="G5" s="205" t="s">
        <v>74</v>
      </c>
      <c r="H5" s="261" t="s">
        <v>613</v>
      </c>
    </row>
    <row r="6" spans="1:9" x14ac:dyDescent="0.25">
      <c r="A6" s="15">
        <v>4</v>
      </c>
      <c r="B6" s="293" t="s">
        <v>76</v>
      </c>
      <c r="C6" s="15" t="s">
        <v>1476</v>
      </c>
      <c r="D6" s="15" t="s">
        <v>1476</v>
      </c>
      <c r="E6" s="262">
        <v>1</v>
      </c>
      <c r="F6" s="15">
        <f t="shared" si="0"/>
        <v>4</v>
      </c>
      <c r="G6" s="204" t="s">
        <v>77</v>
      </c>
      <c r="H6" s="261" t="s">
        <v>75</v>
      </c>
      <c r="I6" s="15">
        <v>0</v>
      </c>
    </row>
    <row r="7" spans="1:9" x14ac:dyDescent="0.25">
      <c r="A7" s="15">
        <v>5</v>
      </c>
      <c r="B7" s="293" t="s">
        <v>79</v>
      </c>
      <c r="C7" s="15" t="s">
        <v>1476</v>
      </c>
      <c r="D7" s="15" t="s">
        <v>1476</v>
      </c>
      <c r="E7" s="262">
        <v>1</v>
      </c>
      <c r="F7" s="15">
        <f t="shared" si="0"/>
        <v>5</v>
      </c>
      <c r="G7" s="204" t="s">
        <v>80</v>
      </c>
      <c r="H7" s="261" t="s">
        <v>75</v>
      </c>
      <c r="I7" s="15">
        <v>0</v>
      </c>
    </row>
    <row r="8" spans="1:9" ht="30" x14ac:dyDescent="0.25">
      <c r="A8" s="15">
        <v>6</v>
      </c>
      <c r="B8" s="293" t="s">
        <v>81</v>
      </c>
      <c r="C8" s="15" t="s">
        <v>1475</v>
      </c>
      <c r="D8" s="15" t="s">
        <v>1475</v>
      </c>
      <c r="E8" s="262">
        <v>1</v>
      </c>
      <c r="F8" s="15">
        <f t="shared" si="0"/>
        <v>6</v>
      </c>
      <c r="G8" s="205" t="s">
        <v>82</v>
      </c>
      <c r="H8" s="259" t="s">
        <v>1178</v>
      </c>
      <c r="I8" s="15">
        <v>1</v>
      </c>
    </row>
    <row r="9" spans="1:9" x14ac:dyDescent="0.25">
      <c r="A9" s="15">
        <v>7</v>
      </c>
      <c r="B9" s="293" t="s">
        <v>83</v>
      </c>
      <c r="C9" s="15" t="s">
        <v>1475</v>
      </c>
      <c r="D9" s="298" t="s">
        <v>1476</v>
      </c>
      <c r="E9" s="262">
        <v>1</v>
      </c>
      <c r="F9" s="15">
        <f t="shared" si="0"/>
        <v>7</v>
      </c>
      <c r="G9" s="205" t="s">
        <v>84</v>
      </c>
      <c r="H9" s="307" t="s">
        <v>1450</v>
      </c>
      <c r="I9" s="15">
        <v>1</v>
      </c>
    </row>
    <row r="10" spans="1:9" x14ac:dyDescent="0.25">
      <c r="A10" s="15">
        <v>8</v>
      </c>
      <c r="B10" s="293" t="s">
        <v>85</v>
      </c>
      <c r="C10" s="15" t="s">
        <v>1475</v>
      </c>
      <c r="D10" s="15" t="s">
        <v>1475</v>
      </c>
      <c r="E10" s="262">
        <v>1</v>
      </c>
      <c r="F10" s="15">
        <f t="shared" si="0"/>
        <v>8</v>
      </c>
      <c r="G10" s="205" t="s">
        <v>86</v>
      </c>
      <c r="H10" s="261" t="s">
        <v>613</v>
      </c>
    </row>
    <row r="11" spans="1:9" ht="30" x14ac:dyDescent="0.25">
      <c r="A11" s="15">
        <v>9</v>
      </c>
      <c r="B11" s="293" t="s">
        <v>811</v>
      </c>
      <c r="C11" s="15" t="s">
        <v>1476</v>
      </c>
      <c r="D11" s="298" t="s">
        <v>1519</v>
      </c>
      <c r="E11" s="262">
        <v>1</v>
      </c>
      <c r="F11" s="15">
        <f t="shared" si="0"/>
        <v>9</v>
      </c>
      <c r="G11" s="207" t="s">
        <v>88</v>
      </c>
      <c r="H11" s="261" t="s">
        <v>809</v>
      </c>
      <c r="I11" s="15">
        <v>0</v>
      </c>
    </row>
    <row r="12" spans="1:9" x14ac:dyDescent="0.25">
      <c r="A12" s="15">
        <v>10</v>
      </c>
      <c r="B12" s="293" t="s">
        <v>89</v>
      </c>
      <c r="C12" s="15" t="s">
        <v>1476</v>
      </c>
      <c r="D12" s="15" t="s">
        <v>1476</v>
      </c>
      <c r="E12" s="262">
        <v>1</v>
      </c>
      <c r="F12" s="15">
        <f t="shared" si="0"/>
        <v>10</v>
      </c>
      <c r="G12" s="204" t="s">
        <v>90</v>
      </c>
      <c r="H12" s="261" t="s">
        <v>647</v>
      </c>
      <c r="I12" s="15">
        <v>0</v>
      </c>
    </row>
    <row r="13" spans="1:9" x14ac:dyDescent="0.25">
      <c r="A13" s="15">
        <v>11</v>
      </c>
      <c r="B13" s="293" t="s">
        <v>92</v>
      </c>
      <c r="C13" s="15" t="s">
        <v>1476</v>
      </c>
      <c r="D13" s="15" t="s">
        <v>1476</v>
      </c>
      <c r="E13" s="262">
        <v>1</v>
      </c>
      <c r="F13" s="15">
        <f t="shared" si="0"/>
        <v>11</v>
      </c>
      <c r="G13" s="204" t="s">
        <v>93</v>
      </c>
      <c r="H13" s="261" t="s">
        <v>91</v>
      </c>
      <c r="I13" s="15">
        <v>0</v>
      </c>
    </row>
    <row r="14" spans="1:9" x14ac:dyDescent="0.25">
      <c r="A14" s="15">
        <v>12</v>
      </c>
      <c r="B14" s="293" t="s">
        <v>94</v>
      </c>
      <c r="C14" s="15" t="s">
        <v>1476</v>
      </c>
      <c r="D14" s="15" t="s">
        <v>1476</v>
      </c>
      <c r="E14" s="262">
        <v>1</v>
      </c>
      <c r="F14" s="15">
        <f t="shared" si="0"/>
        <v>12</v>
      </c>
      <c r="G14" s="204" t="s">
        <v>95</v>
      </c>
      <c r="H14" s="261" t="s">
        <v>649</v>
      </c>
      <c r="I14" s="15">
        <v>0</v>
      </c>
    </row>
    <row r="15" spans="1:9" x14ac:dyDescent="0.25">
      <c r="A15" s="15">
        <v>13</v>
      </c>
      <c r="B15" s="293" t="s">
        <v>96</v>
      </c>
      <c r="C15" s="15" t="s">
        <v>1476</v>
      </c>
      <c r="D15" s="15" t="s">
        <v>1476</v>
      </c>
      <c r="E15" s="262">
        <v>1</v>
      </c>
      <c r="F15" s="15">
        <f t="shared" si="0"/>
        <v>13</v>
      </c>
      <c r="G15" s="204" t="s">
        <v>97</v>
      </c>
      <c r="H15" s="261" t="s">
        <v>172</v>
      </c>
      <c r="I15" s="15">
        <v>0</v>
      </c>
    </row>
    <row r="16" spans="1:9" x14ac:dyDescent="0.25">
      <c r="A16" s="15">
        <v>14</v>
      </c>
      <c r="B16" s="293" t="s">
        <v>98</v>
      </c>
      <c r="C16" s="15" t="s">
        <v>1475</v>
      </c>
      <c r="D16" s="15" t="s">
        <v>1475</v>
      </c>
      <c r="E16" s="262">
        <v>1</v>
      </c>
      <c r="F16" s="15">
        <f t="shared" si="0"/>
        <v>14</v>
      </c>
      <c r="G16" s="205" t="s">
        <v>99</v>
      </c>
      <c r="H16" s="261" t="s">
        <v>613</v>
      </c>
    </row>
    <row r="17" spans="1:9" x14ac:dyDescent="0.25">
      <c r="A17" s="15">
        <v>15</v>
      </c>
      <c r="B17" s="293" t="s">
        <v>101</v>
      </c>
      <c r="C17" s="15" t="s">
        <v>1476</v>
      </c>
      <c r="D17" s="15" t="s">
        <v>1476</v>
      </c>
      <c r="E17" s="262">
        <v>1</v>
      </c>
      <c r="F17" s="15">
        <f t="shared" si="0"/>
        <v>15</v>
      </c>
      <c r="G17" s="204" t="s">
        <v>102</v>
      </c>
      <c r="H17" s="261" t="s">
        <v>100</v>
      </c>
      <c r="I17" s="15">
        <v>0</v>
      </c>
    </row>
    <row r="18" spans="1:9" x14ac:dyDescent="0.25">
      <c r="A18" s="15">
        <v>16</v>
      </c>
      <c r="B18" s="293" t="s">
        <v>103</v>
      </c>
      <c r="C18" s="15" t="s">
        <v>1475</v>
      </c>
      <c r="D18" s="15" t="s">
        <v>1475</v>
      </c>
      <c r="E18" s="262">
        <v>1</v>
      </c>
      <c r="F18" s="15">
        <f t="shared" si="0"/>
        <v>16</v>
      </c>
      <c r="G18" s="205" t="s">
        <v>104</v>
      </c>
      <c r="H18" s="261" t="s">
        <v>613</v>
      </c>
    </row>
    <row r="19" spans="1:9" x14ac:dyDescent="0.25">
      <c r="A19" s="15">
        <v>17</v>
      </c>
      <c r="B19" s="293" t="s">
        <v>105</v>
      </c>
      <c r="C19" s="15" t="s">
        <v>1475</v>
      </c>
      <c r="D19" s="15" t="s">
        <v>1475</v>
      </c>
      <c r="E19" s="262">
        <v>1</v>
      </c>
      <c r="F19" s="15">
        <f t="shared" si="0"/>
        <v>17</v>
      </c>
      <c r="G19" s="205" t="s">
        <v>106</v>
      </c>
      <c r="H19" s="261" t="s">
        <v>613</v>
      </c>
    </row>
    <row r="20" spans="1:9" x14ac:dyDescent="0.25">
      <c r="A20" s="15">
        <v>18</v>
      </c>
      <c r="B20" s="293" t="s">
        <v>107</v>
      </c>
      <c r="C20" s="15" t="s">
        <v>1476</v>
      </c>
      <c r="D20" s="15" t="s">
        <v>1476</v>
      </c>
      <c r="E20" s="262">
        <v>5</v>
      </c>
      <c r="F20" s="15">
        <f t="shared" si="0"/>
        <v>18</v>
      </c>
      <c r="G20" s="204" t="s">
        <v>1123</v>
      </c>
      <c r="H20" s="261" t="s">
        <v>100</v>
      </c>
      <c r="I20" s="15">
        <v>0</v>
      </c>
    </row>
    <row r="21" spans="1:9" ht="30" x14ac:dyDescent="0.25">
      <c r="A21" s="15">
        <v>19</v>
      </c>
      <c r="B21" s="294" t="s">
        <v>109</v>
      </c>
      <c r="C21" s="15" t="s">
        <v>1476</v>
      </c>
      <c r="D21" s="15" t="s">
        <v>1476</v>
      </c>
      <c r="E21" s="264">
        <v>1</v>
      </c>
      <c r="F21" s="15">
        <f t="shared" si="0"/>
        <v>23</v>
      </c>
      <c r="G21" s="204" t="s">
        <v>110</v>
      </c>
      <c r="H21" s="263" t="s">
        <v>108</v>
      </c>
      <c r="I21" s="15">
        <v>0</v>
      </c>
    </row>
    <row r="22" spans="1:9" ht="30" x14ac:dyDescent="0.25">
      <c r="A22" s="15">
        <v>20</v>
      </c>
      <c r="B22" s="294" t="s">
        <v>111</v>
      </c>
      <c r="C22" s="15" t="s">
        <v>1476</v>
      </c>
      <c r="D22" s="15" t="s">
        <v>1476</v>
      </c>
      <c r="E22" s="264">
        <v>1</v>
      </c>
      <c r="F22" s="15">
        <f t="shared" si="0"/>
        <v>24</v>
      </c>
      <c r="G22" s="204" t="s">
        <v>112</v>
      </c>
      <c r="H22" s="263" t="s">
        <v>108</v>
      </c>
      <c r="I22" s="15">
        <v>0</v>
      </c>
    </row>
    <row r="23" spans="1:9" ht="30" x14ac:dyDescent="0.25">
      <c r="A23" s="15">
        <v>21</v>
      </c>
      <c r="B23" s="294" t="s">
        <v>113</v>
      </c>
      <c r="C23" s="15" t="s">
        <v>1476</v>
      </c>
      <c r="D23" s="15" t="s">
        <v>1476</v>
      </c>
      <c r="E23" s="264">
        <v>1</v>
      </c>
      <c r="F23" s="15">
        <f t="shared" si="0"/>
        <v>25</v>
      </c>
      <c r="G23" s="204" t="s">
        <v>114</v>
      </c>
      <c r="H23" s="263" t="s">
        <v>108</v>
      </c>
      <c r="I23" s="15">
        <v>0</v>
      </c>
    </row>
    <row r="24" spans="1:9" ht="30" x14ac:dyDescent="0.25">
      <c r="A24" s="15">
        <v>22</v>
      </c>
      <c r="B24" s="294" t="s">
        <v>115</v>
      </c>
      <c r="C24" s="15" t="s">
        <v>1476</v>
      </c>
      <c r="D24" s="15" t="s">
        <v>1476</v>
      </c>
      <c r="E24" s="264">
        <v>1</v>
      </c>
      <c r="F24" s="15">
        <f t="shared" si="0"/>
        <v>26</v>
      </c>
      <c r="G24" s="204" t="s">
        <v>116</v>
      </c>
      <c r="H24" s="263" t="s">
        <v>108</v>
      </c>
      <c r="I24" s="15">
        <v>0</v>
      </c>
    </row>
    <row r="25" spans="1:9" ht="30" x14ac:dyDescent="0.25">
      <c r="A25" s="15">
        <v>23</v>
      </c>
      <c r="B25" s="294" t="s">
        <v>117</v>
      </c>
      <c r="C25" s="15" t="s">
        <v>1476</v>
      </c>
      <c r="D25" s="15" t="s">
        <v>1476</v>
      </c>
      <c r="E25" s="264">
        <v>1</v>
      </c>
      <c r="F25" s="15">
        <f t="shared" si="0"/>
        <v>27</v>
      </c>
      <c r="G25" s="204" t="s">
        <v>118</v>
      </c>
      <c r="H25" s="263" t="s">
        <v>108</v>
      </c>
      <c r="I25" s="15">
        <v>0</v>
      </c>
    </row>
    <row r="26" spans="1:9" x14ac:dyDescent="0.25">
      <c r="A26" s="15">
        <v>24</v>
      </c>
      <c r="B26" s="293" t="s">
        <v>120</v>
      </c>
      <c r="C26" s="15" t="s">
        <v>1476</v>
      </c>
      <c r="D26" s="15" t="s">
        <v>1476</v>
      </c>
      <c r="E26" s="262">
        <v>1</v>
      </c>
      <c r="F26" s="15">
        <f t="shared" si="0"/>
        <v>28</v>
      </c>
      <c r="G26" s="204" t="s">
        <v>121</v>
      </c>
      <c r="H26" s="261" t="s">
        <v>119</v>
      </c>
      <c r="I26" s="15">
        <v>0</v>
      </c>
    </row>
    <row r="27" spans="1:9" x14ac:dyDescent="0.25">
      <c r="A27" s="15">
        <v>25</v>
      </c>
      <c r="B27" s="293" t="s">
        <v>123</v>
      </c>
      <c r="C27" s="15" t="s">
        <v>1476</v>
      </c>
      <c r="D27" s="15" t="s">
        <v>1476</v>
      </c>
      <c r="E27" s="262">
        <v>1</v>
      </c>
      <c r="F27" s="15">
        <f t="shared" si="0"/>
        <v>29</v>
      </c>
      <c r="G27" s="204" t="s">
        <v>124</v>
      </c>
      <c r="H27" s="261" t="s">
        <v>122</v>
      </c>
      <c r="I27" s="15">
        <v>0</v>
      </c>
    </row>
    <row r="28" spans="1:9" x14ac:dyDescent="0.25">
      <c r="A28" s="15">
        <v>26</v>
      </c>
      <c r="B28" s="293" t="s">
        <v>126</v>
      </c>
      <c r="C28" s="15" t="s">
        <v>1476</v>
      </c>
      <c r="D28" s="15" t="s">
        <v>1476</v>
      </c>
      <c r="E28" s="262">
        <v>1</v>
      </c>
      <c r="F28" s="15">
        <f t="shared" si="0"/>
        <v>30</v>
      </c>
      <c r="G28" s="204" t="s">
        <v>127</v>
      </c>
      <c r="H28" s="261" t="s">
        <v>125</v>
      </c>
      <c r="I28" s="15">
        <v>0</v>
      </c>
    </row>
    <row r="29" spans="1:9" x14ac:dyDescent="0.25">
      <c r="A29" s="15">
        <v>27</v>
      </c>
      <c r="B29" s="293" t="s">
        <v>129</v>
      </c>
      <c r="C29" s="15" t="s">
        <v>1476</v>
      </c>
      <c r="D29" s="15" t="s">
        <v>1476</v>
      </c>
      <c r="E29" s="262">
        <v>3</v>
      </c>
      <c r="F29" s="15">
        <f t="shared" si="0"/>
        <v>31</v>
      </c>
      <c r="G29" s="204" t="s">
        <v>130</v>
      </c>
      <c r="H29" s="261" t="s">
        <v>100</v>
      </c>
      <c r="I29" s="15">
        <v>0</v>
      </c>
    </row>
    <row r="30" spans="1:9" ht="30" x14ac:dyDescent="0.25">
      <c r="A30" s="15">
        <v>28</v>
      </c>
      <c r="B30" s="294" t="s">
        <v>131</v>
      </c>
      <c r="C30" s="15" t="s">
        <v>1476</v>
      </c>
      <c r="D30" s="15" t="s">
        <v>1476</v>
      </c>
      <c r="E30" s="264">
        <v>1</v>
      </c>
      <c r="F30" s="15">
        <f t="shared" si="0"/>
        <v>34</v>
      </c>
      <c r="G30" s="204" t="s">
        <v>132</v>
      </c>
      <c r="H30" s="263" t="s">
        <v>108</v>
      </c>
      <c r="I30" s="15">
        <v>0</v>
      </c>
    </row>
    <row r="31" spans="1:9" x14ac:dyDescent="0.25">
      <c r="A31" s="15">
        <v>29</v>
      </c>
      <c r="B31" s="294" t="s">
        <v>1265</v>
      </c>
      <c r="C31" s="15" t="s">
        <v>1476</v>
      </c>
      <c r="D31" s="15" t="s">
        <v>1476</v>
      </c>
      <c r="E31" s="264">
        <v>1</v>
      </c>
      <c r="F31" s="15">
        <f t="shared" si="0"/>
        <v>35</v>
      </c>
      <c r="G31" s="204" t="s">
        <v>374</v>
      </c>
      <c r="H31" s="263" t="s">
        <v>48</v>
      </c>
      <c r="I31" s="15">
        <v>0</v>
      </c>
    </row>
    <row r="32" spans="1:9" ht="30" x14ac:dyDescent="0.25">
      <c r="A32" s="15">
        <v>30</v>
      </c>
      <c r="B32" s="294" t="s">
        <v>376</v>
      </c>
      <c r="C32" s="15" t="s">
        <v>1476</v>
      </c>
      <c r="D32" s="15" t="s">
        <v>1476</v>
      </c>
      <c r="E32" s="264">
        <v>1</v>
      </c>
      <c r="F32" s="15">
        <f t="shared" si="0"/>
        <v>36</v>
      </c>
      <c r="G32" s="204" t="s">
        <v>375</v>
      </c>
      <c r="H32" s="263" t="s">
        <v>1148</v>
      </c>
      <c r="I32" s="15">
        <v>0</v>
      </c>
    </row>
    <row r="33" spans="1:9" x14ac:dyDescent="0.25">
      <c r="A33" s="15">
        <v>31</v>
      </c>
      <c r="B33" s="295" t="s">
        <v>134</v>
      </c>
      <c r="C33" s="15" t="s">
        <v>1476</v>
      </c>
      <c r="D33" s="15" t="s">
        <v>1476</v>
      </c>
      <c r="E33" s="262">
        <v>1</v>
      </c>
      <c r="F33" s="15">
        <f t="shared" si="0"/>
        <v>37</v>
      </c>
      <c r="G33" s="204" t="s">
        <v>135</v>
      </c>
      <c r="H33" s="261" t="s">
        <v>133</v>
      </c>
      <c r="I33" s="15">
        <v>0</v>
      </c>
    </row>
    <row r="34" spans="1:9" x14ac:dyDescent="0.25">
      <c r="A34" s="15">
        <v>32</v>
      </c>
      <c r="B34" s="293" t="s">
        <v>136</v>
      </c>
      <c r="C34" s="15" t="s">
        <v>1476</v>
      </c>
      <c r="D34" s="15" t="s">
        <v>1476</v>
      </c>
      <c r="E34" s="262">
        <v>1</v>
      </c>
      <c r="F34" s="15">
        <f t="shared" si="0"/>
        <v>38</v>
      </c>
      <c r="G34" s="204" t="s">
        <v>137</v>
      </c>
      <c r="H34" s="261" t="s">
        <v>125</v>
      </c>
      <c r="I34" s="15">
        <v>0</v>
      </c>
    </row>
    <row r="35" spans="1:9" x14ac:dyDescent="0.25">
      <c r="A35" s="15">
        <v>33</v>
      </c>
      <c r="B35" s="293" t="s">
        <v>138</v>
      </c>
      <c r="C35" s="15" t="s">
        <v>1475</v>
      </c>
      <c r="D35" s="15" t="s">
        <v>1475</v>
      </c>
      <c r="E35" s="262">
        <v>1</v>
      </c>
      <c r="F35" s="15">
        <f t="shared" ref="F35:F66" si="1">E34+F34</f>
        <v>39</v>
      </c>
      <c r="G35" s="205" t="s">
        <v>139</v>
      </c>
      <c r="H35" s="261" t="s">
        <v>613</v>
      </c>
    </row>
    <row r="36" spans="1:9" x14ac:dyDescent="0.25">
      <c r="A36" s="15">
        <v>34</v>
      </c>
      <c r="B36" s="293" t="s">
        <v>142</v>
      </c>
      <c r="C36" s="15" t="s">
        <v>1476</v>
      </c>
      <c r="D36" s="15" t="s">
        <v>1476</v>
      </c>
      <c r="E36" s="262">
        <v>1</v>
      </c>
      <c r="F36" s="15">
        <f t="shared" si="1"/>
        <v>40</v>
      </c>
      <c r="G36" s="204" t="s">
        <v>143</v>
      </c>
      <c r="H36" s="261" t="s">
        <v>640</v>
      </c>
      <c r="I36" s="15">
        <v>0</v>
      </c>
    </row>
    <row r="37" spans="1:9" x14ac:dyDescent="0.25">
      <c r="A37" s="15">
        <v>35</v>
      </c>
      <c r="B37" s="293" t="s">
        <v>145</v>
      </c>
      <c r="C37" s="15" t="s">
        <v>1476</v>
      </c>
      <c r="D37" s="15" t="s">
        <v>1476</v>
      </c>
      <c r="E37" s="262">
        <v>1</v>
      </c>
      <c r="F37" s="15">
        <f t="shared" si="1"/>
        <v>41</v>
      </c>
      <c r="G37" s="204" t="s">
        <v>146</v>
      </c>
      <c r="H37" s="261" t="s">
        <v>144</v>
      </c>
      <c r="I37" s="15">
        <v>0</v>
      </c>
    </row>
    <row r="38" spans="1:9" x14ac:dyDescent="0.25">
      <c r="A38" s="15">
        <v>36</v>
      </c>
      <c r="B38" s="293" t="s">
        <v>148</v>
      </c>
      <c r="C38" s="15" t="s">
        <v>1476</v>
      </c>
      <c r="D38" s="15" t="s">
        <v>1476</v>
      </c>
      <c r="E38" s="262">
        <v>1</v>
      </c>
      <c r="F38" s="15">
        <f t="shared" si="1"/>
        <v>42</v>
      </c>
      <c r="G38" s="204" t="s">
        <v>149</v>
      </c>
      <c r="H38" s="261" t="s">
        <v>147</v>
      </c>
      <c r="I38" s="15">
        <v>0</v>
      </c>
    </row>
    <row r="39" spans="1:9" ht="30" x14ac:dyDescent="0.25">
      <c r="A39" s="15">
        <v>37</v>
      </c>
      <c r="B39" s="293" t="s">
        <v>150</v>
      </c>
      <c r="C39" s="15" t="s">
        <v>1475</v>
      </c>
      <c r="D39" s="15" t="s">
        <v>1475</v>
      </c>
      <c r="E39" s="262">
        <v>1</v>
      </c>
      <c r="F39" s="15">
        <f t="shared" si="1"/>
        <v>43</v>
      </c>
      <c r="G39" s="205" t="s">
        <v>151</v>
      </c>
      <c r="H39" s="260" t="s">
        <v>1180</v>
      </c>
      <c r="I39" s="15">
        <v>1</v>
      </c>
    </row>
    <row r="40" spans="1:9" x14ac:dyDescent="0.25">
      <c r="A40" s="15">
        <v>38</v>
      </c>
      <c r="B40" s="293" t="s">
        <v>153</v>
      </c>
      <c r="C40" s="15" t="s">
        <v>1476</v>
      </c>
      <c r="D40" s="15" t="s">
        <v>1476</v>
      </c>
      <c r="E40" s="262">
        <v>1</v>
      </c>
      <c r="F40" s="15">
        <f t="shared" si="1"/>
        <v>44</v>
      </c>
      <c r="G40" s="204" t="s">
        <v>154</v>
      </c>
      <c r="H40" s="261" t="s">
        <v>643</v>
      </c>
      <c r="I40" s="15">
        <v>0</v>
      </c>
    </row>
    <row r="41" spans="1:9" x14ac:dyDescent="0.25">
      <c r="A41" s="15">
        <v>39</v>
      </c>
      <c r="B41" s="293" t="s">
        <v>155</v>
      </c>
      <c r="C41" s="15" t="s">
        <v>1476</v>
      </c>
      <c r="D41" s="15" t="s">
        <v>1476</v>
      </c>
      <c r="E41" s="262">
        <v>1</v>
      </c>
      <c r="F41" s="15">
        <f t="shared" si="1"/>
        <v>45</v>
      </c>
      <c r="G41" s="204" t="s">
        <v>156</v>
      </c>
      <c r="H41" s="261" t="s">
        <v>636</v>
      </c>
      <c r="I41" s="15">
        <v>0</v>
      </c>
    </row>
    <row r="42" spans="1:9" x14ac:dyDescent="0.25">
      <c r="A42" s="15">
        <v>40</v>
      </c>
      <c r="B42" s="293" t="s">
        <v>157</v>
      </c>
      <c r="C42" s="15" t="s">
        <v>1475</v>
      </c>
      <c r="D42" s="15" t="s">
        <v>1475</v>
      </c>
      <c r="E42" s="262">
        <v>1</v>
      </c>
      <c r="F42" s="15">
        <f t="shared" si="1"/>
        <v>46</v>
      </c>
      <c r="G42" s="205" t="s">
        <v>158</v>
      </c>
      <c r="H42" s="258" t="s">
        <v>157</v>
      </c>
      <c r="I42" s="15">
        <v>1</v>
      </c>
    </row>
    <row r="43" spans="1:9" x14ac:dyDescent="0.25">
      <c r="A43" s="15">
        <v>41</v>
      </c>
      <c r="B43" s="293" t="s">
        <v>159</v>
      </c>
      <c r="C43" s="15" t="s">
        <v>1475</v>
      </c>
      <c r="D43" s="15" t="s">
        <v>1475</v>
      </c>
      <c r="E43" s="262">
        <v>1</v>
      </c>
      <c r="F43" s="15">
        <f t="shared" si="1"/>
        <v>47</v>
      </c>
      <c r="G43" s="204" t="s">
        <v>160</v>
      </c>
      <c r="H43" s="261" t="s">
        <v>645</v>
      </c>
      <c r="I43" s="15">
        <v>1</v>
      </c>
    </row>
    <row r="44" spans="1:9" x14ac:dyDescent="0.25">
      <c r="A44" s="15">
        <v>42</v>
      </c>
      <c r="B44" s="293" t="s">
        <v>161</v>
      </c>
      <c r="C44" s="15" t="s">
        <v>1476</v>
      </c>
      <c r="D44" s="15" t="s">
        <v>1476</v>
      </c>
      <c r="E44" s="262">
        <v>1</v>
      </c>
      <c r="F44" s="15">
        <f t="shared" si="1"/>
        <v>48</v>
      </c>
      <c r="G44" s="204" t="s">
        <v>162</v>
      </c>
      <c r="H44" s="261" t="s">
        <v>641</v>
      </c>
      <c r="I44" s="15">
        <v>0</v>
      </c>
    </row>
    <row r="45" spans="1:9" ht="30" x14ac:dyDescent="0.25">
      <c r="A45" s="15">
        <v>43</v>
      </c>
      <c r="B45" s="293" t="s">
        <v>163</v>
      </c>
      <c r="C45" s="15" t="s">
        <v>1475</v>
      </c>
      <c r="D45" s="15" t="s">
        <v>1475</v>
      </c>
      <c r="E45" s="262">
        <v>3</v>
      </c>
      <c r="F45" s="15">
        <f t="shared" si="1"/>
        <v>49</v>
      </c>
      <c r="G45" s="205" t="s">
        <v>164</v>
      </c>
      <c r="H45" s="258" t="s">
        <v>163</v>
      </c>
      <c r="I45" s="15">
        <v>1</v>
      </c>
    </row>
    <row r="46" spans="1:9" x14ac:dyDescent="0.25">
      <c r="A46" s="15">
        <v>44</v>
      </c>
      <c r="B46" s="293" t="s">
        <v>165</v>
      </c>
      <c r="C46" s="15" t="s">
        <v>1476</v>
      </c>
      <c r="D46" s="15" t="s">
        <v>1476</v>
      </c>
      <c r="E46" s="262">
        <v>1</v>
      </c>
      <c r="F46" s="15">
        <f t="shared" si="1"/>
        <v>52</v>
      </c>
      <c r="G46" s="204" t="s">
        <v>166</v>
      </c>
      <c r="H46" s="261" t="s">
        <v>642</v>
      </c>
      <c r="I46" s="15">
        <v>0</v>
      </c>
    </row>
    <row r="47" spans="1:9" x14ac:dyDescent="0.25">
      <c r="A47" s="15">
        <v>45</v>
      </c>
      <c r="B47" s="293" t="s">
        <v>167</v>
      </c>
      <c r="C47" s="15" t="s">
        <v>1475</v>
      </c>
      <c r="D47" s="15" t="s">
        <v>1475</v>
      </c>
      <c r="E47" s="262">
        <v>1</v>
      </c>
      <c r="F47" s="15">
        <f t="shared" si="1"/>
        <v>53</v>
      </c>
      <c r="G47" s="204" t="s">
        <v>168</v>
      </c>
      <c r="H47" s="261" t="s">
        <v>651</v>
      </c>
      <c r="I47" s="15">
        <v>1</v>
      </c>
    </row>
    <row r="48" spans="1:9" x14ac:dyDescent="0.25">
      <c r="A48" s="15">
        <v>46</v>
      </c>
      <c r="B48" s="293" t="s">
        <v>169</v>
      </c>
      <c r="C48" s="15" t="s">
        <v>1476</v>
      </c>
      <c r="D48" s="15" t="s">
        <v>1476</v>
      </c>
      <c r="E48" s="262">
        <v>1</v>
      </c>
      <c r="F48" s="15">
        <f t="shared" si="1"/>
        <v>54</v>
      </c>
      <c r="G48" s="204" t="s">
        <v>170</v>
      </c>
      <c r="H48" s="261" t="s">
        <v>639</v>
      </c>
      <c r="I48" s="15">
        <v>0</v>
      </c>
    </row>
    <row r="49" spans="1:9" x14ac:dyDescent="0.25">
      <c r="A49" s="15">
        <v>47</v>
      </c>
      <c r="B49" s="293" t="s">
        <v>673</v>
      </c>
      <c r="C49" s="15" t="s">
        <v>1475</v>
      </c>
      <c r="D49" s="15" t="s">
        <v>1475</v>
      </c>
      <c r="E49" s="262">
        <v>1</v>
      </c>
      <c r="F49" s="15">
        <f t="shared" si="1"/>
        <v>55</v>
      </c>
      <c r="G49" s="204" t="s">
        <v>171</v>
      </c>
      <c r="H49" s="261" t="s">
        <v>637</v>
      </c>
      <c r="I49" s="15">
        <v>1</v>
      </c>
    </row>
    <row r="50" spans="1:9" x14ac:dyDescent="0.25">
      <c r="A50" s="15">
        <v>48</v>
      </c>
      <c r="B50" s="293" t="s">
        <v>173</v>
      </c>
      <c r="C50" s="15" t="s">
        <v>1476</v>
      </c>
      <c r="D50" s="15" t="s">
        <v>1476</v>
      </c>
      <c r="E50" s="262">
        <v>1</v>
      </c>
      <c r="F50" s="15">
        <f t="shared" si="1"/>
        <v>56</v>
      </c>
      <c r="G50" s="204" t="s">
        <v>174</v>
      </c>
      <c r="H50" s="261" t="s">
        <v>172</v>
      </c>
      <c r="I50" s="15">
        <v>0</v>
      </c>
    </row>
    <row r="51" spans="1:9" x14ac:dyDescent="0.25">
      <c r="A51" s="15">
        <v>49</v>
      </c>
      <c r="B51" s="293" t="s">
        <v>176</v>
      </c>
      <c r="C51" s="15" t="s">
        <v>1476</v>
      </c>
      <c r="D51" s="15" t="s">
        <v>1476</v>
      </c>
      <c r="E51" s="262">
        <v>1</v>
      </c>
      <c r="F51" s="15">
        <f t="shared" si="1"/>
        <v>57</v>
      </c>
      <c r="G51" s="204" t="s">
        <v>177</v>
      </c>
      <c r="H51" s="261" t="s">
        <v>172</v>
      </c>
      <c r="I51" s="15">
        <v>0</v>
      </c>
    </row>
    <row r="52" spans="1:9" x14ac:dyDescent="0.25">
      <c r="A52" s="15">
        <v>50</v>
      </c>
      <c r="B52" s="293" t="s">
        <v>178</v>
      </c>
      <c r="C52" s="15" t="s">
        <v>1476</v>
      </c>
      <c r="D52" s="15" t="s">
        <v>1476</v>
      </c>
      <c r="E52" s="262">
        <v>1</v>
      </c>
      <c r="F52" s="15">
        <f t="shared" si="1"/>
        <v>58</v>
      </c>
      <c r="G52" s="204" t="s">
        <v>179</v>
      </c>
      <c r="H52" s="261" t="s">
        <v>172</v>
      </c>
      <c r="I52" s="15">
        <v>0</v>
      </c>
    </row>
    <row r="53" spans="1:9" x14ac:dyDescent="0.25">
      <c r="A53" s="15">
        <v>51</v>
      </c>
      <c r="B53" s="293" t="s">
        <v>180</v>
      </c>
      <c r="C53" s="15" t="s">
        <v>1476</v>
      </c>
      <c r="D53" s="15" t="s">
        <v>1476</v>
      </c>
      <c r="E53" s="262">
        <v>1</v>
      </c>
      <c r="F53" s="15">
        <f t="shared" si="1"/>
        <v>59</v>
      </c>
      <c r="G53" s="204" t="s">
        <v>181</v>
      </c>
      <c r="H53" s="261" t="s">
        <v>638</v>
      </c>
      <c r="I53" s="15">
        <v>0</v>
      </c>
    </row>
    <row r="54" spans="1:9" x14ac:dyDescent="0.25">
      <c r="A54" s="15">
        <v>52</v>
      </c>
      <c r="B54" s="293" t="s">
        <v>182</v>
      </c>
      <c r="C54" s="15" t="s">
        <v>1476</v>
      </c>
      <c r="D54" s="15" t="s">
        <v>1476</v>
      </c>
      <c r="E54" s="262">
        <v>1</v>
      </c>
      <c r="F54" s="15">
        <f t="shared" si="1"/>
        <v>60</v>
      </c>
      <c r="G54" s="204" t="s">
        <v>183</v>
      </c>
      <c r="H54" s="261" t="s">
        <v>635</v>
      </c>
      <c r="I54" s="15">
        <v>0</v>
      </c>
    </row>
    <row r="55" spans="1:9" x14ac:dyDescent="0.25">
      <c r="A55" s="15">
        <v>53</v>
      </c>
      <c r="B55" s="293" t="s">
        <v>184</v>
      </c>
      <c r="C55" s="15" t="s">
        <v>1476</v>
      </c>
      <c r="D55" s="15" t="s">
        <v>1476</v>
      </c>
      <c r="E55" s="262">
        <v>1</v>
      </c>
      <c r="F55" s="15">
        <f t="shared" si="1"/>
        <v>61</v>
      </c>
      <c r="G55" s="204" t="s">
        <v>185</v>
      </c>
      <c r="H55" s="261" t="s">
        <v>644</v>
      </c>
      <c r="I55" s="15">
        <v>0</v>
      </c>
    </row>
    <row r="56" spans="1:9" x14ac:dyDescent="0.25">
      <c r="A56" s="15">
        <v>54</v>
      </c>
      <c r="B56" s="293" t="s">
        <v>187</v>
      </c>
      <c r="C56" s="15" t="s">
        <v>1476</v>
      </c>
      <c r="D56" s="15" t="s">
        <v>1476</v>
      </c>
      <c r="E56" s="262">
        <v>2</v>
      </c>
      <c r="F56" s="15">
        <f t="shared" si="1"/>
        <v>62</v>
      </c>
      <c r="G56" s="204" t="s">
        <v>188</v>
      </c>
      <c r="H56" s="261" t="s">
        <v>186</v>
      </c>
      <c r="I56" s="15">
        <v>0</v>
      </c>
    </row>
    <row r="57" spans="1:9" x14ac:dyDescent="0.25">
      <c r="A57" s="15">
        <v>55</v>
      </c>
      <c r="B57" s="293" t="s">
        <v>189</v>
      </c>
      <c r="C57" s="15" t="s">
        <v>1475</v>
      </c>
      <c r="D57" s="15" t="s">
        <v>1475</v>
      </c>
      <c r="E57" s="262">
        <v>8</v>
      </c>
      <c r="F57" s="15">
        <f t="shared" si="1"/>
        <v>64</v>
      </c>
      <c r="G57" s="205" t="s">
        <v>190</v>
      </c>
      <c r="H57" s="261" t="s">
        <v>613</v>
      </c>
    </row>
    <row r="58" spans="1:9" x14ac:dyDescent="0.25">
      <c r="A58" s="15">
        <v>56</v>
      </c>
      <c r="B58" s="293" t="s">
        <v>192</v>
      </c>
      <c r="C58" s="15" t="s">
        <v>1475</v>
      </c>
      <c r="D58" s="15" t="s">
        <v>1475</v>
      </c>
      <c r="E58" s="262">
        <v>15</v>
      </c>
      <c r="F58" s="15">
        <f t="shared" si="1"/>
        <v>72</v>
      </c>
      <c r="G58" s="205" t="s">
        <v>193</v>
      </c>
      <c r="H58" s="261" t="s">
        <v>394</v>
      </c>
    </row>
    <row r="59" spans="1:9" x14ac:dyDescent="0.25">
      <c r="A59" s="15">
        <v>57</v>
      </c>
      <c r="B59" s="293" t="s">
        <v>194</v>
      </c>
      <c r="C59" s="15" t="s">
        <v>1476</v>
      </c>
      <c r="D59" s="15" t="s">
        <v>1476</v>
      </c>
      <c r="E59" s="262">
        <v>1</v>
      </c>
      <c r="F59" s="15">
        <f t="shared" si="1"/>
        <v>87</v>
      </c>
      <c r="G59" s="204" t="s">
        <v>195</v>
      </c>
      <c r="H59" s="261" t="s">
        <v>646</v>
      </c>
      <c r="I59" s="15">
        <v>0</v>
      </c>
    </row>
    <row r="60" spans="1:9" x14ac:dyDescent="0.25">
      <c r="A60" s="15">
        <v>58</v>
      </c>
      <c r="B60" s="293" t="s">
        <v>196</v>
      </c>
      <c r="C60" s="15" t="s">
        <v>1476</v>
      </c>
      <c r="D60" s="15" t="s">
        <v>1476</v>
      </c>
      <c r="E60" s="262">
        <v>1</v>
      </c>
      <c r="F60" s="15">
        <f t="shared" si="1"/>
        <v>88</v>
      </c>
      <c r="G60" s="204" t="s">
        <v>197</v>
      </c>
      <c r="H60" s="261" t="s">
        <v>650</v>
      </c>
      <c r="I60" s="15">
        <v>0</v>
      </c>
    </row>
    <row r="61" spans="1:9" x14ac:dyDescent="0.25">
      <c r="A61" s="15">
        <v>59</v>
      </c>
      <c r="B61" s="293" t="s">
        <v>237</v>
      </c>
      <c r="C61" s="15" t="s">
        <v>1475</v>
      </c>
      <c r="D61" s="15" t="s">
        <v>1475</v>
      </c>
      <c r="E61" s="262">
        <v>1</v>
      </c>
      <c r="F61" s="15">
        <f t="shared" si="1"/>
        <v>89</v>
      </c>
      <c r="G61" s="204" t="s">
        <v>198</v>
      </c>
      <c r="H61" s="261" t="s">
        <v>536</v>
      </c>
      <c r="I61" s="15">
        <v>1</v>
      </c>
    </row>
    <row r="62" spans="1:9" x14ac:dyDescent="0.25">
      <c r="A62" s="15">
        <v>60</v>
      </c>
      <c r="B62" s="293" t="s">
        <v>199</v>
      </c>
      <c r="C62" s="15" t="s">
        <v>1475</v>
      </c>
      <c r="D62" s="15" t="s">
        <v>1475</v>
      </c>
      <c r="E62" s="262">
        <v>3</v>
      </c>
      <c r="F62" s="15">
        <f t="shared" si="1"/>
        <v>90</v>
      </c>
      <c r="G62" s="205" t="s">
        <v>200</v>
      </c>
      <c r="H62" s="258" t="s">
        <v>199</v>
      </c>
      <c r="I62" s="15">
        <v>1</v>
      </c>
    </row>
    <row r="63" spans="1:9" x14ac:dyDescent="0.25">
      <c r="A63" s="15">
        <v>61</v>
      </c>
      <c r="B63" s="293" t="s">
        <v>1265</v>
      </c>
      <c r="C63" s="15" t="s">
        <v>1477</v>
      </c>
      <c r="D63" s="15" t="s">
        <v>1477</v>
      </c>
      <c r="E63" s="262">
        <v>1</v>
      </c>
      <c r="F63" s="15">
        <f t="shared" si="1"/>
        <v>93</v>
      </c>
      <c r="G63" s="204" t="s">
        <v>1133</v>
      </c>
      <c r="H63" s="261" t="s">
        <v>48</v>
      </c>
      <c r="I63" s="15">
        <v>0</v>
      </c>
    </row>
    <row r="64" spans="1:9" x14ac:dyDescent="0.25">
      <c r="A64" s="15">
        <v>62</v>
      </c>
      <c r="B64" s="293" t="s">
        <v>1265</v>
      </c>
      <c r="E64" s="262">
        <v>1</v>
      </c>
      <c r="F64" s="15">
        <f t="shared" si="1"/>
        <v>94</v>
      </c>
      <c r="G64" s="204" t="s">
        <v>1137</v>
      </c>
      <c r="H64" s="261" t="s">
        <v>48</v>
      </c>
      <c r="I64" s="15">
        <v>0</v>
      </c>
    </row>
    <row r="65" spans="1:9" x14ac:dyDescent="0.25">
      <c r="A65" s="15">
        <v>63</v>
      </c>
      <c r="B65" s="293" t="s">
        <v>1265</v>
      </c>
      <c r="E65" s="262">
        <v>1</v>
      </c>
      <c r="F65" s="15">
        <f t="shared" si="1"/>
        <v>95</v>
      </c>
      <c r="G65" s="204" t="s">
        <v>1138</v>
      </c>
      <c r="H65" s="261" t="s">
        <v>48</v>
      </c>
      <c r="I65" s="15">
        <v>0</v>
      </c>
    </row>
    <row r="66" spans="1:9" x14ac:dyDescent="0.25">
      <c r="A66" s="15">
        <v>64</v>
      </c>
      <c r="B66" s="293" t="s">
        <v>201</v>
      </c>
      <c r="C66" s="15" t="s">
        <v>1475</v>
      </c>
      <c r="D66" s="15" t="s">
        <v>1475</v>
      </c>
      <c r="E66" s="262">
        <v>4</v>
      </c>
      <c r="F66" s="15">
        <f t="shared" si="1"/>
        <v>96</v>
      </c>
      <c r="G66" s="205" t="s">
        <v>202</v>
      </c>
      <c r="H66" s="258" t="s">
        <v>201</v>
      </c>
      <c r="I66" s="15">
        <v>1</v>
      </c>
    </row>
    <row r="67" spans="1:9" x14ac:dyDescent="0.25">
      <c r="A67" s="15">
        <v>65</v>
      </c>
      <c r="B67" s="293" t="s">
        <v>203</v>
      </c>
      <c r="C67" s="15" t="s">
        <v>1475</v>
      </c>
      <c r="D67" s="15" t="s">
        <v>1475</v>
      </c>
      <c r="E67" s="262">
        <v>4</v>
      </c>
      <c r="F67" s="15">
        <f t="shared" ref="F67:F89" si="2">E66+F66</f>
        <v>100</v>
      </c>
      <c r="G67" s="205" t="s">
        <v>204</v>
      </c>
      <c r="H67" s="258" t="s">
        <v>203</v>
      </c>
      <c r="I67" s="15">
        <v>1</v>
      </c>
    </row>
    <row r="68" spans="1:9" x14ac:dyDescent="0.25">
      <c r="A68" s="15">
        <v>66</v>
      </c>
      <c r="B68" s="296" t="s">
        <v>1130</v>
      </c>
      <c r="C68" s="15" t="s">
        <v>1476</v>
      </c>
      <c r="D68" s="15" t="s">
        <v>1476</v>
      </c>
      <c r="E68" s="262">
        <v>1</v>
      </c>
      <c r="F68" s="15">
        <f t="shared" si="2"/>
        <v>104</v>
      </c>
      <c r="G68" s="204" t="s">
        <v>206</v>
      </c>
      <c r="H68" s="261" t="s">
        <v>613</v>
      </c>
    </row>
    <row r="69" spans="1:9" x14ac:dyDescent="0.25">
      <c r="A69" s="15">
        <v>67</v>
      </c>
      <c r="B69" s="296" t="s">
        <v>1131</v>
      </c>
      <c r="C69" s="15" t="s">
        <v>1476</v>
      </c>
      <c r="D69" s="15" t="s">
        <v>1476</v>
      </c>
      <c r="E69" s="262">
        <v>1</v>
      </c>
      <c r="F69" s="15">
        <f t="shared" si="2"/>
        <v>105</v>
      </c>
      <c r="G69" s="204" t="s">
        <v>207</v>
      </c>
      <c r="H69" s="261" t="s">
        <v>613</v>
      </c>
    </row>
    <row r="70" spans="1:9" x14ac:dyDescent="0.25">
      <c r="A70" s="15">
        <v>68</v>
      </c>
      <c r="B70" s="296" t="s">
        <v>1132</v>
      </c>
      <c r="C70" s="15" t="s">
        <v>1476</v>
      </c>
      <c r="D70" s="15" t="s">
        <v>1476</v>
      </c>
      <c r="E70" s="262">
        <v>1</v>
      </c>
      <c r="F70" s="15">
        <f t="shared" si="2"/>
        <v>106</v>
      </c>
      <c r="G70" s="204" t="s">
        <v>208</v>
      </c>
      <c r="H70" s="261" t="s">
        <v>613</v>
      </c>
    </row>
    <row r="71" spans="1:9" x14ac:dyDescent="0.25">
      <c r="A71" s="15">
        <v>69</v>
      </c>
      <c r="B71" s="293" t="s">
        <v>209</v>
      </c>
      <c r="C71" s="15" t="s">
        <v>1475</v>
      </c>
      <c r="D71" s="15" t="s">
        <v>1475</v>
      </c>
      <c r="E71" s="262">
        <v>1</v>
      </c>
      <c r="F71" s="15">
        <f t="shared" si="2"/>
        <v>107</v>
      </c>
      <c r="G71" s="205" t="s">
        <v>210</v>
      </c>
      <c r="H71" s="261" t="s">
        <v>613</v>
      </c>
    </row>
    <row r="72" spans="1:9" x14ac:dyDescent="0.25">
      <c r="A72" s="15">
        <v>70</v>
      </c>
      <c r="B72" s="293" t="s">
        <v>211</v>
      </c>
      <c r="C72" s="15" t="s">
        <v>1475</v>
      </c>
      <c r="D72" s="15" t="s">
        <v>1475</v>
      </c>
      <c r="E72" s="262">
        <v>1</v>
      </c>
      <c r="F72" s="15">
        <f t="shared" si="2"/>
        <v>108</v>
      </c>
      <c r="G72" s="205" t="s">
        <v>212</v>
      </c>
      <c r="H72" s="261" t="s">
        <v>613</v>
      </c>
    </row>
    <row r="73" spans="1:9" x14ac:dyDescent="0.25">
      <c r="A73" s="15">
        <v>71</v>
      </c>
      <c r="B73" s="293" t="s">
        <v>1265</v>
      </c>
      <c r="C73" s="15" t="s">
        <v>1477</v>
      </c>
      <c r="D73" s="298" t="s">
        <v>1515</v>
      </c>
      <c r="E73" s="262">
        <v>1</v>
      </c>
      <c r="F73" s="15">
        <f t="shared" si="2"/>
        <v>109</v>
      </c>
      <c r="G73" s="204" t="s">
        <v>213</v>
      </c>
      <c r="H73" s="261" t="s">
        <v>48</v>
      </c>
      <c r="I73" s="15">
        <v>0</v>
      </c>
    </row>
    <row r="74" spans="1:9" x14ac:dyDescent="0.25">
      <c r="A74" s="15">
        <v>72</v>
      </c>
      <c r="B74" s="293" t="s">
        <v>215</v>
      </c>
      <c r="C74" s="15" t="s">
        <v>1476</v>
      </c>
      <c r="D74" s="15" t="s">
        <v>1476</v>
      </c>
      <c r="E74" s="262">
        <v>1</v>
      </c>
      <c r="F74" s="15">
        <f t="shared" si="2"/>
        <v>110</v>
      </c>
      <c r="G74" s="204" t="s">
        <v>216</v>
      </c>
      <c r="H74" s="261" t="s">
        <v>214</v>
      </c>
      <c r="I74" s="15">
        <v>0</v>
      </c>
    </row>
    <row r="75" spans="1:9" x14ac:dyDescent="0.25">
      <c r="A75" s="15">
        <v>73</v>
      </c>
      <c r="B75" s="293" t="s">
        <v>217</v>
      </c>
      <c r="C75" s="15" t="s">
        <v>1476</v>
      </c>
      <c r="D75" s="15" t="s">
        <v>1476</v>
      </c>
      <c r="E75" s="262">
        <v>1</v>
      </c>
      <c r="F75" s="15">
        <f t="shared" si="2"/>
        <v>111</v>
      </c>
      <c r="G75" s="204" t="s">
        <v>218</v>
      </c>
      <c r="H75" s="261" t="s">
        <v>214</v>
      </c>
      <c r="I75" s="15">
        <v>0</v>
      </c>
    </row>
    <row r="76" spans="1:9" x14ac:dyDescent="0.25">
      <c r="A76" s="15">
        <v>74</v>
      </c>
      <c r="B76" s="293" t="s">
        <v>219</v>
      </c>
      <c r="C76" s="15" t="s">
        <v>1475</v>
      </c>
      <c r="D76" s="15" t="s">
        <v>1475</v>
      </c>
      <c r="E76" s="262">
        <v>1</v>
      </c>
      <c r="F76" s="15">
        <f t="shared" si="2"/>
        <v>112</v>
      </c>
      <c r="G76" s="205" t="s">
        <v>220</v>
      </c>
      <c r="H76" s="261" t="s">
        <v>613</v>
      </c>
    </row>
    <row r="77" spans="1:9" x14ac:dyDescent="0.25">
      <c r="A77" s="15">
        <v>75</v>
      </c>
      <c r="B77" s="293" t="s">
        <v>222</v>
      </c>
      <c r="C77" s="15" t="s">
        <v>1476</v>
      </c>
      <c r="D77" s="15" t="s">
        <v>1476</v>
      </c>
      <c r="E77" s="262">
        <v>7</v>
      </c>
      <c r="F77" s="15">
        <f t="shared" si="2"/>
        <v>113</v>
      </c>
      <c r="G77" s="204" t="s">
        <v>223</v>
      </c>
      <c r="H77" s="261" t="s">
        <v>221</v>
      </c>
      <c r="I77" s="15">
        <v>0</v>
      </c>
    </row>
    <row r="78" spans="1:9" ht="30" x14ac:dyDescent="0.25">
      <c r="A78" s="15">
        <v>76</v>
      </c>
      <c r="B78" s="293" t="s">
        <v>225</v>
      </c>
      <c r="C78" s="15" t="s">
        <v>1476</v>
      </c>
      <c r="D78" s="15" t="s">
        <v>1476</v>
      </c>
      <c r="E78" s="262">
        <v>1</v>
      </c>
      <c r="F78" s="15">
        <f t="shared" si="2"/>
        <v>120</v>
      </c>
      <c r="G78" s="204" t="s">
        <v>226</v>
      </c>
      <c r="H78" s="261" t="s">
        <v>224</v>
      </c>
      <c r="I78" s="15">
        <v>0</v>
      </c>
    </row>
    <row r="79" spans="1:9" x14ac:dyDescent="0.25">
      <c r="A79" s="15">
        <v>77</v>
      </c>
      <c r="B79" s="293" t="s">
        <v>674</v>
      </c>
      <c r="C79" s="15" t="s">
        <v>1475</v>
      </c>
      <c r="D79" s="15" t="s">
        <v>1475</v>
      </c>
      <c r="E79" s="262">
        <v>1</v>
      </c>
      <c r="F79" s="15">
        <f t="shared" si="2"/>
        <v>121</v>
      </c>
      <c r="G79" s="205" t="s">
        <v>227</v>
      </c>
      <c r="H79" s="261" t="s">
        <v>613</v>
      </c>
    </row>
    <row r="80" spans="1:9" x14ac:dyDescent="0.25">
      <c r="A80" s="15">
        <v>78</v>
      </c>
      <c r="B80" s="293" t="s">
        <v>228</v>
      </c>
      <c r="C80" s="15" t="s">
        <v>1476</v>
      </c>
      <c r="D80" s="15" t="s">
        <v>1476</v>
      </c>
      <c r="E80" s="262">
        <v>1</v>
      </c>
      <c r="F80" s="15">
        <f t="shared" si="2"/>
        <v>122</v>
      </c>
      <c r="G80" s="204" t="s">
        <v>229</v>
      </c>
      <c r="H80" s="261" t="s">
        <v>100</v>
      </c>
      <c r="I80" s="15">
        <v>0</v>
      </c>
    </row>
    <row r="81" spans="1:9" x14ac:dyDescent="0.25">
      <c r="A81" s="15">
        <v>79</v>
      </c>
      <c r="B81" s="293" t="s">
        <v>230</v>
      </c>
      <c r="C81" s="15" t="s">
        <v>1476</v>
      </c>
      <c r="D81" s="15" t="s">
        <v>1476</v>
      </c>
      <c r="E81" s="262">
        <v>1</v>
      </c>
      <c r="F81" s="15">
        <f t="shared" si="2"/>
        <v>123</v>
      </c>
      <c r="G81" s="204" t="s">
        <v>231</v>
      </c>
      <c r="H81" s="261" t="s">
        <v>100</v>
      </c>
      <c r="I81" s="15">
        <v>0</v>
      </c>
    </row>
    <row r="82" spans="1:9" x14ac:dyDescent="0.25">
      <c r="A82" s="15">
        <v>80</v>
      </c>
      <c r="B82" s="293" t="s">
        <v>232</v>
      </c>
      <c r="C82" s="15" t="s">
        <v>1476</v>
      </c>
      <c r="D82" s="15" t="s">
        <v>1476</v>
      </c>
      <c r="E82" s="262">
        <v>1</v>
      </c>
      <c r="F82" s="15">
        <f t="shared" si="2"/>
        <v>124</v>
      </c>
      <c r="G82" s="204" t="s">
        <v>233</v>
      </c>
      <c r="H82" s="261" t="s">
        <v>100</v>
      </c>
      <c r="I82" s="15">
        <v>0</v>
      </c>
    </row>
    <row r="83" spans="1:9" x14ac:dyDescent="0.25">
      <c r="A83" s="15">
        <v>81</v>
      </c>
      <c r="B83" s="293" t="s">
        <v>235</v>
      </c>
      <c r="C83" s="15" t="s">
        <v>1476</v>
      </c>
      <c r="D83" s="15" t="s">
        <v>1476</v>
      </c>
      <c r="E83" s="262">
        <v>1</v>
      </c>
      <c r="F83" s="15">
        <f t="shared" si="2"/>
        <v>125</v>
      </c>
      <c r="G83" s="207" t="s">
        <v>236</v>
      </c>
      <c r="H83" s="261" t="s">
        <v>234</v>
      </c>
      <c r="I83" s="15">
        <v>0</v>
      </c>
    </row>
    <row r="84" spans="1:9" x14ac:dyDescent="0.25">
      <c r="A84" s="15">
        <v>82</v>
      </c>
      <c r="B84" s="296" t="s">
        <v>1107</v>
      </c>
      <c r="C84" s="15" t="s">
        <v>1476</v>
      </c>
      <c r="D84" s="15" t="s">
        <v>1475</v>
      </c>
      <c r="E84" s="262">
        <v>1</v>
      </c>
      <c r="F84" s="15">
        <f t="shared" si="2"/>
        <v>126</v>
      </c>
      <c r="G84" s="207" t="s">
        <v>888</v>
      </c>
      <c r="H84" s="261" t="s">
        <v>48</v>
      </c>
      <c r="I84" s="15">
        <v>0</v>
      </c>
    </row>
    <row r="85" spans="1:9" x14ac:dyDescent="0.25">
      <c r="A85" s="15">
        <v>83</v>
      </c>
      <c r="B85" s="293" t="s">
        <v>1265</v>
      </c>
      <c r="D85" s="298" t="s">
        <v>1516</v>
      </c>
      <c r="E85" s="262">
        <v>1</v>
      </c>
      <c r="F85" s="15">
        <f t="shared" si="2"/>
        <v>127</v>
      </c>
      <c r="G85" s="207" t="s">
        <v>889</v>
      </c>
      <c r="H85" s="261" t="s">
        <v>48</v>
      </c>
      <c r="I85" s="15">
        <v>0</v>
      </c>
    </row>
    <row r="86" spans="1:9" x14ac:dyDescent="0.25">
      <c r="A86" s="15">
        <v>84</v>
      </c>
      <c r="B86" s="296" t="s">
        <v>238</v>
      </c>
      <c r="C86" s="15" t="s">
        <v>1475</v>
      </c>
      <c r="D86" s="15" t="s">
        <v>1475</v>
      </c>
      <c r="E86" s="262">
        <v>1</v>
      </c>
      <c r="F86" s="15">
        <f t="shared" si="2"/>
        <v>128</v>
      </c>
      <c r="G86" s="205" t="s">
        <v>239</v>
      </c>
      <c r="H86" s="258" t="s">
        <v>613</v>
      </c>
    </row>
    <row r="87" spans="1:9" ht="30" x14ac:dyDescent="0.25">
      <c r="A87" s="15">
        <v>85</v>
      </c>
      <c r="B87" s="296" t="s">
        <v>1469</v>
      </c>
      <c r="C87" s="15" t="s">
        <v>1478</v>
      </c>
      <c r="D87" s="298" t="s">
        <v>1482</v>
      </c>
      <c r="E87" s="262">
        <v>1</v>
      </c>
      <c r="F87" s="15">
        <f t="shared" si="2"/>
        <v>129</v>
      </c>
      <c r="G87" s="205" t="s">
        <v>240</v>
      </c>
      <c r="H87" s="261" t="s">
        <v>613</v>
      </c>
    </row>
    <row r="88" spans="1:9" x14ac:dyDescent="0.25">
      <c r="A88" s="15">
        <v>86</v>
      </c>
      <c r="B88" s="293" t="s">
        <v>242</v>
      </c>
      <c r="C88" s="15" t="s">
        <v>1476</v>
      </c>
      <c r="D88" s="15" t="s">
        <v>1476</v>
      </c>
      <c r="E88" s="262">
        <v>5</v>
      </c>
      <c r="F88" s="15">
        <f t="shared" si="2"/>
        <v>130</v>
      </c>
      <c r="G88" s="204" t="s">
        <v>243</v>
      </c>
      <c r="H88" s="261" t="s">
        <v>241</v>
      </c>
      <c r="I88" s="15">
        <v>0</v>
      </c>
    </row>
    <row r="89" spans="1:9" x14ac:dyDescent="0.25">
      <c r="A89" s="15">
        <v>87</v>
      </c>
      <c r="B89" s="296" t="s">
        <v>244</v>
      </c>
      <c r="C89" s="15" t="s">
        <v>1479</v>
      </c>
      <c r="D89" s="298" t="s">
        <v>1476</v>
      </c>
      <c r="E89" s="262">
        <v>1</v>
      </c>
      <c r="F89" s="15">
        <f t="shared" si="2"/>
        <v>135</v>
      </c>
      <c r="G89" s="205" t="s">
        <v>245</v>
      </c>
      <c r="H89" s="258" t="s">
        <v>613</v>
      </c>
    </row>
    <row r="93" spans="1:9" x14ac:dyDescent="0.25">
      <c r="B93" s="15" t="s">
        <v>1518</v>
      </c>
    </row>
    <row r="94" spans="1:9" x14ac:dyDescent="0.25">
      <c r="B94" s="298"/>
      <c r="C94" s="15" t="s">
        <v>1517</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D668630-BB7B-4145-8A1D-DDBEF2DCEADE}">
  <ds:schemaRefs>
    <ds:schemaRef ds:uri="http://schemas.microsoft.com/sharepoint/v3/contenttype/forms"/>
  </ds:schemaRefs>
</ds:datastoreItem>
</file>

<file path=customXml/itemProps2.xml><?xml version="1.0" encoding="utf-8"?>
<ds:datastoreItem xmlns:ds="http://schemas.openxmlformats.org/officeDocument/2006/customXml" ds:itemID="{5675E406-4896-43AF-BD5F-1E85BBEEE692}">
  <ds:schemaRefs>
    <ds:schemaRef ds:uri="http://schemas.microsoft.com/office/2006/metadata/properties"/>
    <ds:schemaRef ds:uri="http://www.w3.org/2000/xmlns/"/>
    <ds:schemaRef ds:uri="http://schemas.microsoft.com/office/infopath/2007/PartnerControls"/>
  </ds:schemaRefs>
</ds:datastoreItem>
</file>

<file path=customXml/itemProps3.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0/xmlns/"/>
    <ds:schemaRef ds:uri="http://www.w3.org/2001/XMLSchema"/>
    <ds:schemaRef ds:uri="a0881c7e-bde8-497c-bcbe-18a05f14a854"/>
    <ds:schemaRef ds:uri="http://schemas.microsoft.com/office/2006/metadata/properties"/>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Revision</vt:lpstr>
      <vt:lpstr>Overview</vt:lpstr>
      <vt:lpstr>ConfigNew</vt:lpstr>
      <vt:lpstr>CSxE_ESE_GSC_FuseCfg</vt:lpstr>
      <vt:lpstr>Config</vt:lpstr>
      <vt:lpstr>default</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Shui, Yaxin</cp:lastModifiedBy>
  <cp:revision/>
  <dcterms:created xsi:type="dcterms:W3CDTF">2020-02-10T19:00:22Z</dcterms:created>
  <dcterms:modified xsi:type="dcterms:W3CDTF">2022-03-09T02:01:16Z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