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2/"/>
    </mc:Choice>
  </mc:AlternateContent>
  <xr:revisionPtr revIDLastSave="0" documentId="8_{5CD19D26-B5B7-46CB-B20E-9204C60678B6}" xr6:coauthVersionLast="47" xr6:coauthVersionMax="47" xr10:uidLastSave="{00000000-0000-0000-0000-000000000000}"/>
  <bookViews>
    <workbookView xWindow="-98" yWindow="-98" windowWidth="19396" windowHeight="11475" firstSheet="2" activeTab="8" xr2:uid="{00000000-000D-0000-FFFF-FFFF00000000}"/>
  </bookViews>
  <sheets>
    <sheet name="Index" sheetId="4" r:id="rId1"/>
    <sheet name="Average" sheetId="1" r:id="rId2"/>
    <sheet name="Choose" sheetId="5" r:id="rId3"/>
    <sheet name="Column" sheetId="7" r:id="rId4"/>
    <sheet name="Concat" sheetId="9" r:id="rId5"/>
    <sheet name="Correl" sheetId="10" r:id="rId6"/>
    <sheet name="Count" sheetId="11" r:id="rId7"/>
    <sheet name="Date" sheetId="12" r:id="rId8"/>
    <sheet name="Find Search" sheetId="13" r:id="rId9"/>
    <sheet name="Frequency" sheetId="14" r:id="rId10"/>
    <sheet name="Hlookup" sheetId="15" r:id="rId11"/>
    <sheet name="Index_fn" sheetId="17" r:id="rId12"/>
    <sheet name="if" sheetId="18" r:id="rId13"/>
    <sheet name="ifs" sheetId="19" r:id="rId14"/>
    <sheet name="Isnumber" sheetId="20" r:id="rId15"/>
    <sheet name="Istext" sheetId="21" r:id="rId16"/>
    <sheet name="Kurt Skew" sheetId="22" r:id="rId17"/>
    <sheet name="Left 및 기타" sheetId="23" r:id="rId18"/>
    <sheet name="Match" sheetId="24" r:id="rId19"/>
    <sheet name="Max Min" sheetId="29" r:id="rId20"/>
    <sheet name="Median" sheetId="30" r:id="rId21"/>
    <sheet name="Mod" sheetId="31" r:id="rId22"/>
    <sheet name="Networkdays" sheetId="32" r:id="rId23"/>
    <sheet name="Percentile" sheetId="33" r:id="rId24"/>
    <sheet name="Rank" sheetId="34" r:id="rId25"/>
    <sheet name="Replace Substitute" sheetId="35" r:id="rId26"/>
    <sheet name="Round 및 기타" sheetId="36" r:id="rId27"/>
    <sheet name="Stdev Var" sheetId="37" r:id="rId28"/>
    <sheet name="Sum" sheetId="38" r:id="rId29"/>
    <sheet name="Value" sheetId="39" r:id="rId30"/>
    <sheet name="Vlookup" sheetId="40" r:id="rId31"/>
    <sheet name="Weekday" sheetId="41" r:id="rId32"/>
    <sheet name="Year 및 기타" sheetId="42" r:id="rId33"/>
    <sheet name="Sheet2" sheetId="3" state="hidden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2" l="1"/>
  <c r="D3" i="42"/>
  <c r="D2" i="42"/>
  <c r="D2" i="41"/>
  <c r="G3" i="40"/>
  <c r="F2" i="40"/>
  <c r="D6" i="39"/>
  <c r="D5" i="39"/>
  <c r="D3" i="39"/>
  <c r="D2" i="39"/>
  <c r="C3" i="38"/>
  <c r="C2" i="38"/>
  <c r="F5" i="37"/>
  <c r="F3" i="37"/>
  <c r="F2" i="37"/>
  <c r="C5" i="37"/>
  <c r="C3" i="37"/>
  <c r="C2" i="37"/>
  <c r="B5" i="36"/>
  <c r="B4" i="36"/>
  <c r="B3" i="36"/>
  <c r="B2" i="36"/>
  <c r="D3" i="35"/>
  <c r="D2" i="35"/>
  <c r="C3" i="34"/>
  <c r="C2" i="34"/>
  <c r="C6" i="33"/>
  <c r="C5" i="33"/>
  <c r="C2" i="33"/>
  <c r="C3" i="33"/>
  <c r="D5" i="32"/>
  <c r="D3" i="32"/>
  <c r="D2" i="32"/>
  <c r="C3" i="31"/>
  <c r="C4" i="31"/>
  <c r="C5" i="31"/>
  <c r="C6" i="31"/>
  <c r="C2" i="31"/>
  <c r="C2" i="30"/>
  <c r="D6" i="29"/>
  <c r="D5" i="29"/>
  <c r="D3" i="29"/>
  <c r="D2" i="29"/>
  <c r="D2" i="24"/>
  <c r="D6" i="24"/>
  <c r="E6" i="23"/>
  <c r="E5" i="23"/>
  <c r="E4" i="23"/>
  <c r="E3" i="23"/>
  <c r="E2" i="23"/>
  <c r="D3" i="22"/>
  <c r="D2" i="22"/>
  <c r="E3" i="21"/>
  <c r="E4" i="21"/>
  <c r="E5" i="21"/>
  <c r="E6" i="21"/>
  <c r="E2" i="21"/>
  <c r="E3" i="20"/>
  <c r="E4" i="20"/>
  <c r="E5" i="20"/>
  <c r="E6" i="20"/>
  <c r="E2" i="20"/>
  <c r="D3" i="19" a="1"/>
  <c r="D3" i="19" s="1"/>
  <c r="D4" i="19" a="1"/>
  <c r="D4" i="19" s="1"/>
  <c r="D5" i="19" a="1"/>
  <c r="D5" i="19" s="1"/>
  <c r="D6" i="19" a="1"/>
  <c r="D6" i="19" s="1"/>
  <c r="D2" i="19" a="1"/>
  <c r="D2" i="19" s="1"/>
  <c r="D3" i="18"/>
  <c r="D4" i="18"/>
  <c r="D5" i="18"/>
  <c r="D6" i="18"/>
  <c r="D2" i="18"/>
  <c r="D3" i="17"/>
  <c r="D2" i="17"/>
  <c r="I2" i="15"/>
  <c r="D2" i="14" a="1"/>
  <c r="D2" i="14" s="1"/>
  <c r="E8" i="13"/>
  <c r="E7" i="13"/>
  <c r="E5" i="13"/>
  <c r="E4" i="13"/>
  <c r="E3" i="13"/>
  <c r="E2" i="13"/>
  <c r="D4" i="12"/>
  <c r="D6" i="12"/>
  <c r="D5" i="12"/>
  <c r="D3" i="12"/>
  <c r="D2" i="12"/>
  <c r="E5" i="11"/>
  <c r="E4" i="11"/>
  <c r="E3" i="11"/>
  <c r="E2" i="11"/>
  <c r="D3" i="10"/>
  <c r="D2" i="10"/>
  <c r="D2" i="9"/>
  <c r="D6" i="7"/>
  <c r="D5" i="7"/>
  <c r="D4" i="7"/>
  <c r="D3" i="7"/>
  <c r="D2" i="7"/>
  <c r="D3" i="5"/>
  <c r="D2" i="5"/>
  <c r="C3" i="1"/>
  <c r="C2" i="1"/>
  <c r="E3" i="42"/>
  <c r="E2" i="42"/>
  <c r="D3" i="38"/>
  <c r="C5" i="36"/>
  <c r="D6" i="33"/>
  <c r="D3" i="31"/>
  <c r="E6" i="24"/>
  <c r="E3" i="22"/>
  <c r="F4" i="20"/>
  <c r="E4" i="18"/>
  <c r="E2" i="14"/>
  <c r="E2" i="12"/>
  <c r="E3" i="10"/>
  <c r="E3" i="5"/>
  <c r="E3" i="29"/>
  <c r="F3" i="11"/>
  <c r="E2" i="41"/>
  <c r="D2" i="38"/>
  <c r="C3" i="36"/>
  <c r="D3" i="33"/>
  <c r="D4" i="31"/>
  <c r="E2" i="24"/>
  <c r="F3" i="21"/>
  <c r="F3" i="20"/>
  <c r="E5" i="18"/>
  <c r="F8" i="13"/>
  <c r="E5" i="12"/>
  <c r="E2" i="10"/>
  <c r="E2" i="5"/>
  <c r="D5" i="37"/>
  <c r="H3" i="40"/>
  <c r="G5" i="37"/>
  <c r="C4" i="36"/>
  <c r="D2" i="33"/>
  <c r="D5" i="31"/>
  <c r="F6" i="23"/>
  <c r="F4" i="21"/>
  <c r="F2" i="20"/>
  <c r="E6" i="18"/>
  <c r="F7" i="13"/>
  <c r="E4" i="12"/>
  <c r="E2" i="9"/>
  <c r="D3" i="1"/>
  <c r="E2" i="35"/>
  <c r="E5" i="19"/>
  <c r="F3" i="13"/>
  <c r="F4" i="11"/>
  <c r="H2" i="40"/>
  <c r="G3" i="37"/>
  <c r="C2" i="36"/>
  <c r="D5" i="33"/>
  <c r="D2" i="31"/>
  <c r="F3" i="23"/>
  <c r="F5" i="21"/>
  <c r="E6" i="19"/>
  <c r="E3" i="18"/>
  <c r="F2" i="13"/>
  <c r="E3" i="12"/>
  <c r="E4" i="7"/>
  <c r="D2" i="1"/>
  <c r="F5" i="11"/>
  <c r="E3" i="32"/>
  <c r="F2" i="21"/>
  <c r="E3" i="17"/>
  <c r="E6" i="12"/>
  <c r="E6" i="39"/>
  <c r="G2" i="37"/>
  <c r="E3" i="35"/>
  <c r="E5" i="32"/>
  <c r="D2" i="30"/>
  <c r="F5" i="23"/>
  <c r="F6" i="21"/>
  <c r="E2" i="19"/>
  <c r="E2" i="18"/>
  <c r="F5" i="13"/>
  <c r="E6" i="7"/>
  <c r="F2" i="23"/>
  <c r="E3" i="7"/>
  <c r="E2" i="39"/>
  <c r="E4" i="42"/>
  <c r="E5" i="39"/>
  <c r="D3" i="37"/>
  <c r="D3" i="34"/>
  <c r="E2" i="32"/>
  <c r="E6" i="29"/>
  <c r="F4" i="23"/>
  <c r="F6" i="20"/>
  <c r="E3" i="19"/>
  <c r="E2" i="17"/>
  <c r="F4" i="13"/>
  <c r="F2" i="11"/>
  <c r="E5" i="7"/>
  <c r="E3" i="39"/>
  <c r="D2" i="37"/>
  <c r="D2" i="34"/>
  <c r="D6" i="31"/>
  <c r="E2" i="29"/>
  <c r="E2" i="22"/>
  <c r="F5" i="20"/>
  <c r="E4" i="19"/>
  <c r="J2" i="15"/>
  <c r="E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<sst xmlns="http://schemas.openxmlformats.org/spreadsheetml/2006/main" count="375" uniqueCount="66">
  <si>
    <t>상권</t>
    <phoneticPr fontId="18" type="noConversion"/>
  </si>
  <si>
    <t>AA</t>
    <phoneticPr fontId="18" type="noConversion"/>
  </si>
  <si>
    <t>BB</t>
    <phoneticPr fontId="18" type="noConversion"/>
  </si>
  <si>
    <t>CC</t>
    <phoneticPr fontId="18" type="noConversion"/>
  </si>
  <si>
    <t>함수 값</t>
    <phoneticPr fontId="18" type="noConversion"/>
  </si>
  <si>
    <t>함수 수식</t>
    <phoneticPr fontId="18" type="noConversion"/>
  </si>
  <si>
    <t>매출 건수</t>
    <phoneticPr fontId="18" type="noConversion"/>
  </si>
  <si>
    <t>Average, Averageif</t>
    <phoneticPr fontId="18" type="noConversion"/>
  </si>
  <si>
    <t>매출일</t>
    <phoneticPr fontId="18" type="noConversion"/>
  </si>
  <si>
    <t>매출액</t>
    <phoneticPr fontId="18" type="noConversion"/>
  </si>
  <si>
    <t>비고</t>
    <phoneticPr fontId="18" type="noConversion"/>
  </si>
  <si>
    <t>가나다</t>
    <phoneticPr fontId="18" type="noConversion"/>
  </si>
  <si>
    <t>전화번호</t>
    <phoneticPr fontId="18" type="noConversion"/>
  </si>
  <si>
    <t>010-1234-5671</t>
    <phoneticPr fontId="18" type="noConversion"/>
  </si>
  <si>
    <t>010-1234-5672</t>
  </si>
  <si>
    <t>010-1234-5673</t>
  </si>
  <si>
    <t>010-1234-5674</t>
  </si>
  <si>
    <t>010-1234-5675</t>
  </si>
  <si>
    <t>Aa</t>
    <phoneticPr fontId="18" type="noConversion"/>
  </si>
  <si>
    <t>010-1234-5676</t>
  </si>
  <si>
    <t>010-1234-5677</t>
  </si>
  <si>
    <t>매출 건수 구간</t>
    <phoneticPr fontId="18" type="noConversion"/>
  </si>
  <si>
    <t>A1</t>
    <phoneticPr fontId="18" type="noConversion"/>
  </si>
  <si>
    <t>A2</t>
    <phoneticPr fontId="18" type="noConversion"/>
  </si>
  <si>
    <t>B1</t>
    <phoneticPr fontId="18" type="noConversion"/>
  </si>
  <si>
    <t>B2</t>
    <phoneticPr fontId="18" type="noConversion"/>
  </si>
  <si>
    <t>C1</t>
    <phoneticPr fontId="18" type="noConversion"/>
  </si>
  <si>
    <t>매출건수</t>
    <phoneticPr fontId="18" type="noConversion"/>
  </si>
  <si>
    <t xml:space="preserve"> 010-1234-5675</t>
    <phoneticPr fontId="18" type="noConversion"/>
  </si>
  <si>
    <t>010-1235-5678</t>
    <phoneticPr fontId="18" type="noConversion"/>
  </si>
  <si>
    <t>001-1234-5679</t>
    <phoneticPr fontId="18" type="noConversion"/>
  </si>
  <si>
    <t>원주율</t>
    <phoneticPr fontId="18" type="noConversion"/>
  </si>
  <si>
    <t>010-1234-5675</t>
    <phoneticPr fontId="18" type="noConversion"/>
  </si>
  <si>
    <t xml:space="preserve">매출 건수 </t>
    <phoneticPr fontId="18" type="noConversion"/>
  </si>
  <si>
    <t>Choose</t>
    <phoneticPr fontId="18" type="noConversion"/>
  </si>
  <si>
    <t>Concat</t>
    <phoneticPr fontId="18" type="noConversion"/>
  </si>
  <si>
    <t>Correl</t>
    <phoneticPr fontId="18" type="noConversion"/>
  </si>
  <si>
    <t>Date</t>
    <phoneticPr fontId="18" type="noConversion"/>
  </si>
  <si>
    <t>Find, Search</t>
    <phoneticPr fontId="18" type="noConversion"/>
  </si>
  <si>
    <t>Frequency</t>
    <phoneticPr fontId="18" type="noConversion"/>
  </si>
  <si>
    <t>Hlookup</t>
    <phoneticPr fontId="18" type="noConversion"/>
  </si>
  <si>
    <t>Index (function)</t>
    <phoneticPr fontId="18" type="noConversion"/>
  </si>
  <si>
    <t>if</t>
    <phoneticPr fontId="18" type="noConversion"/>
  </si>
  <si>
    <t>ifs</t>
    <phoneticPr fontId="18" type="noConversion"/>
  </si>
  <si>
    <t>isnumber</t>
    <phoneticPr fontId="18" type="noConversion"/>
  </si>
  <si>
    <t>istext</t>
    <phoneticPr fontId="18" type="noConversion"/>
  </si>
  <si>
    <t>Kurt, Skew</t>
    <phoneticPr fontId="18" type="noConversion"/>
  </si>
  <si>
    <t>Left, Mid, Right, Trim</t>
    <phoneticPr fontId="18" type="noConversion"/>
  </si>
  <si>
    <t>Match</t>
    <phoneticPr fontId="18" type="noConversion"/>
  </si>
  <si>
    <t>Max, Maxif, Min, Minif</t>
    <phoneticPr fontId="18" type="noConversion"/>
  </si>
  <si>
    <t>Median</t>
    <phoneticPr fontId="18" type="noConversion"/>
  </si>
  <si>
    <t>Mod</t>
    <phoneticPr fontId="18" type="noConversion"/>
  </si>
  <si>
    <t>Networkdays</t>
    <phoneticPr fontId="18" type="noConversion"/>
  </si>
  <si>
    <t>Percentile, Quantile</t>
    <phoneticPr fontId="18" type="noConversion"/>
  </si>
  <si>
    <t>Rank</t>
    <phoneticPr fontId="18" type="noConversion"/>
  </si>
  <si>
    <t>Replace, Substitute</t>
    <phoneticPr fontId="18" type="noConversion"/>
  </si>
  <si>
    <t>Round, Roundup, Rounddown</t>
    <phoneticPr fontId="18" type="noConversion"/>
  </si>
  <si>
    <t>Stedev, Var</t>
    <phoneticPr fontId="18" type="noConversion"/>
  </si>
  <si>
    <t>Sum</t>
    <phoneticPr fontId="18" type="noConversion"/>
  </si>
  <si>
    <t>Value</t>
    <phoneticPr fontId="18" type="noConversion"/>
  </si>
  <si>
    <t>Vlookup</t>
    <phoneticPr fontId="18" type="noConversion"/>
  </si>
  <si>
    <t>Weekday</t>
    <phoneticPr fontId="18" type="noConversion"/>
  </si>
  <si>
    <t>Year, Month, Day</t>
    <phoneticPr fontId="18" type="noConversion"/>
  </si>
  <si>
    <t>Column, Row</t>
    <phoneticPr fontId="18" type="noConversion"/>
  </si>
  <si>
    <t>Count, CountA, CountBlank, Countif</t>
    <phoneticPr fontId="18" type="noConversion"/>
  </si>
  <si>
    <t>Index로 가기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</si>
</sst>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41" formatCode="_-* #,##0_-;\-* #,##0_-;_-* &quot;-&quot;_-;_-@_-"/>
    <numFmt numFmtId="176" formatCode="_-* #,##0.00_-;\-* #,##0.00_-;_-* &quot;-&quot;_-;_-@_-"/>
    <numFmt numFmtId="177" formatCode="_-* #,##0.000000_-;\-* #,##0.000000_-;_-* &quot;-&quot;_-;_-@_-"/>
    <numFmt numFmtId="178" formatCode="0_);[Red]\(0\)"/>
    <numFmt numFmtId="179" formatCode="0.00_);[Red]\(0.00\)"/>
    <numFmt numFmtId="180" formatCode="0.0000_);[Red]\(0.00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1" fontId="0" fillId="0" borderId="0" xfId="42" applyFont="1">
      <alignment vertical="center"/>
    </xf>
    <xf numFmtId="41" fontId="0" fillId="0" borderId="10" xfId="42" applyFont="1" applyBorder="1">
      <alignment vertical="center"/>
    </xf>
    <xf numFmtId="176" fontId="0" fillId="0" borderId="0" xfId="42" applyNumberFormat="1" applyFont="1">
      <alignment vertical="center"/>
    </xf>
    <xf numFmtId="0" fontId="0" fillId="0" borderId="0" xfId="42" applyNumberFormat="1" applyFont="1">
      <alignment vertical="center"/>
    </xf>
    <xf numFmtId="0" fontId="0" fillId="0" borderId="0" xfId="0" applyAlignment="1">
      <alignment horizontal="centerContinuous" vertical="center"/>
    </xf>
    <xf numFmtId="0" fontId="19" fillId="0" borderId="0" xfId="43" applyBorder="1">
      <alignment vertical="center"/>
    </xf>
    <xf numFmtId="14" fontId="0" fillId="0" borderId="0" xfId="42" applyNumberFormat="1" applyFont="1">
      <alignment vertical="center"/>
    </xf>
    <xf numFmtId="41" fontId="0" fillId="0" borderId="10" xfId="42" applyFont="1" applyBorder="1" applyAlignment="1">
      <alignment horizontal="center" vertical="center"/>
    </xf>
    <xf numFmtId="0" fontId="0" fillId="0" borderId="0" xfId="42" applyNumberFormat="1" applyFont="1" applyAlignment="1">
      <alignment horizontal="center" vertical="center"/>
    </xf>
    <xf numFmtId="0" fontId="0" fillId="0" borderId="10" xfId="42" applyNumberFormat="1" applyFont="1" applyBorder="1" applyAlignment="1">
      <alignment horizontal="center" vertical="center"/>
    </xf>
    <xf numFmtId="14" fontId="0" fillId="0" borderId="10" xfId="42" applyNumberFormat="1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1" fontId="0" fillId="0" borderId="0" xfId="42" applyFont="1" applyBorder="1">
      <alignment vertical="center"/>
    </xf>
    <xf numFmtId="0" fontId="0" fillId="0" borderId="10" xfId="42" applyNumberFormat="1" applyFont="1" applyBorder="1">
      <alignment vertical="center"/>
    </xf>
    <xf numFmtId="41" fontId="0" fillId="0" borderId="10" xfId="42" applyFont="1" applyFill="1" applyBorder="1">
      <alignment vertical="center"/>
    </xf>
    <xf numFmtId="0" fontId="0" fillId="0" borderId="10" xfId="0" applyBorder="1">
      <alignment vertical="center"/>
    </xf>
    <xf numFmtId="41" fontId="0" fillId="0" borderId="0" xfId="42" applyFont="1" applyFill="1" applyBorder="1">
      <alignment vertical="center"/>
    </xf>
    <xf numFmtId="2" fontId="0" fillId="0" borderId="0" xfId="42" applyNumberFormat="1" applyFont="1">
      <alignment vertical="center"/>
    </xf>
    <xf numFmtId="41" fontId="0" fillId="0" borderId="0" xfId="42" applyFont="1" applyAlignment="1">
      <alignment horizontal="center" vertical="center"/>
    </xf>
    <xf numFmtId="6" fontId="0" fillId="0" borderId="0" xfId="42" applyNumberFormat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41" fontId="0" fillId="0" borderId="0" xfId="42" applyFont="1" applyBorder="1" applyAlignment="1">
      <alignment horizontal="center" vertical="center"/>
    </xf>
    <xf numFmtId="177" fontId="0" fillId="0" borderId="10" xfId="42" applyNumberFormat="1" applyFont="1" applyBorder="1">
      <alignment vertical="center"/>
    </xf>
    <xf numFmtId="0" fontId="0" fillId="0" borderId="0" xfId="0" applyAlignment="1">
      <alignment horizontal="left" vertical="center"/>
    </xf>
    <xf numFmtId="178" fontId="0" fillId="0" borderId="0" xfId="42" applyNumberFormat="1" applyFont="1" applyBorder="1">
      <alignment vertical="center"/>
    </xf>
    <xf numFmtId="179" fontId="0" fillId="0" borderId="0" xfId="42" applyNumberFormat="1" applyFont="1" applyBorder="1">
      <alignment vertical="center"/>
    </xf>
    <xf numFmtId="180" fontId="0" fillId="0" borderId="0" xfId="42" applyNumberFormat="1" applyFont="1" applyBorder="1">
      <alignment vertical="center"/>
    </xf>
    <xf numFmtId="2" fontId="0" fillId="0" borderId="0" xfId="0" applyNumberFormat="1">
      <alignment vertical="center"/>
    </xf>
    <xf numFmtId="41" fontId="0" fillId="0" borderId="0" xfId="42" applyFont="1" applyBorder="1" applyAlignment="1">
      <alignment vertical="center" wrapText="1"/>
    </xf>
    <xf numFmtId="41" fontId="0" fillId="0" borderId="10" xfId="42" applyFont="1" applyBorder="1" applyAlignment="1">
      <alignment horizontal="center" vertical="center" wrapText="1"/>
    </xf>
    <xf numFmtId="41" fontId="0" fillId="0" borderId="10" xfId="42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0" borderId="0" xfId="43" applyFill="1" applyBorder="1">
      <alignment vertical="center"/>
    </xf>
    <xf numFmtId="0" fontId="19" fillId="0" borderId="0" xfId="43" quotePrefix="1" applyFill="1" applyBorder="1">
      <alignment vertical="center"/>
    </xf>
    <xf numFmtId="41" fontId="19" fillId="0" borderId="0" xfId="43" applyNumberForma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B694-B8A9-4C13-93DC-4122A15F48A7}">
  <dimension ref="A1:B33"/>
  <sheetViews>
    <sheetView zoomScale="200" zoomScaleNormal="200" workbookViewId="0">
      <selection activeCell="B9" sqref="B9"/>
    </sheetView>
  </sheetViews>
  <sheetFormatPr defaultRowHeight="16.899999999999999" x14ac:dyDescent="0.6"/>
  <cols>
    <col min="2" max="2" width="31.5" bestFit="1" customWidth="1"/>
  </cols>
  <sheetData>
    <row r="1" spans="1:2" x14ac:dyDescent="0.6">
      <c r="A1" s="5"/>
      <c r="B1" s="5"/>
    </row>
    <row r="2" spans="1:2" x14ac:dyDescent="0.6">
      <c r="B2" s="6" t="s">
        <v>7</v>
      </c>
    </row>
    <row r="3" spans="1:2" x14ac:dyDescent="0.6">
      <c r="B3" s="6" t="s">
        <v>34</v>
      </c>
    </row>
    <row r="4" spans="1:2" x14ac:dyDescent="0.6">
      <c r="B4" s="6" t="s">
        <v>63</v>
      </c>
    </row>
    <row r="5" spans="1:2" x14ac:dyDescent="0.6">
      <c r="B5" s="6" t="s">
        <v>35</v>
      </c>
    </row>
    <row r="6" spans="1:2" x14ac:dyDescent="0.6">
      <c r="B6" s="35" t="s">
        <v>36</v>
      </c>
    </row>
    <row r="7" spans="1:2" x14ac:dyDescent="0.6">
      <c r="B7" s="35" t="s">
        <v>64</v>
      </c>
    </row>
    <row r="8" spans="1:2" x14ac:dyDescent="0.6">
      <c r="B8" s="35" t="s">
        <v>37</v>
      </c>
    </row>
    <row r="9" spans="1:2" x14ac:dyDescent="0.6">
      <c r="B9" s="35" t="s">
        <v>38</v>
      </c>
    </row>
    <row r="10" spans="1:2" x14ac:dyDescent="0.6">
      <c r="B10" s="35" t="s">
        <v>39</v>
      </c>
    </row>
    <row r="11" spans="1:2" x14ac:dyDescent="0.6">
      <c r="B11" s="35" t="s">
        <v>40</v>
      </c>
    </row>
    <row r="12" spans="1:2" x14ac:dyDescent="0.6">
      <c r="B12" s="36" t="s">
        <v>41</v>
      </c>
    </row>
    <row r="13" spans="1:2" x14ac:dyDescent="0.6">
      <c r="B13" s="35" t="s">
        <v>42</v>
      </c>
    </row>
    <row r="14" spans="1:2" x14ac:dyDescent="0.6">
      <c r="B14" s="35" t="s">
        <v>43</v>
      </c>
    </row>
    <row r="15" spans="1:2" x14ac:dyDescent="0.6">
      <c r="B15" t="s">
        <v>44</v>
      </c>
    </row>
    <row r="16" spans="1:2" x14ac:dyDescent="0.6">
      <c r="B16" t="s">
        <v>45</v>
      </c>
    </row>
    <row r="17" spans="2:2" x14ac:dyDescent="0.6">
      <c r="B17" t="s">
        <v>46</v>
      </c>
    </row>
    <row r="18" spans="2:2" x14ac:dyDescent="0.6">
      <c r="B18" t="s">
        <v>47</v>
      </c>
    </row>
    <row r="19" spans="2:2" x14ac:dyDescent="0.6">
      <c r="B19" t="s">
        <v>48</v>
      </c>
    </row>
    <row r="20" spans="2:2" x14ac:dyDescent="0.6">
      <c r="B20" t="s">
        <v>49</v>
      </c>
    </row>
    <row r="21" spans="2:2" x14ac:dyDescent="0.6">
      <c r="B21" t="s">
        <v>50</v>
      </c>
    </row>
    <row r="22" spans="2:2" x14ac:dyDescent="0.6">
      <c r="B22" t="s">
        <v>51</v>
      </c>
    </row>
    <row r="23" spans="2:2" x14ac:dyDescent="0.6">
      <c r="B23" t="s">
        <v>52</v>
      </c>
    </row>
    <row r="24" spans="2:2" x14ac:dyDescent="0.6">
      <c r="B24" t="s">
        <v>53</v>
      </c>
    </row>
    <row r="25" spans="2:2" x14ac:dyDescent="0.6">
      <c r="B25" t="s">
        <v>54</v>
      </c>
    </row>
    <row r="26" spans="2:2" x14ac:dyDescent="0.6">
      <c r="B26" t="s">
        <v>55</v>
      </c>
    </row>
    <row r="27" spans="2:2" x14ac:dyDescent="0.6">
      <c r="B27" t="s">
        <v>56</v>
      </c>
    </row>
    <row r="28" spans="2:2" x14ac:dyDescent="0.6">
      <c r="B28" t="s">
        <v>57</v>
      </c>
    </row>
    <row r="29" spans="2:2" x14ac:dyDescent="0.6">
      <c r="B29" t="s">
        <v>58</v>
      </c>
    </row>
    <row r="30" spans="2:2" x14ac:dyDescent="0.6">
      <c r="B30" t="s">
        <v>59</v>
      </c>
    </row>
    <row r="31" spans="2:2" x14ac:dyDescent="0.6">
      <c r="B31" t="s">
        <v>60</v>
      </c>
    </row>
    <row r="32" spans="2:2" x14ac:dyDescent="0.6">
      <c r="B32" t="s">
        <v>61</v>
      </c>
    </row>
    <row r="33" spans="2:2" x14ac:dyDescent="0.6">
      <c r="B33" t="s">
        <v>62</v>
      </c>
    </row>
  </sheetData>
  <phoneticPr fontId="18" type="noConversion"/>
  <hyperlinks>
    <hyperlink ref="B2" location="Average!A1" display="Average, Averageif" xr:uid="{B23BD769-6927-4EC3-9F85-62C9611706C6}"/>
    <hyperlink ref="B3" location="Choose!A1" display="Choose" xr:uid="{2EED3D65-E32C-4CC0-B4A0-0DA7A65A9149}"/>
    <hyperlink ref="B4" location="Column!A1" display="Column" xr:uid="{68176D50-5072-430E-AF02-1DA2967E44D9}"/>
    <hyperlink ref="B5" location="Concat!A1" display="Concat" xr:uid="{EBAD5A58-400D-4D1E-A9E3-95085DC8DFB1}"/>
    <hyperlink ref="B6" location="Correl!A1" display="Correl" xr:uid="{9F620933-1652-4B63-848E-26C0A93C09A1}"/>
    <hyperlink ref="B7" location="Count!A1" display="Count, CountA, CountBlank, Countif" xr:uid="{A228585C-F56A-4B6B-9745-BC16766452BE}"/>
    <hyperlink ref="B8" location="Date!A1" display="Date" xr:uid="{51E32803-634F-4216-B3A3-B503A8CA325B}"/>
    <hyperlink ref="B9" location="'Find Search'!A1" display="Find, Search" xr:uid="{33FA6738-8E77-4B30-B660-8A9154E405C9}"/>
    <hyperlink ref="B10" location="Frequency!A1" display="Frequency" xr:uid="{D5045225-D7FF-4C99-9344-898315A00295}"/>
    <hyperlink ref="B11" location="Hlookup!A1" display="Hlookup" xr:uid="{7BDF352C-ACDE-4DD4-8AA8-5B370EC0FF44}"/>
    <hyperlink ref="B12" location="Index_fn!A1" display="Index (function)" xr:uid="{ADBF6DC0-5DEC-419E-9CEF-31037F347B3C}"/>
    <hyperlink ref="B13" location="if!A1" display="if" xr:uid="{3C877B6F-76C0-483C-9BD5-B5124F197FAA}"/>
    <hyperlink ref="B14" location="ifs!A1" display="ifs" xr:uid="{132A59F1-FF47-4B59-86E7-F5DE189E9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200" zoomScaleNormal="200" workbookViewId="0">
      <selection activeCell="D6" sqref="D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30.125" style="1" bestFit="1" customWidth="1"/>
    <col min="5" max="16384" width="8.6875" style="1"/>
  </cols>
  <sheetData>
    <row r="1" spans="1:4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4" x14ac:dyDescent="0.6">
      <c r="A2" s="2" t="s">
        <v>1</v>
      </c>
      <c r="B2" s="2">
        <v>10</v>
      </c>
      <c r="C2" s="4">
        <f>AVERAGE(B2:B6)</f>
        <v>30</v>
      </c>
      <c r="D2" s="1" t="str">
        <f ca="1">_xlfn.FORMULATEXT(C2)</f>
        <v>=AVERAGE(B2:B6)</v>
      </c>
    </row>
    <row r="3" spans="1:4" x14ac:dyDescent="0.6">
      <c r="A3" s="2" t="s">
        <v>1</v>
      </c>
      <c r="B3" s="2">
        <v>20</v>
      </c>
      <c r="C3" s="4">
        <f>AVERAGEIF(A2:A6, "AA", B2:B6)</f>
        <v>15</v>
      </c>
      <c r="D3" s="1" t="str">
        <f ca="1">_xlfn.FORMULATEXT(C3)</f>
        <v>=AVERAGEIF(A2:A6, "AA", B2:B6)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  <row r="9" spans="1:4" x14ac:dyDescent="0.6">
      <c r="A9" s="37" t="s">
        <v>65</v>
      </c>
    </row>
  </sheetData>
  <phoneticPr fontId="18" type="noConversion"/>
  <hyperlinks>
    <hyperlink ref="A9" location="Index!A1" display="Index로 가기" xr:uid="{F6F39CBB-8E92-4C77-BDDF-AF9E46592B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056-FE84-4379-AAD2-9395A3D5F39B}">
  <dimension ref="A1:E6"/>
  <sheetViews>
    <sheetView zoomScale="170" zoomScaleNormal="170" workbookViewId="0">
      <selection activeCell="C8" sqref="C8"/>
    </sheetView>
  </sheetViews>
  <sheetFormatPr defaultRowHeight="16.899999999999999" x14ac:dyDescent="0.6"/>
  <cols>
    <col min="3" max="3" width="10.5625" bestFit="1" customWidth="1"/>
    <col min="5" max="5" width="49.5625" bestFit="1" customWidth="1"/>
  </cols>
  <sheetData>
    <row r="1" spans="1:5" x14ac:dyDescent="0.6">
      <c r="A1" s="8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>
        <f>WEEKDAY(C2)</f>
        <v>2</v>
      </c>
      <c r="E2" t="str">
        <f ca="1">_xlfn.FORMULATEXT(D2)</f>
        <v>=WEEKDAY(C2)</v>
      </c>
    </row>
    <row r="3" spans="1:5" x14ac:dyDescent="0.6">
      <c r="A3" s="2" t="s">
        <v>1</v>
      </c>
      <c r="B3" s="2">
        <v>20</v>
      </c>
      <c r="C3" s="11">
        <v>45324</v>
      </c>
      <c r="D3" s="12" t="str">
        <f>CHOOSE(WEEKDAY(D2),"일","월","화","수","목","금","토")</f>
        <v>월</v>
      </c>
      <c r="E3" t="str">
        <f ca="1">_xlfn.FORMULATEXT(D3)</f>
        <v>=CHOOSE(WEEKDAY(D2),"일","월","화","수","목","금","토")</v>
      </c>
    </row>
    <row r="4" spans="1:5" x14ac:dyDescent="0.6">
      <c r="A4" s="2" t="s">
        <v>2</v>
      </c>
      <c r="B4" s="2">
        <v>50</v>
      </c>
      <c r="C4" s="11">
        <v>45354</v>
      </c>
    </row>
    <row r="5" spans="1:5" x14ac:dyDescent="0.6">
      <c r="A5" s="2" t="s">
        <v>2</v>
      </c>
      <c r="B5" s="2">
        <v>40</v>
      </c>
      <c r="C5" s="11">
        <v>45386</v>
      </c>
    </row>
    <row r="6" spans="1:5" x14ac:dyDescent="0.6">
      <c r="A6" s="2" t="s">
        <v>3</v>
      </c>
      <c r="B6" s="2">
        <v>30</v>
      </c>
      <c r="C6" s="11">
        <v>45417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3B14-A74F-4E8A-A6DF-07B1952A53F2}">
  <dimension ref="A1:E6"/>
  <sheetViews>
    <sheetView zoomScale="200" zoomScaleNormal="200" workbookViewId="0">
      <selection activeCell="P18" sqref="P18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6875" style="1"/>
    <col min="5" max="5" width="15.06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1">
        <f>COLUMN(A2)</f>
        <v>1</v>
      </c>
      <c r="E2" s="1" t="str">
        <f ca="1">_xlfn.FORMULATEXT(D2)</f>
        <v>=COLUMN(A2)</v>
      </c>
    </row>
    <row r="3" spans="1:5" x14ac:dyDescent="0.6">
      <c r="A3" s="2" t="s">
        <v>1</v>
      </c>
      <c r="B3" s="2">
        <v>20</v>
      </c>
      <c r="C3" s="2">
        <v>2000</v>
      </c>
      <c r="D3" s="1">
        <f>COLUMN(B3)</f>
        <v>2</v>
      </c>
      <c r="E3" s="1" t="str">
        <f t="shared" ref="E3:E6" ca="1" si="0">_xlfn.FORMULATEXT(D3)</f>
        <v>=COLUMN(B3)</v>
      </c>
    </row>
    <row r="4" spans="1:5" x14ac:dyDescent="0.6">
      <c r="A4" s="2" t="s">
        <v>2</v>
      </c>
      <c r="B4" s="2">
        <v>50</v>
      </c>
      <c r="C4" s="2">
        <v>10000</v>
      </c>
      <c r="D4" s="1">
        <f>COLUMN(C4)</f>
        <v>3</v>
      </c>
      <c r="E4" s="1" t="str">
        <f t="shared" ca="1" si="0"/>
        <v>=COLUMN(C4)</v>
      </c>
    </row>
    <row r="5" spans="1:5" x14ac:dyDescent="0.6">
      <c r="A5" s="2" t="s">
        <v>2</v>
      </c>
      <c r="B5" s="2">
        <v>40</v>
      </c>
      <c r="C5" s="2">
        <v>4000</v>
      </c>
      <c r="D5" s="1">
        <f>ROW(A5)</f>
        <v>5</v>
      </c>
      <c r="E5" s="1" t="str">
        <f t="shared" ca="1" si="0"/>
        <v>=ROW(A5)</v>
      </c>
    </row>
    <row r="6" spans="1:5" x14ac:dyDescent="0.6">
      <c r="A6" s="2" t="s">
        <v>3</v>
      </c>
      <c r="B6" s="2">
        <v>30</v>
      </c>
      <c r="C6" s="2">
        <v>3000</v>
      </c>
      <c r="D6" s="1">
        <f>ROW(B6)</f>
        <v>6</v>
      </c>
      <c r="E6" s="1" t="str">
        <f t="shared" ca="1" si="0"/>
        <v>=ROW(B6)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E425-B5AD-4AE2-9F8A-F0A319953CFF}">
  <dimension ref="A1:E6"/>
  <sheetViews>
    <sheetView zoomScale="200" zoomScaleNormal="200" workbookViewId="0">
      <selection activeCell="H12" sqref="H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2.9375" style="1" bestFit="1" customWidth="1"/>
    <col min="5" max="5" width="29.6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1" t="str">
        <f>_xlfn.CONCAT(B2, "건", " ", C2, "원")</f>
        <v>10건 1000원</v>
      </c>
      <c r="E2" s="1" t="str">
        <f ca="1">_xlfn.FORMULATEXT(D2)</f>
        <v>=CONCAT(B2, "건", " ", C2, "원")</v>
      </c>
    </row>
    <row r="3" spans="1:5" x14ac:dyDescent="0.6">
      <c r="A3" s="2" t="s">
        <v>1</v>
      </c>
      <c r="B3" s="2">
        <v>20</v>
      </c>
      <c r="C3" s="2">
        <v>2000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816D-976A-4885-B726-A6A6734706FD}">
  <dimension ref="A1:E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125" style="1" customWidth="1"/>
    <col min="5" max="5" width="29.6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3">
        <f>CORREL(B2:B6, C2:C6)</f>
        <v>0.89442719099991586</v>
      </c>
      <c r="E2" s="1" t="str">
        <f ca="1">_xlfn.FORMULATEXT(D2)</f>
        <v>=CORREL(B2:B6, C2:C6)</v>
      </c>
    </row>
    <row r="3" spans="1:5" x14ac:dyDescent="0.6">
      <c r="A3" s="2" t="s">
        <v>1</v>
      </c>
      <c r="B3" s="2">
        <v>20</v>
      </c>
      <c r="C3" s="2">
        <v>2000</v>
      </c>
      <c r="D3" s="3">
        <f>CORREL(B:B,C:C)</f>
        <v>0.89442719099991586</v>
      </c>
      <c r="E3" s="1" t="str">
        <f ca="1">_xlfn.FORMULATEXT(D3)</f>
        <v>=CORREL(B:B,C:C)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B05A-4AD9-4ED8-AB19-A5F380C5B2F1}">
  <dimension ref="A1:F6"/>
  <sheetViews>
    <sheetView zoomScale="200" zoomScaleNormal="200" workbookViewId="0">
      <selection activeCell="I11" sqref="I1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8125" style="4" customWidth="1"/>
    <col min="5" max="5" width="9.25" style="4" customWidth="1"/>
    <col min="6" max="6" width="22.187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10</v>
      </c>
      <c r="E1" s="9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>
        <v>123</v>
      </c>
      <c r="E2" s="4">
        <f>COUNT(D2:D6)</f>
        <v>3</v>
      </c>
      <c r="F2" s="1" t="str">
        <f ca="1">_xlfn.FORMULATEXT(E2)</f>
        <v>=COUNT(D2:D6)</v>
      </c>
    </row>
    <row r="3" spans="1:6" x14ac:dyDescent="0.6">
      <c r="A3" s="2" t="s">
        <v>1</v>
      </c>
      <c r="B3" s="2">
        <v>20</v>
      </c>
      <c r="C3" s="2">
        <v>2000</v>
      </c>
      <c r="D3" s="2"/>
      <c r="E3" s="4">
        <f>COUNTA(D2:D6)</f>
        <v>4</v>
      </c>
      <c r="F3" s="1" t="str">
        <f ca="1">_xlfn.FORMULATEXT(E3)</f>
        <v>=COUNTA(D2:D6)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11</v>
      </c>
      <c r="E4" s="4">
        <f>COUNTBLANK(D2:D6)</f>
        <v>1</v>
      </c>
      <c r="F4" s="1" t="str">
        <f t="shared" ref="F4:F5" ca="1" si="0">_xlfn.FORMULATEXT(E4)</f>
        <v>=COUNTBLANK(D2:D6)</v>
      </c>
    </row>
    <row r="5" spans="1:6" x14ac:dyDescent="0.6">
      <c r="A5" s="2" t="s">
        <v>2</v>
      </c>
      <c r="B5" s="2">
        <v>40</v>
      </c>
      <c r="C5" s="2">
        <v>4000</v>
      </c>
      <c r="D5" s="2">
        <v>456</v>
      </c>
      <c r="E5" s="4">
        <f>COUNTIF(A2:A6, "BB")</f>
        <v>2</v>
      </c>
      <c r="F5" s="1" t="str">
        <f t="shared" ca="1" si="0"/>
        <v>=COUNTIF(A2:A6, "BB")</v>
      </c>
    </row>
    <row r="6" spans="1:6" x14ac:dyDescent="0.6">
      <c r="A6" s="2" t="s">
        <v>3</v>
      </c>
      <c r="B6" s="2">
        <v>30</v>
      </c>
      <c r="C6" s="2">
        <v>3000</v>
      </c>
      <c r="D6" s="2">
        <v>789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8C1B-FF21-4A98-959B-156FE949E7D3}">
  <dimension ref="A1:E6"/>
  <sheetViews>
    <sheetView zoomScale="200" zoomScaleNormal="200" workbookViewId="0">
      <selection activeCell="J12" sqref="J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0.5625" style="1" bestFit="1" customWidth="1"/>
    <col min="5" max="5" width="15.06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7">
        <f>DATE(2025, 1, 1)</f>
        <v>45658</v>
      </c>
      <c r="E2" s="1" t="str">
        <f ca="1">_xlfn.FORMULATEXT(D2)</f>
        <v>=DATE(2025, 1, 1)</v>
      </c>
    </row>
    <row r="3" spans="1:5" x14ac:dyDescent="0.6">
      <c r="A3" s="2" t="s">
        <v>1</v>
      </c>
      <c r="B3" s="2">
        <v>20</v>
      </c>
      <c r="C3" s="2">
        <v>2000</v>
      </c>
      <c r="D3" s="7">
        <f>DATE(2026, 1, 1)</f>
        <v>46023</v>
      </c>
      <c r="E3" s="1" t="str">
        <f t="shared" ref="E3:E6" ca="1" si="0">_xlfn.FORMULATEXT(D3)</f>
        <v>=DATE(2026, 1, 1)</v>
      </c>
    </row>
    <row r="4" spans="1:5" x14ac:dyDescent="0.6">
      <c r="A4" s="2" t="s">
        <v>2</v>
      </c>
      <c r="B4" s="2">
        <v>50</v>
      </c>
      <c r="C4" s="2">
        <v>10000</v>
      </c>
      <c r="D4" s="1">
        <f>DATEDIF(D2, D3, "y")</f>
        <v>1</v>
      </c>
      <c r="E4" s="1" t="str">
        <f t="shared" ca="1" si="0"/>
        <v>=DATEDIF(D2, D3, "y")</v>
      </c>
    </row>
    <row r="5" spans="1:5" x14ac:dyDescent="0.6">
      <c r="A5" s="2" t="s">
        <v>2</v>
      </c>
      <c r="B5" s="2">
        <v>40</v>
      </c>
      <c r="C5" s="2">
        <v>4000</v>
      </c>
      <c r="D5" s="1">
        <f>DATEDIF(D2, D3, "m")</f>
        <v>12</v>
      </c>
      <c r="E5" s="1" t="str">
        <f t="shared" ca="1" si="0"/>
        <v>=DATEDIF(D2, D3, "m")</v>
      </c>
    </row>
    <row r="6" spans="1:5" x14ac:dyDescent="0.6">
      <c r="A6" s="2" t="s">
        <v>3</v>
      </c>
      <c r="B6" s="2">
        <v>30</v>
      </c>
      <c r="C6" s="2">
        <v>3000</v>
      </c>
      <c r="D6" s="1">
        <f>DATEDIF(D2, D3, "d")</f>
        <v>365</v>
      </c>
      <c r="E6" s="1" t="str">
        <f t="shared" ca="1" si="0"/>
        <v>=DATEDIF(D2, D3, "d")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61E3-5E82-495E-AE26-AABEDCB3DE83}">
  <dimension ref="A1:F8"/>
  <sheetViews>
    <sheetView tabSelected="1" zoomScale="200" zoomScaleNormal="200" workbookViewId="0"/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5.3125" style="4" bestFit="1" customWidth="1"/>
    <col min="5" max="5" width="10.5625" style="1" bestFit="1" customWidth="1"/>
    <col min="6" max="6" width="19.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12</v>
      </c>
      <c r="E1" s="20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 t="s">
        <v>13</v>
      </c>
      <c r="E2" s="4">
        <f>FIND("-", D2)</f>
        <v>4</v>
      </c>
      <c r="F2" s="1" t="str">
        <f ca="1">_xlfn.FORMULATEXT(E2)</f>
        <v>=FIND("-", D2)</v>
      </c>
    </row>
    <row r="3" spans="1:6" x14ac:dyDescent="0.6">
      <c r="A3" s="2" t="s">
        <v>1</v>
      </c>
      <c r="B3" s="2">
        <v>20</v>
      </c>
      <c r="C3" s="2">
        <v>2000</v>
      </c>
      <c r="D3" s="2" t="s">
        <v>14</v>
      </c>
      <c r="E3" s="4">
        <f>FIND("-", D3, 5)</f>
        <v>9</v>
      </c>
      <c r="F3" s="1" t="str">
        <f t="shared" ref="F3:F8" ca="1" si="0">_xlfn.FORMULATEXT(E3)</f>
        <v>=FIND("-", D3, 5)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15</v>
      </c>
      <c r="E4" s="4">
        <f>SEARCH("-", D4)</f>
        <v>4</v>
      </c>
      <c r="F4" s="1" t="str">
        <f t="shared" ca="1" si="0"/>
        <v>=SEARCH("-", D4)</v>
      </c>
    </row>
    <row r="5" spans="1:6" x14ac:dyDescent="0.6">
      <c r="A5" s="2" t="s">
        <v>2</v>
      </c>
      <c r="B5" s="2">
        <v>40</v>
      </c>
      <c r="C5" s="2">
        <v>4000</v>
      </c>
      <c r="D5" s="2" t="s">
        <v>16</v>
      </c>
      <c r="E5" s="4">
        <f>SEARCH("-", D5, 5)</f>
        <v>9</v>
      </c>
      <c r="F5" s="1" t="str">
        <f t="shared" ca="1" si="0"/>
        <v>=SEARCH("-", D5, 5)</v>
      </c>
    </row>
    <row r="6" spans="1:6" x14ac:dyDescent="0.6">
      <c r="A6" s="2" t="s">
        <v>3</v>
      </c>
      <c r="B6" s="2">
        <v>30</v>
      </c>
      <c r="C6" s="2">
        <v>3000</v>
      </c>
      <c r="D6" s="2" t="s">
        <v>17</v>
      </c>
      <c r="E6" s="4"/>
    </row>
    <row r="7" spans="1:6" x14ac:dyDescent="0.6">
      <c r="A7" s="2" t="s">
        <v>18</v>
      </c>
      <c r="B7" s="2">
        <v>30</v>
      </c>
      <c r="C7" s="2">
        <v>3000</v>
      </c>
      <c r="D7" s="2" t="s">
        <v>19</v>
      </c>
      <c r="E7" s="4">
        <f>FIND("A", A7)</f>
        <v>1</v>
      </c>
      <c r="F7" s="1" t="str">
        <f t="shared" ca="1" si="0"/>
        <v>=FIND("A", A7)</v>
      </c>
    </row>
    <row r="8" spans="1:6" x14ac:dyDescent="0.6">
      <c r="A8" s="2" t="s">
        <v>18</v>
      </c>
      <c r="B8" s="2">
        <v>30</v>
      </c>
      <c r="C8" s="2">
        <v>3000</v>
      </c>
      <c r="D8" s="2" t="s">
        <v>20</v>
      </c>
      <c r="E8" s="4">
        <f>FIND("a", A8)</f>
        <v>2</v>
      </c>
      <c r="F8" s="1" t="str">
        <f t="shared" ca="1" si="0"/>
        <v>=FIND("a", A8)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330E-9289-41C5-B5ED-71408E9EE30D}">
  <dimension ref="A1:E6"/>
  <sheetViews>
    <sheetView zoomScale="200" zoomScaleNormal="200" workbookViewId="0">
      <selection activeCell="F19" sqref="F19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4.875" style="1" bestFit="1" customWidth="1"/>
    <col min="4" max="4" width="8.8125" style="4" bestFit="1" customWidth="1"/>
    <col min="5" max="5" width="30.1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2" t="s">
        <v>21</v>
      </c>
      <c r="D1" s="9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15">
        <v>0</v>
      </c>
      <c r="D2" s="4" cm="1">
        <f t="array" ref="D2:D6">FREQUENCY(B2:B6, C2:C5)</f>
        <v>0</v>
      </c>
      <c r="E2" s="1" t="str">
        <f ca="1">_xlfn.FORMULATEXT(D2)</f>
        <v>=FREQUENCY(B2:B6, C2:C5)</v>
      </c>
    </row>
    <row r="3" spans="1:5" x14ac:dyDescent="0.6">
      <c r="A3" s="2" t="s">
        <v>1</v>
      </c>
      <c r="B3" s="2">
        <v>20</v>
      </c>
      <c r="C3" s="15">
        <v>25</v>
      </c>
      <c r="D3" s="4">
        <v>2</v>
      </c>
    </row>
    <row r="4" spans="1:5" x14ac:dyDescent="0.6">
      <c r="A4" s="2" t="s">
        <v>2</v>
      </c>
      <c r="B4" s="2">
        <v>50</v>
      </c>
      <c r="C4" s="15">
        <v>50</v>
      </c>
      <c r="D4" s="4">
        <v>3</v>
      </c>
    </row>
    <row r="5" spans="1:5" x14ac:dyDescent="0.6">
      <c r="A5" s="2" t="s">
        <v>2</v>
      </c>
      <c r="B5" s="2">
        <v>40</v>
      </c>
      <c r="C5" s="15">
        <v>100</v>
      </c>
      <c r="D5" s="4">
        <v>0</v>
      </c>
    </row>
    <row r="6" spans="1:5" x14ac:dyDescent="0.6">
      <c r="A6" s="2" t="s">
        <v>3</v>
      </c>
      <c r="B6" s="2">
        <v>30</v>
      </c>
      <c r="C6" s="2"/>
      <c r="D6" s="4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2A40-CDD1-4556-B9FB-4336EB45287F}">
  <dimension ref="A1:J2"/>
  <sheetViews>
    <sheetView zoomScale="130" zoomScaleNormal="130" workbookViewId="0">
      <selection activeCell="P17" sqref="P17"/>
    </sheetView>
  </sheetViews>
  <sheetFormatPr defaultRowHeight="16.899999999999999" x14ac:dyDescent="0.6"/>
  <cols>
    <col min="10" max="10" width="29.75" bestFit="1" customWidth="1"/>
  </cols>
  <sheetData>
    <row r="1" spans="1:10" x14ac:dyDescent="0.6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H1" s="16" t="s">
        <v>0</v>
      </c>
      <c r="I1" s="16" t="s">
        <v>24</v>
      </c>
      <c r="J1" s="18" t="s">
        <v>5</v>
      </c>
    </row>
    <row r="2" spans="1:10" x14ac:dyDescent="0.6">
      <c r="A2" s="2" t="s">
        <v>6</v>
      </c>
      <c r="B2" s="2">
        <v>10</v>
      </c>
      <c r="C2" s="2">
        <v>20</v>
      </c>
      <c r="D2" s="2">
        <v>50</v>
      </c>
      <c r="E2" s="2">
        <v>40</v>
      </c>
      <c r="F2" s="2">
        <v>30</v>
      </c>
      <c r="H2" s="17" t="s">
        <v>27</v>
      </c>
      <c r="I2" s="17">
        <f>HLOOKUP($I$1, $A$1:$F$2, 2, 2)</f>
        <v>50</v>
      </c>
      <c r="J2" t="str">
        <f ca="1">_xlfn.FORMULATEXT(I2)</f>
        <v>=HLOOKUP($I$1, $A$1:$F$2, 2, 2)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AF07-0ABA-4CDC-9527-36F2B03F1039}">
  <dimension ref="A1:E6"/>
  <sheetViews>
    <sheetView zoomScale="200" zoomScaleNormal="200" workbookViewId="0">
      <selection activeCell="D1" sqref="D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" style="1" customWidth="1"/>
    <col min="5" max="5" width="29.6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4">
        <f>INDEX(B2:C6, 1, 1)</f>
        <v>10</v>
      </c>
      <c r="E2" s="1" t="str">
        <f ca="1">_xlfn.FORMULATEXT(D2)</f>
        <v>=INDEX(B2:C6, 1, 1)</v>
      </c>
    </row>
    <row r="3" spans="1:5" x14ac:dyDescent="0.6">
      <c r="A3" s="2" t="s">
        <v>1</v>
      </c>
      <c r="B3" s="2">
        <v>20</v>
      </c>
      <c r="C3" s="2">
        <v>2000</v>
      </c>
      <c r="D3" s="4">
        <f>INDEX(B2:C6, 5, 2)</f>
        <v>3000</v>
      </c>
      <c r="E3" s="1" t="str">
        <f ca="1">_xlfn.FORMULATEXT(D3)</f>
        <v>=INDEX(B2:C6, 5, 2)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831F-B190-439C-93A1-E28CB5C80A14}">
  <dimension ref="A1:E6"/>
  <sheetViews>
    <sheetView zoomScale="200" zoomScaleNormal="200" workbookViewId="0">
      <selection activeCell="I10" sqref="I10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" style="1" customWidth="1"/>
    <col min="5" max="5" width="36.812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4" t="str">
        <f>IF(C2&gt;=5000, "높은 매출", "낮은 매출")</f>
        <v>낮은 매출</v>
      </c>
      <c r="E2" s="1" t="str">
        <f ca="1">_xlfn.FORMULATEXT(D2)</f>
        <v>=IF(C2&gt;=5000, "높은 매출", "낮은 매출")</v>
      </c>
    </row>
    <row r="3" spans="1:5" x14ac:dyDescent="0.6">
      <c r="A3" s="2" t="s">
        <v>1</v>
      </c>
      <c r="B3" s="2">
        <v>20</v>
      </c>
      <c r="C3" s="2">
        <v>2000</v>
      </c>
      <c r="D3" s="4" t="str">
        <f t="shared" ref="D3:D6" si="0">IF(C3&gt;=5000, "높은 매출", "낮은 매출")</f>
        <v>낮은 매출</v>
      </c>
      <c r="E3" s="1" t="str">
        <f t="shared" ref="E3:E6" ca="1" si="1">_xlfn.FORMULATEXT(D3)</f>
        <v>=IF(C3&gt;=5000, "높은 매출", "낮은 매출")</v>
      </c>
    </row>
    <row r="4" spans="1:5" x14ac:dyDescent="0.6">
      <c r="A4" s="2" t="s">
        <v>2</v>
      </c>
      <c r="B4" s="2">
        <v>50</v>
      </c>
      <c r="C4" s="2">
        <v>10000</v>
      </c>
      <c r="D4" s="4" t="str">
        <f t="shared" si="0"/>
        <v>높은 매출</v>
      </c>
      <c r="E4" s="1" t="str">
        <f t="shared" ca="1" si="1"/>
        <v>=IF(C4&gt;=5000, "높은 매출", "낮은 매출")</v>
      </c>
    </row>
    <row r="5" spans="1:5" x14ac:dyDescent="0.6">
      <c r="A5" s="2" t="s">
        <v>2</v>
      </c>
      <c r="B5" s="2">
        <v>40</v>
      </c>
      <c r="C5" s="2">
        <v>4000</v>
      </c>
      <c r="D5" s="4" t="str">
        <f t="shared" si="0"/>
        <v>낮은 매출</v>
      </c>
      <c r="E5" s="1" t="str">
        <f t="shared" ca="1" si="1"/>
        <v>=IF(C5&gt;=5000, "높은 매출", "낮은 매출")</v>
      </c>
    </row>
    <row r="6" spans="1:5" x14ac:dyDescent="0.6">
      <c r="A6" s="2" t="s">
        <v>3</v>
      </c>
      <c r="B6" s="2">
        <v>30</v>
      </c>
      <c r="C6" s="2">
        <v>3000</v>
      </c>
      <c r="D6" s="4" t="str">
        <f t="shared" si="0"/>
        <v>낮은 매출</v>
      </c>
      <c r="E6" s="1" t="str">
        <f t="shared" ca="1" si="1"/>
        <v>=IF(C6&gt;=5000, "높은 매출", "낮은 매출")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6FD5-CF45-44C6-8163-5BB2E6946A3D}">
  <dimension ref="A1:E6"/>
  <sheetViews>
    <sheetView zoomScale="170" zoomScaleNormal="17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" style="1" customWidth="1"/>
    <col min="5" max="5" width="56.43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1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4" t="str" cm="1">
        <f t="array" ref="D2">_xlfn.IFS(C2&lt;2500, "매출 하", C2&lt;5000, "매출 중", TRUE, "매출 상")</f>
        <v>매출 하</v>
      </c>
      <c r="E2" s="1" t="str">
        <f ca="1">_xlfn.FORMULATEXT(D2)</f>
        <v>=IFS(C2&lt;2500, "매출 하", C2&lt;5000, "매출 중", TRUE, "매출 상")</v>
      </c>
    </row>
    <row r="3" spans="1:5" x14ac:dyDescent="0.6">
      <c r="A3" s="2" t="s">
        <v>1</v>
      </c>
      <c r="B3" s="2">
        <v>20</v>
      </c>
      <c r="C3" s="2">
        <v>2000</v>
      </c>
      <c r="D3" s="4" t="str" cm="1">
        <f t="array" ref="D3">_xlfn.IFS(C3&lt;2500, "매출 하", C3&lt;5000, "매출 중", TRUE, "매출 상")</f>
        <v>매출 하</v>
      </c>
      <c r="E3" s="1" t="str">
        <f t="shared" ref="E3:E6" ca="1" si="0">_xlfn.FORMULATEXT(D3)</f>
        <v>=IFS(C3&lt;2500, "매출 하", C3&lt;5000, "매출 중", TRUE, "매출 상")</v>
      </c>
    </row>
    <row r="4" spans="1:5" x14ac:dyDescent="0.6">
      <c r="A4" s="2" t="s">
        <v>2</v>
      </c>
      <c r="B4" s="2">
        <v>50</v>
      </c>
      <c r="C4" s="2">
        <v>10000</v>
      </c>
      <c r="D4" s="4" t="str" cm="1">
        <f t="array" ref="D4">_xlfn.IFS(C4&lt;2500, "매출 하", C4&lt;5000, "매출 중", TRUE, "매출 상")</f>
        <v>매출 상</v>
      </c>
      <c r="E4" s="1" t="str">
        <f t="shared" ca="1" si="0"/>
        <v>=IFS(C4&lt;2500, "매출 하", C4&lt;5000, "매출 중", TRUE, "매출 상")</v>
      </c>
    </row>
    <row r="5" spans="1:5" x14ac:dyDescent="0.6">
      <c r="A5" s="2" t="s">
        <v>2</v>
      </c>
      <c r="B5" s="2">
        <v>40</v>
      </c>
      <c r="C5" s="2">
        <v>4000</v>
      </c>
      <c r="D5" s="4" t="str" cm="1">
        <f t="array" ref="D5">_xlfn.IFS(C5&lt;2500, "매출 하", C5&lt;5000, "매출 중", TRUE, "매출 상")</f>
        <v>매출 중</v>
      </c>
      <c r="E5" s="1" t="str">
        <f t="shared" ca="1" si="0"/>
        <v>=IFS(C5&lt;2500, "매출 하", C5&lt;5000, "매출 중", TRUE, "매출 상")</v>
      </c>
    </row>
    <row r="6" spans="1:5" x14ac:dyDescent="0.6">
      <c r="A6" s="2" t="s">
        <v>3</v>
      </c>
      <c r="B6" s="2">
        <v>30</v>
      </c>
      <c r="C6" s="2">
        <v>3000</v>
      </c>
      <c r="D6" s="4" t="str" cm="1">
        <f t="array" ref="D6">_xlfn.IFS(C6&lt;2500, "매출 하", C6&lt;5000, "매출 중", TRUE, "매출 상")</f>
        <v>매출 중</v>
      </c>
      <c r="E6" s="1" t="str">
        <f t="shared" ca="1" si="0"/>
        <v>=IFS(C6&lt;2500, "매출 하", C6&lt;5000, "매출 중", TRUE, "매출 상")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1F9-D8FD-4992-8F78-EDD8FBE960F3}">
  <dimension ref="A1:F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8125" style="4" customWidth="1"/>
    <col min="5" max="5" width="9.25" style="4" customWidth="1"/>
    <col min="6" max="6" width="22.187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10</v>
      </c>
      <c r="E1" s="9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>
        <v>123</v>
      </c>
      <c r="E2" s="4" t="b">
        <f>ISNUMBER(D2)</f>
        <v>1</v>
      </c>
      <c r="F2" s="1" t="str">
        <f ca="1">_xlfn.FORMULATEXT(E2)</f>
        <v>=ISNUMBER(D2)</v>
      </c>
    </row>
    <row r="3" spans="1:6" x14ac:dyDescent="0.6">
      <c r="A3" s="2" t="s">
        <v>1</v>
      </c>
      <c r="B3" s="2">
        <v>20</v>
      </c>
      <c r="C3" s="2">
        <v>2000</v>
      </c>
      <c r="D3" s="2"/>
      <c r="E3" s="4" t="b">
        <f t="shared" ref="E3:E6" si="0">ISNUMBER(D3)</f>
        <v>0</v>
      </c>
      <c r="F3" s="1" t="str">
        <f ca="1">_xlfn.FORMULATEXT(E3)</f>
        <v>=ISNUMBER(D3)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11</v>
      </c>
      <c r="E4" s="4" t="b">
        <f t="shared" si="0"/>
        <v>0</v>
      </c>
      <c r="F4" s="1" t="str">
        <f t="shared" ref="F4:F6" ca="1" si="1">_xlfn.FORMULATEXT(E4)</f>
        <v>=ISNUMBER(D4)</v>
      </c>
    </row>
    <row r="5" spans="1:6" x14ac:dyDescent="0.6">
      <c r="A5" s="2" t="s">
        <v>2</v>
      </c>
      <c r="B5" s="2">
        <v>40</v>
      </c>
      <c r="C5" s="2">
        <v>4000</v>
      </c>
      <c r="D5" s="2">
        <v>456</v>
      </c>
      <c r="E5" s="4" t="b">
        <f t="shared" si="0"/>
        <v>1</v>
      </c>
      <c r="F5" s="1" t="str">
        <f t="shared" ca="1" si="1"/>
        <v>=ISNUMBER(D5)</v>
      </c>
    </row>
    <row r="6" spans="1:6" x14ac:dyDescent="0.6">
      <c r="A6" s="2" t="s">
        <v>3</v>
      </c>
      <c r="B6" s="2">
        <v>30</v>
      </c>
      <c r="C6" s="2">
        <v>3000</v>
      </c>
      <c r="D6" s="2">
        <v>789</v>
      </c>
      <c r="E6" s="4" t="b">
        <f t="shared" si="0"/>
        <v>1</v>
      </c>
      <c r="F6" s="1" t="str">
        <f t="shared" ca="1" si="1"/>
        <v>=ISNUMBER(D6)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A716-2D50-42F3-9F1E-353B3E97EF25}">
  <dimension ref="A1:F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8.8125" style="4" customWidth="1"/>
    <col min="5" max="5" width="9.25" style="4" customWidth="1"/>
    <col min="6" max="6" width="22.187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10</v>
      </c>
      <c r="E1" s="9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>
        <v>123</v>
      </c>
      <c r="E2" s="4" t="b">
        <f>ISTEXT(D2)</f>
        <v>0</v>
      </c>
      <c r="F2" s="1" t="str">
        <f ca="1">_xlfn.FORMULATEXT(E2)</f>
        <v>=ISTEXT(D2)</v>
      </c>
    </row>
    <row r="3" spans="1:6" x14ac:dyDescent="0.6">
      <c r="A3" s="2" t="s">
        <v>1</v>
      </c>
      <c r="B3" s="2">
        <v>20</v>
      </c>
      <c r="C3" s="2">
        <v>2000</v>
      </c>
      <c r="D3" s="2"/>
      <c r="E3" s="4" t="b">
        <f t="shared" ref="E3:E6" si="0">ISTEXT(D3)</f>
        <v>0</v>
      </c>
      <c r="F3" s="1" t="str">
        <f t="shared" ref="F3:F6" ca="1" si="1">_xlfn.FORMULATEXT(E3)</f>
        <v>=ISTEXT(D3)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11</v>
      </c>
      <c r="E4" s="4" t="b">
        <f t="shared" si="0"/>
        <v>1</v>
      </c>
      <c r="F4" s="1" t="str">
        <f t="shared" ca="1" si="1"/>
        <v>=ISTEXT(D4)</v>
      </c>
    </row>
    <row r="5" spans="1:6" x14ac:dyDescent="0.6">
      <c r="A5" s="2" t="s">
        <v>2</v>
      </c>
      <c r="B5" s="2">
        <v>40</v>
      </c>
      <c r="C5" s="2">
        <v>4000</v>
      </c>
      <c r="D5" s="2">
        <v>456</v>
      </c>
      <c r="E5" s="4" t="b">
        <f t="shared" si="0"/>
        <v>0</v>
      </c>
      <c r="F5" s="1" t="str">
        <f t="shared" ca="1" si="1"/>
        <v>=ISTEXT(D5)</v>
      </c>
    </row>
    <row r="6" spans="1:6" x14ac:dyDescent="0.6">
      <c r="A6" s="2" t="s">
        <v>3</v>
      </c>
      <c r="B6" s="2">
        <v>30</v>
      </c>
      <c r="C6" s="2">
        <v>3000</v>
      </c>
      <c r="D6" s="2">
        <v>789</v>
      </c>
      <c r="E6" s="4" t="b">
        <f t="shared" si="0"/>
        <v>0</v>
      </c>
      <c r="F6" s="1" t="str">
        <f t="shared" ca="1" si="1"/>
        <v>=ISTEXT(D6)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0FBE-0A91-4D47-ABC2-6B828C8224B6}">
  <dimension ref="A1:E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.25" style="4" customWidth="1"/>
    <col min="5" max="5" width="22.1875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9</v>
      </c>
      <c r="D1" s="9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>
        <v>1000</v>
      </c>
      <c r="D2" s="19">
        <f>KURT(C2:C6)</f>
        <v>3.1519999999999975</v>
      </c>
      <c r="E2" s="1" t="str">
        <f ca="1">_xlfn.FORMULATEXT(D2)</f>
        <v>=KURT(C2:C6)</v>
      </c>
    </row>
    <row r="3" spans="1:5" x14ac:dyDescent="0.6">
      <c r="A3" s="2" t="s">
        <v>1</v>
      </c>
      <c r="B3" s="2">
        <v>20</v>
      </c>
      <c r="C3" s="2">
        <v>2000</v>
      </c>
      <c r="D3" s="19">
        <f>SKEW(C2:C6)</f>
        <v>1.697056274847714</v>
      </c>
      <c r="E3" s="1" t="str">
        <f t="shared" ref="E3" ca="1" si="0">_xlfn.FORMULATEXT(D3)</f>
        <v>=SKEW(C2:C6)</v>
      </c>
    </row>
    <row r="4" spans="1:5" x14ac:dyDescent="0.6">
      <c r="A4" s="2" t="s">
        <v>2</v>
      </c>
      <c r="B4" s="2">
        <v>50</v>
      </c>
      <c r="C4" s="2">
        <v>10000</v>
      </c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C114-CD4D-47F9-9C93-4DB34A4AEBAF}">
  <dimension ref="A1:F6"/>
  <sheetViews>
    <sheetView zoomScale="200" zoomScaleNormal="200" workbookViewId="0">
      <selection activeCell="A9" sqref="A9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15.3125" style="4" bestFit="1" customWidth="1"/>
    <col min="5" max="5" width="13.6875" style="1" bestFit="1" customWidth="1"/>
    <col min="6" max="6" width="19.5" style="1" bestFit="1" customWidth="1"/>
    <col min="7" max="16384" width="8.6875" style="1"/>
  </cols>
  <sheetData>
    <row r="1" spans="1:6" x14ac:dyDescent="0.6">
      <c r="A1" s="2" t="s">
        <v>0</v>
      </c>
      <c r="B1" s="2" t="s">
        <v>6</v>
      </c>
      <c r="C1" s="10" t="s">
        <v>9</v>
      </c>
      <c r="D1" s="10" t="s">
        <v>12</v>
      </c>
      <c r="E1" s="20" t="s">
        <v>4</v>
      </c>
      <c r="F1" s="1" t="s">
        <v>5</v>
      </c>
    </row>
    <row r="2" spans="1:6" x14ac:dyDescent="0.6">
      <c r="A2" s="2" t="s">
        <v>1</v>
      </c>
      <c r="B2" s="2">
        <v>10</v>
      </c>
      <c r="C2" s="2">
        <v>1000</v>
      </c>
      <c r="D2" s="2" t="s">
        <v>13</v>
      </c>
      <c r="E2" s="4">
        <f>LEN(D2)</f>
        <v>13</v>
      </c>
      <c r="F2" s="1" t="str">
        <f ca="1">_xlfn.FORMULATEXT(E2)</f>
        <v>=LEN(D2)</v>
      </c>
    </row>
    <row r="3" spans="1:6" x14ac:dyDescent="0.6">
      <c r="A3" s="2" t="s">
        <v>1</v>
      </c>
      <c r="B3" s="2">
        <v>20</v>
      </c>
      <c r="C3" s="2">
        <v>2000</v>
      </c>
      <c r="D3" s="2" t="s">
        <v>14</v>
      </c>
      <c r="E3" s="4" t="str">
        <f>LEFT(D3, 3)</f>
        <v>010</v>
      </c>
      <c r="F3" s="1" t="str">
        <f t="shared" ref="F3:F6" ca="1" si="0">_xlfn.FORMULATEXT(E3)</f>
        <v>=LEFT(D3, 3)</v>
      </c>
    </row>
    <row r="4" spans="1:6" x14ac:dyDescent="0.6">
      <c r="A4" s="2" t="s">
        <v>2</v>
      </c>
      <c r="B4" s="2">
        <v>50</v>
      </c>
      <c r="C4" s="2">
        <v>10000</v>
      </c>
      <c r="D4" s="2" t="s">
        <v>15</v>
      </c>
      <c r="E4" s="4" t="str">
        <f>MID(D4, 5, 4)</f>
        <v>1234</v>
      </c>
      <c r="F4" s="1" t="str">
        <f t="shared" ca="1" si="0"/>
        <v>=MID(D4, 5, 4)</v>
      </c>
    </row>
    <row r="5" spans="1:6" x14ac:dyDescent="0.6">
      <c r="A5" s="2" t="s">
        <v>2</v>
      </c>
      <c r="B5" s="2">
        <v>40</v>
      </c>
      <c r="C5" s="2">
        <v>4000</v>
      </c>
      <c r="D5" s="2" t="s">
        <v>16</v>
      </c>
      <c r="E5" s="4" t="str">
        <f>RIGHT(D5, 4)</f>
        <v>5674</v>
      </c>
      <c r="F5" s="1" t="str">
        <f t="shared" ca="1" si="0"/>
        <v>=RIGHT(D5, 4)</v>
      </c>
    </row>
    <row r="6" spans="1:6" x14ac:dyDescent="0.6">
      <c r="A6" s="2" t="s">
        <v>3</v>
      </c>
      <c r="B6" s="2">
        <v>30</v>
      </c>
      <c r="C6" s="2">
        <v>3000</v>
      </c>
      <c r="D6" s="2" t="s">
        <v>28</v>
      </c>
      <c r="E6" s="4" t="str">
        <f>TRIM(D6)</f>
        <v>010-1234-5675</v>
      </c>
      <c r="F6" s="1" t="str">
        <f t="shared" ca="1" si="0"/>
        <v>=TRIM(D6)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878C-436A-4B38-A0D7-271253ACA7E3}">
  <dimension ref="A1:I1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.25" style="4" customWidth="1"/>
    <col min="5" max="5" width="25.5" style="1" bestFit="1" customWidth="1"/>
    <col min="6" max="16384" width="8.6875" style="1"/>
  </cols>
  <sheetData>
    <row r="1" spans="1:9" x14ac:dyDescent="0.6">
      <c r="A1" s="2" t="s">
        <v>0</v>
      </c>
      <c r="B1" s="2" t="s">
        <v>6</v>
      </c>
      <c r="C1" s="10" t="s">
        <v>9</v>
      </c>
      <c r="D1" s="9" t="s">
        <v>4</v>
      </c>
      <c r="E1" s="1" t="s">
        <v>5</v>
      </c>
    </row>
    <row r="2" spans="1:9" x14ac:dyDescent="0.6">
      <c r="A2" s="2" t="s">
        <v>1</v>
      </c>
      <c r="B2" s="2">
        <v>10</v>
      </c>
      <c r="C2" s="2">
        <v>1000</v>
      </c>
      <c r="D2" s="4">
        <f>MATCH(10, $B$2:$B$6)</f>
        <v>1</v>
      </c>
      <c r="E2" s="1" t="str">
        <f ca="1">_xlfn.FORMULATEXT(D2)</f>
        <v>=MATCH(10, $B$2:$B$6)</v>
      </c>
    </row>
    <row r="3" spans="1:9" x14ac:dyDescent="0.6">
      <c r="A3" s="2" t="s">
        <v>1</v>
      </c>
      <c r="B3" s="2">
        <v>20</v>
      </c>
      <c r="C3" s="2">
        <v>2000</v>
      </c>
    </row>
    <row r="4" spans="1:9" x14ac:dyDescent="0.6">
      <c r="A4" s="2" t="s">
        <v>2</v>
      </c>
      <c r="B4" s="2">
        <v>50</v>
      </c>
      <c r="C4" s="2">
        <v>10000</v>
      </c>
    </row>
    <row r="5" spans="1:9" x14ac:dyDescent="0.6">
      <c r="A5" s="2" t="s">
        <v>2</v>
      </c>
      <c r="B5" s="2">
        <v>40</v>
      </c>
      <c r="C5" s="2">
        <v>4000</v>
      </c>
    </row>
    <row r="6" spans="1:9" x14ac:dyDescent="0.6">
      <c r="A6" s="2" t="s">
        <v>3</v>
      </c>
      <c r="B6" s="2">
        <v>30</v>
      </c>
      <c r="C6" s="2">
        <v>3000</v>
      </c>
      <c r="D6" s="4">
        <f>MATCH("CC", $A$2:$A$6)</f>
        <v>5</v>
      </c>
      <c r="E6" s="1" t="str">
        <f t="shared" ref="E6" ca="1" si="0">_xlfn.FORMULATEXT(D6)</f>
        <v>=MATCH("CC", $A$2:$A$6)</v>
      </c>
    </row>
    <row r="16" spans="1:9" x14ac:dyDescent="0.6">
      <c r="I16" s="21"/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8A5-0F96-400F-A456-93212B6CFA85}">
  <dimension ref="A1:I16"/>
  <sheetViews>
    <sheetView zoomScale="200" zoomScaleNormal="200" workbookViewId="0">
      <selection activeCell="I13" sqref="I13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9.25" style="4" customWidth="1"/>
    <col min="5" max="5" width="25.5" style="1" bestFit="1" customWidth="1"/>
    <col min="6" max="16384" width="8.6875" style="1"/>
  </cols>
  <sheetData>
    <row r="1" spans="1:9" x14ac:dyDescent="0.6">
      <c r="A1" s="2" t="s">
        <v>0</v>
      </c>
      <c r="B1" s="2" t="s">
        <v>6</v>
      </c>
      <c r="C1" s="10" t="s">
        <v>9</v>
      </c>
      <c r="D1" s="9" t="s">
        <v>4</v>
      </c>
      <c r="E1" s="1" t="s">
        <v>5</v>
      </c>
    </row>
    <row r="2" spans="1:9" x14ac:dyDescent="0.6">
      <c r="A2" s="2" t="s">
        <v>1</v>
      </c>
      <c r="B2" s="2">
        <v>10</v>
      </c>
      <c r="C2" s="2">
        <v>1000</v>
      </c>
      <c r="D2" s="1">
        <f>MAX(C2:C6)</f>
        <v>10000</v>
      </c>
      <c r="E2" s="1" t="str">
        <f ca="1">_xlfn.FORMULATEXT(D2)</f>
        <v>=MAX(C2:C6)</v>
      </c>
    </row>
    <row r="3" spans="1:9" x14ac:dyDescent="0.6">
      <c r="A3" s="2" t="s">
        <v>1</v>
      </c>
      <c r="B3" s="2">
        <v>20</v>
      </c>
      <c r="C3" s="2">
        <v>2000</v>
      </c>
      <c r="D3" s="4">
        <f>_xlfn.MAXIFS(C2:C6, A2:A6, "AA")</f>
        <v>2000</v>
      </c>
      <c r="E3" s="1" t="str">
        <f ca="1">_xlfn.FORMULATEXT(D3)</f>
        <v>=MAXIFS(C2:C6, A2:A6, "AA")</v>
      </c>
    </row>
    <row r="4" spans="1:9" x14ac:dyDescent="0.6">
      <c r="A4" s="2" t="s">
        <v>2</v>
      </c>
      <c r="B4" s="2">
        <v>50</v>
      </c>
      <c r="C4" s="2">
        <v>10000</v>
      </c>
    </row>
    <row r="5" spans="1:9" x14ac:dyDescent="0.6">
      <c r="A5" s="2" t="s">
        <v>2</v>
      </c>
      <c r="B5" s="2">
        <v>40</v>
      </c>
      <c r="C5" s="2">
        <v>4000</v>
      </c>
      <c r="D5" s="1">
        <f>MIN(C2:C6)</f>
        <v>1000</v>
      </c>
    </row>
    <row r="6" spans="1:9" x14ac:dyDescent="0.6">
      <c r="A6" s="2" t="s">
        <v>3</v>
      </c>
      <c r="B6" s="2">
        <v>30</v>
      </c>
      <c r="C6" s="2">
        <v>3000</v>
      </c>
      <c r="D6" s="4">
        <f>_xlfn.MINIFS(C2:C6, A2:A6, "BB")</f>
        <v>4000</v>
      </c>
      <c r="E6" s="1" t="str">
        <f t="shared" ref="E6" ca="1" si="0">_xlfn.FORMULATEXT(D6)</f>
        <v>=MINIFS(C2:C6, A2:A6, "BB")</v>
      </c>
    </row>
    <row r="16" spans="1:9" x14ac:dyDescent="0.6">
      <c r="I16" s="21"/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2203-2DBA-4E87-9628-EAE7C967DDBB}">
  <dimension ref="A1:H1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9.25" style="4" customWidth="1"/>
    <col min="4" max="4" width="25.5" style="1" bestFit="1" customWidth="1"/>
    <col min="5" max="16384" width="8.6875" style="1"/>
  </cols>
  <sheetData>
    <row r="1" spans="1:8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8" x14ac:dyDescent="0.6">
      <c r="A2" s="2" t="s">
        <v>1</v>
      </c>
      <c r="B2" s="2">
        <v>10</v>
      </c>
      <c r="C2" s="1">
        <f>MEDIAN(B2:B6)</f>
        <v>30</v>
      </c>
      <c r="D2" s="1" t="str">
        <f ca="1">_xlfn.FORMULATEXT(C2)</f>
        <v>=MEDIAN(B2:B6)</v>
      </c>
    </row>
    <row r="3" spans="1:8" x14ac:dyDescent="0.6">
      <c r="A3" s="2" t="s">
        <v>1</v>
      </c>
      <c r="B3" s="2">
        <v>20</v>
      </c>
    </row>
    <row r="4" spans="1:8" x14ac:dyDescent="0.6">
      <c r="A4" s="2" t="s">
        <v>2</v>
      </c>
      <c r="B4" s="2">
        <v>50</v>
      </c>
    </row>
    <row r="5" spans="1:8" x14ac:dyDescent="0.6">
      <c r="A5" s="2" t="s">
        <v>2</v>
      </c>
      <c r="B5" s="2">
        <v>40</v>
      </c>
    </row>
    <row r="6" spans="1:8" x14ac:dyDescent="0.6">
      <c r="A6" s="2" t="s">
        <v>3</v>
      </c>
      <c r="B6" s="2">
        <v>30</v>
      </c>
    </row>
    <row r="16" spans="1:8" x14ac:dyDescent="0.6">
      <c r="H16" s="21"/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AFE1-CFEC-4E5F-9759-DCA4D74F6C1C}">
  <dimension ref="A1:H16"/>
  <sheetViews>
    <sheetView zoomScale="200" zoomScaleNormal="200" workbookViewId="0">
      <selection activeCell="I12" sqref="I1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9.25" style="4" customWidth="1"/>
    <col min="4" max="4" width="25.5" style="1" bestFit="1" customWidth="1"/>
    <col min="5" max="16384" width="8.6875" style="1"/>
  </cols>
  <sheetData>
    <row r="1" spans="1:8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8" x14ac:dyDescent="0.6">
      <c r="A2" s="2" t="s">
        <v>1</v>
      </c>
      <c r="B2" s="2">
        <v>10</v>
      </c>
      <c r="C2" s="4">
        <f>MOD(B2, 3)</f>
        <v>1</v>
      </c>
      <c r="D2" s="1" t="str">
        <f ca="1">_xlfn.FORMULATEXT(C2)</f>
        <v>=MOD(B2, 3)</v>
      </c>
    </row>
    <row r="3" spans="1:8" x14ac:dyDescent="0.6">
      <c r="A3" s="2" t="s">
        <v>1</v>
      </c>
      <c r="B3" s="2">
        <v>20</v>
      </c>
      <c r="C3" s="4">
        <f t="shared" ref="C3:C6" si="0">MOD(B3, 3)</f>
        <v>2</v>
      </c>
      <c r="D3" s="1" t="str">
        <f t="shared" ref="D3:D6" ca="1" si="1">_xlfn.FORMULATEXT(C3)</f>
        <v>=MOD(B3, 3)</v>
      </c>
    </row>
    <row r="4" spans="1:8" x14ac:dyDescent="0.6">
      <c r="A4" s="2" t="s">
        <v>2</v>
      </c>
      <c r="B4" s="2">
        <v>50</v>
      </c>
      <c r="C4" s="4">
        <f t="shared" si="0"/>
        <v>2</v>
      </c>
      <c r="D4" s="1" t="str">
        <f t="shared" ca="1" si="1"/>
        <v>=MOD(B4, 3)</v>
      </c>
    </row>
    <row r="5" spans="1:8" x14ac:dyDescent="0.6">
      <c r="A5" s="2" t="s">
        <v>2</v>
      </c>
      <c r="B5" s="2">
        <v>40</v>
      </c>
      <c r="C5" s="4">
        <f t="shared" si="0"/>
        <v>1</v>
      </c>
      <c r="D5" s="1" t="str">
        <f t="shared" ca="1" si="1"/>
        <v>=MOD(B5, 3)</v>
      </c>
    </row>
    <row r="6" spans="1:8" x14ac:dyDescent="0.6">
      <c r="A6" s="2" t="s">
        <v>3</v>
      </c>
      <c r="B6" s="2">
        <v>30</v>
      </c>
      <c r="C6" s="4">
        <f t="shared" si="0"/>
        <v>0</v>
      </c>
      <c r="D6" s="1" t="str">
        <f t="shared" ca="1" si="1"/>
        <v>=MOD(B6, 3)</v>
      </c>
    </row>
    <row r="16" spans="1:8" x14ac:dyDescent="0.6">
      <c r="H16" s="21"/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2D11-C77B-445C-B272-593B89569FFE}">
  <dimension ref="A1:E6"/>
  <sheetViews>
    <sheetView zoomScale="170" zoomScaleNormal="170" workbookViewId="0">
      <selection activeCell="J13" sqref="J13"/>
    </sheetView>
  </sheetViews>
  <sheetFormatPr defaultRowHeight="16.899999999999999" x14ac:dyDescent="0.6"/>
  <cols>
    <col min="3" max="3" width="10.5625" bestFit="1" customWidth="1"/>
    <col min="4" max="4" width="10.625" bestFit="1" customWidth="1"/>
    <col min="5" max="5" width="22.0625" bestFit="1" customWidth="1"/>
  </cols>
  <sheetData>
    <row r="1" spans="1:5" x14ac:dyDescent="0.6">
      <c r="A1" s="33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 s="22">
        <f>DATE(2025, 1, 1)</f>
        <v>45658</v>
      </c>
      <c r="E2" t="str">
        <f ca="1">_xlfn.FORMULATEXT(D2)</f>
        <v>=DATE(2025, 1, 1)</v>
      </c>
    </row>
    <row r="3" spans="1:5" x14ac:dyDescent="0.6">
      <c r="A3" s="2" t="s">
        <v>1</v>
      </c>
      <c r="B3" s="2">
        <v>20</v>
      </c>
      <c r="C3" s="11">
        <v>45324</v>
      </c>
      <c r="D3" s="23">
        <f>DATE(2026, 1, 1)</f>
        <v>46023</v>
      </c>
      <c r="E3" t="str">
        <f ca="1">_xlfn.FORMULATEXT(D3)</f>
        <v>=DATE(2026, 1, 1)</v>
      </c>
    </row>
    <row r="4" spans="1:5" x14ac:dyDescent="0.6">
      <c r="A4" s="2" t="s">
        <v>2</v>
      </c>
      <c r="B4" s="2">
        <v>50</v>
      </c>
      <c r="C4" s="11">
        <v>45354</v>
      </c>
    </row>
    <row r="5" spans="1:5" x14ac:dyDescent="0.6">
      <c r="A5" s="2" t="s">
        <v>2</v>
      </c>
      <c r="B5" s="2">
        <v>40</v>
      </c>
      <c r="C5" s="11">
        <v>45386</v>
      </c>
      <c r="D5">
        <f>NETWORKDAYS(D2,D3)</f>
        <v>262</v>
      </c>
      <c r="E5" t="str">
        <f ca="1">_xlfn.FORMULATEXT(D5)</f>
        <v>=NETWORKDAYS(D2,D3)</v>
      </c>
    </row>
    <row r="6" spans="1:5" x14ac:dyDescent="0.6">
      <c r="A6" s="2" t="s">
        <v>3</v>
      </c>
      <c r="B6" s="2">
        <v>30</v>
      </c>
      <c r="C6" s="11">
        <v>45417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727C-326E-481D-B6B1-4A14B6ED00DA}">
  <dimension ref="A1:D6"/>
  <sheetViews>
    <sheetView zoomScale="170" zoomScaleNormal="170" workbookViewId="0">
      <selection activeCell="J13" sqref="J13"/>
    </sheetView>
  </sheetViews>
  <sheetFormatPr defaultRowHeight="16.899999999999999" x14ac:dyDescent="0.6"/>
  <cols>
    <col min="3" max="3" width="10.625" bestFit="1" customWidth="1"/>
    <col min="4" max="4" width="26.375" bestFit="1" customWidth="1"/>
  </cols>
  <sheetData>
    <row r="1" spans="1:4" x14ac:dyDescent="0.6">
      <c r="A1" s="33" t="s">
        <v>0</v>
      </c>
      <c r="B1" s="8" t="s">
        <v>6</v>
      </c>
      <c r="C1" s="13" t="s">
        <v>4</v>
      </c>
      <c r="D1" t="s">
        <v>5</v>
      </c>
    </row>
    <row r="2" spans="1:4" x14ac:dyDescent="0.6">
      <c r="A2" s="2" t="s">
        <v>1</v>
      </c>
      <c r="B2" s="2">
        <v>10</v>
      </c>
      <c r="C2">
        <f>_xlfn.PERCENTILE.INC(B2:B6, 0.25)</f>
        <v>20</v>
      </c>
      <c r="D2" t="str">
        <f ca="1">_xlfn.FORMULATEXT(C2)</f>
        <v>=PERCENTILE.INC(B2:B6, 0.25)</v>
      </c>
    </row>
    <row r="3" spans="1:4" x14ac:dyDescent="0.6">
      <c r="A3" s="2" t="s">
        <v>1</v>
      </c>
      <c r="B3" s="2">
        <v>20</v>
      </c>
      <c r="C3" s="12">
        <f>_xlfn.PERCENTILE.INC(B2:B6, 0.75)</f>
        <v>40</v>
      </c>
      <c r="D3" t="str">
        <f ca="1">_xlfn.FORMULATEXT(C3)</f>
        <v>=PERCENTILE.INC(B2:B6, 0.75)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  <c r="C5">
        <f>_xlfn.QUARTILE.INC(B2:B6, 1)</f>
        <v>20</v>
      </c>
      <c r="D5" t="str">
        <f ca="1">_xlfn.FORMULATEXT(C5)</f>
        <v>=QUARTILE.INC(B2:B6, 1)</v>
      </c>
    </row>
    <row r="6" spans="1:4" x14ac:dyDescent="0.6">
      <c r="A6" s="2" t="s">
        <v>3</v>
      </c>
      <c r="B6" s="2">
        <v>30</v>
      </c>
      <c r="C6">
        <f>_xlfn.QUARTILE.INC(B2:B6, 3)</f>
        <v>40</v>
      </c>
      <c r="D6" t="str">
        <f ca="1">_xlfn.FORMULATEXT(C6)</f>
        <v>=QUARTILE.INC(B2:B6, 3)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B589-CEC8-4F59-A0F6-ABCCE72B99C7}">
  <dimension ref="A1:D6"/>
  <sheetViews>
    <sheetView zoomScale="170" zoomScaleNormal="170" workbookViewId="0">
      <selection activeCell="K14" sqref="K14"/>
    </sheetView>
  </sheetViews>
  <sheetFormatPr defaultRowHeight="16.899999999999999" x14ac:dyDescent="0.6"/>
  <cols>
    <col min="3" max="3" width="10.625" bestFit="1" customWidth="1"/>
    <col min="4" max="4" width="26.375" bestFit="1" customWidth="1"/>
  </cols>
  <sheetData>
    <row r="1" spans="1:4" x14ac:dyDescent="0.6">
      <c r="A1" s="33" t="s">
        <v>0</v>
      </c>
      <c r="B1" s="8" t="s">
        <v>6</v>
      </c>
      <c r="C1" s="13" t="s">
        <v>4</v>
      </c>
      <c r="D1" t="s">
        <v>5</v>
      </c>
    </row>
    <row r="2" spans="1:4" x14ac:dyDescent="0.6">
      <c r="A2" s="2" t="s">
        <v>1</v>
      </c>
      <c r="B2" s="2">
        <v>10</v>
      </c>
      <c r="C2">
        <f>RANK(B2, B2:B6, 0)</f>
        <v>5</v>
      </c>
      <c r="D2" t="str">
        <f ca="1">_xlfn.FORMULATEXT(C2)</f>
        <v>=RANK(B2, B2:B6, 0)</v>
      </c>
    </row>
    <row r="3" spans="1:4" x14ac:dyDescent="0.6">
      <c r="A3" s="2" t="s">
        <v>1</v>
      </c>
      <c r="B3" s="2">
        <v>20</v>
      </c>
      <c r="C3">
        <f>RANK(B2, B2:B6, 1)</f>
        <v>1</v>
      </c>
      <c r="D3" t="str">
        <f ca="1">_xlfn.FORMULATEXT(C3)</f>
        <v>=RANK(B2, B2:B6, 1)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9DB1-5D68-447E-9BA3-26FD3B28FD7C}">
  <dimension ref="A1:E6"/>
  <sheetViews>
    <sheetView zoomScale="170" zoomScaleNormal="170" workbookViewId="0">
      <selection activeCell="I14" sqref="I14"/>
    </sheetView>
  </sheetViews>
  <sheetFormatPr defaultRowHeight="16.899999999999999" x14ac:dyDescent="0.6"/>
  <cols>
    <col min="3" max="3" width="13.8125" bestFit="1" customWidth="1"/>
    <col min="4" max="4" width="14" customWidth="1"/>
    <col min="5" max="5" width="27" bestFit="1" customWidth="1"/>
  </cols>
  <sheetData>
    <row r="1" spans="1:5" x14ac:dyDescent="0.6">
      <c r="A1" s="33" t="s">
        <v>0</v>
      </c>
      <c r="B1" s="8" t="s">
        <v>6</v>
      </c>
      <c r="C1" s="34" t="s">
        <v>12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7" t="s">
        <v>29</v>
      </c>
      <c r="D2" t="str">
        <f>REPLACE(C2, 1, 9, "***-****-")</f>
        <v>***-****-5678</v>
      </c>
      <c r="E2" t="str">
        <f ca="1">_xlfn.FORMULATEXT(D2)</f>
        <v>=REPLACE(C2, 1, 9, "***-****-")</v>
      </c>
    </row>
    <row r="3" spans="1:5" x14ac:dyDescent="0.6">
      <c r="A3" s="2" t="s">
        <v>1</v>
      </c>
      <c r="B3" s="2">
        <v>20</v>
      </c>
      <c r="C3" s="17" t="s">
        <v>30</v>
      </c>
      <c r="D3" t="str">
        <f>SUBSTITUTE(C3, "-", " ")</f>
        <v>001 1234 5679</v>
      </c>
      <c r="E3" t="str">
        <f ca="1">_xlfn.FORMULATEXT(D3)</f>
        <v>=SUBSTITUTE(C3, "-", " ")</v>
      </c>
    </row>
    <row r="4" spans="1:5" x14ac:dyDescent="0.6">
      <c r="A4" s="2" t="s">
        <v>2</v>
      </c>
      <c r="B4" s="2">
        <v>50</v>
      </c>
      <c r="C4" s="17"/>
    </row>
    <row r="5" spans="1:5" x14ac:dyDescent="0.6">
      <c r="A5" s="2" t="s">
        <v>2</v>
      </c>
      <c r="B5" s="2">
        <v>40</v>
      </c>
      <c r="C5" s="17"/>
    </row>
    <row r="6" spans="1:5" x14ac:dyDescent="0.6">
      <c r="A6" s="2" t="s">
        <v>3</v>
      </c>
      <c r="B6" s="2">
        <v>30</v>
      </c>
      <c r="C6" s="17"/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0221-293B-42BE-9220-9FA0124FB019}">
  <dimension ref="A1:D6"/>
  <sheetViews>
    <sheetView zoomScale="170" zoomScaleNormal="170" workbookViewId="0">
      <selection activeCell="H13" sqref="H13"/>
    </sheetView>
  </sheetViews>
  <sheetFormatPr defaultRowHeight="16.899999999999999" x14ac:dyDescent="0.6"/>
  <cols>
    <col min="1" max="1" width="11.0625" bestFit="1" customWidth="1"/>
    <col min="2" max="2" width="10.125" customWidth="1"/>
    <col min="3" max="3" width="20.375" bestFit="1" customWidth="1"/>
    <col min="4" max="4" width="14" customWidth="1"/>
    <col min="5" max="5" width="27" bestFit="1" customWidth="1"/>
  </cols>
  <sheetData>
    <row r="1" spans="1:4" x14ac:dyDescent="0.6">
      <c r="A1" s="8" t="s">
        <v>31</v>
      </c>
      <c r="B1" s="24" t="s">
        <v>4</v>
      </c>
      <c r="C1" s="26" t="s">
        <v>5</v>
      </c>
      <c r="D1" s="13"/>
    </row>
    <row r="2" spans="1:4" x14ac:dyDescent="0.6">
      <c r="A2" s="25">
        <v>3.1415920000000002</v>
      </c>
      <c r="B2" s="28">
        <f>ROUND(A2, 2)</f>
        <v>3.14</v>
      </c>
      <c r="C2" t="str">
        <f ca="1">_xlfn.FORMULATEXT(B2)</f>
        <v>=ROUND(A2, 2)</v>
      </c>
    </row>
    <row r="3" spans="1:4" x14ac:dyDescent="0.6">
      <c r="A3" s="14"/>
      <c r="B3" s="29">
        <f>ROUNDUP(A2, 4)</f>
        <v>3.1416000000000004</v>
      </c>
      <c r="C3" t="str">
        <f t="shared" ref="C3:C5" ca="1" si="0">_xlfn.FORMULATEXT(B3)</f>
        <v>=ROUNDUP(A2, 4)</v>
      </c>
    </row>
    <row r="4" spans="1:4" x14ac:dyDescent="0.6">
      <c r="A4" s="14"/>
      <c r="B4" s="29">
        <f>ROUNDDOWN(A2, 4)</f>
        <v>3.1415000000000002</v>
      </c>
      <c r="C4" t="str">
        <f t="shared" ca="1" si="0"/>
        <v>=ROUNDDOWN(A2, 4)</v>
      </c>
    </row>
    <row r="5" spans="1:4" x14ac:dyDescent="0.6">
      <c r="A5" s="14"/>
      <c r="B5" s="29">
        <f>TRUNC(A2, 4)</f>
        <v>3.1415000000000002</v>
      </c>
      <c r="C5" t="str">
        <f t="shared" ca="1" si="0"/>
        <v>=TRUNC(A2, 4)</v>
      </c>
    </row>
    <row r="6" spans="1:4" x14ac:dyDescent="0.6">
      <c r="A6" s="14"/>
      <c r="B6" s="27"/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6865-B90F-4CB6-B076-5FB068EDCC80}">
  <dimension ref="A1:G6"/>
  <sheetViews>
    <sheetView zoomScale="200" zoomScaleNormal="200" workbookViewId="0">
      <selection activeCell="J12" sqref="J12"/>
    </sheetView>
  </sheetViews>
  <sheetFormatPr defaultRowHeight="16.899999999999999" x14ac:dyDescent="0.6"/>
  <cols>
    <col min="3" max="3" width="8.4375" customWidth="1"/>
    <col min="4" max="4" width="14.8125" customWidth="1"/>
    <col min="5" max="5" width="4.25" customWidth="1"/>
    <col min="6" max="6" width="9.125" customWidth="1"/>
    <col min="7" max="7" width="12.875" bestFit="1" customWidth="1"/>
  </cols>
  <sheetData>
    <row r="1" spans="1:7" x14ac:dyDescent="0.6">
      <c r="A1" s="33" t="s">
        <v>0</v>
      </c>
      <c r="B1" s="8" t="s">
        <v>6</v>
      </c>
      <c r="C1" s="13" t="s">
        <v>4</v>
      </c>
      <c r="D1" t="s">
        <v>5</v>
      </c>
      <c r="F1" s="13" t="s">
        <v>4</v>
      </c>
      <c r="G1" t="s">
        <v>5</v>
      </c>
    </row>
    <row r="2" spans="1:7" x14ac:dyDescent="0.6">
      <c r="A2" s="2" t="s">
        <v>1</v>
      </c>
      <c r="B2" s="2">
        <v>10</v>
      </c>
      <c r="C2" s="30">
        <f>STDEV(B2:B6)</f>
        <v>15.811388300841896</v>
      </c>
      <c r="D2" t="str">
        <f ca="1">_xlfn.FORMULATEXT(C2)</f>
        <v>=STDEV(B2:B6)</v>
      </c>
      <c r="F2">
        <f>VAR(B2:B6)</f>
        <v>250</v>
      </c>
      <c r="G2" t="str">
        <f ca="1">_xlfn.FORMULATEXT(F2)</f>
        <v>=VAR(B2:B6)</v>
      </c>
    </row>
    <row r="3" spans="1:7" x14ac:dyDescent="0.6">
      <c r="A3" s="2" t="s">
        <v>1</v>
      </c>
      <c r="B3" s="2">
        <v>20</v>
      </c>
      <c r="C3" s="30">
        <f>_xlfn.STDEV.S(B2:B6)</f>
        <v>15.811388300841896</v>
      </c>
      <c r="D3" t="str">
        <f ca="1">_xlfn.FORMULATEXT(C3)</f>
        <v>=STDEV.S(B2:B6)</v>
      </c>
      <c r="F3">
        <f>_xlfn.VAR.S(B2:B6)</f>
        <v>250</v>
      </c>
      <c r="G3" t="str">
        <f ca="1">_xlfn.FORMULATEXT(F3)</f>
        <v>=VAR.S(B2:B6)</v>
      </c>
    </row>
    <row r="4" spans="1:7" x14ac:dyDescent="0.6">
      <c r="A4" s="2" t="s">
        <v>2</v>
      </c>
      <c r="B4" s="2">
        <v>50</v>
      </c>
      <c r="C4" s="30"/>
    </row>
    <row r="5" spans="1:7" x14ac:dyDescent="0.6">
      <c r="A5" s="2" t="s">
        <v>2</v>
      </c>
      <c r="B5" s="2">
        <v>40</v>
      </c>
      <c r="C5" s="30">
        <f>_xlfn.STDEV.P(B2:B6)</f>
        <v>14.142135623730951</v>
      </c>
      <c r="D5" t="str">
        <f t="shared" ref="D5" ca="1" si="0">_xlfn.FORMULATEXT(C5)</f>
        <v>=STDEV.P(B2:B6)</v>
      </c>
      <c r="F5">
        <f>_xlfn.VAR.P(B2:B6)</f>
        <v>200</v>
      </c>
      <c r="G5" t="str">
        <f ca="1">_xlfn.FORMULATEXT(F5)</f>
        <v>=VAR.P(B2:B6)</v>
      </c>
    </row>
    <row r="6" spans="1:7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A550-C26C-4777-8185-16876F3AECB1}">
  <dimension ref="A1:D6"/>
  <sheetViews>
    <sheetView zoomScale="200" zoomScaleNormal="200" workbookViewId="0">
      <selection activeCell="D8" sqref="D8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4" bestFit="1" customWidth="1"/>
    <col min="4" max="4" width="30.125" style="1" bestFit="1" customWidth="1"/>
    <col min="5" max="16384" width="8.6875" style="1"/>
  </cols>
  <sheetData>
    <row r="1" spans="1:4" x14ac:dyDescent="0.6">
      <c r="A1" s="2" t="s">
        <v>0</v>
      </c>
      <c r="B1" s="2" t="s">
        <v>6</v>
      </c>
      <c r="C1" s="9" t="s">
        <v>4</v>
      </c>
      <c r="D1" s="1" t="s">
        <v>5</v>
      </c>
    </row>
    <row r="2" spans="1:4" x14ac:dyDescent="0.6">
      <c r="A2" s="2" t="s">
        <v>1</v>
      </c>
      <c r="B2" s="2">
        <v>10</v>
      </c>
      <c r="C2" s="1">
        <f>SUM(B2:B6)</f>
        <v>150</v>
      </c>
      <c r="D2" s="1" t="str">
        <f ca="1">_xlfn.FORMULATEXT(C2)</f>
        <v>=SUM(B2:B6)</v>
      </c>
    </row>
    <row r="3" spans="1:4" x14ac:dyDescent="0.6">
      <c r="A3" s="2" t="s">
        <v>1</v>
      </c>
      <c r="B3" s="2">
        <v>20</v>
      </c>
      <c r="C3" s="4">
        <f>SUMIF(A2:A6, "BB", B2:B6)</f>
        <v>90</v>
      </c>
      <c r="D3" s="1" t="str">
        <f ca="1">_xlfn.FORMULATEXT(C3)</f>
        <v>=SUMIF(A2:A6, "BB", B2:B6)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2E80-95D3-4F2E-A03E-315E5ED4109F}">
  <dimension ref="A1:E6"/>
  <sheetViews>
    <sheetView topLeftCell="C3" zoomScale="200" zoomScaleNormal="200" workbookViewId="0">
      <selection activeCell="D8" sqref="D8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5.3125" style="4" bestFit="1" customWidth="1"/>
    <col min="4" max="4" width="13.6875" style="1" bestFit="1" customWidth="1"/>
    <col min="5" max="5" width="23" style="1" bestFit="1" customWidth="1"/>
    <col min="6" max="16384" width="8.6875" style="1"/>
  </cols>
  <sheetData>
    <row r="1" spans="1:5" x14ac:dyDescent="0.6">
      <c r="A1" s="2" t="s">
        <v>0</v>
      </c>
      <c r="B1" s="2" t="s">
        <v>6</v>
      </c>
      <c r="C1" s="10" t="s">
        <v>12</v>
      </c>
      <c r="D1" s="20" t="s">
        <v>4</v>
      </c>
      <c r="E1" s="1" t="s">
        <v>5</v>
      </c>
    </row>
    <row r="2" spans="1:5" x14ac:dyDescent="0.6">
      <c r="A2" s="2" t="s">
        <v>1</v>
      </c>
      <c r="B2" s="2">
        <v>10</v>
      </c>
      <c r="C2" s="2" t="s">
        <v>13</v>
      </c>
      <c r="D2" s="4" t="str">
        <f>SUBSTITUTE(C2, "-", "")</f>
        <v>01012345671</v>
      </c>
      <c r="E2" s="1" t="str">
        <f ca="1">_xlfn.FORMULATEXT(D2)</f>
        <v>=SUBSTITUTE(C2, "-", "")</v>
      </c>
    </row>
    <row r="3" spans="1:5" x14ac:dyDescent="0.6">
      <c r="A3" s="2" t="s">
        <v>1</v>
      </c>
      <c r="B3" s="2">
        <v>20</v>
      </c>
      <c r="C3" s="2" t="s">
        <v>14</v>
      </c>
      <c r="D3" s="4" t="b">
        <f>ISNUMBER(D2)</f>
        <v>0</v>
      </c>
      <c r="E3" s="1" t="str">
        <f t="shared" ref="E3:E6" ca="1" si="0">_xlfn.FORMULATEXT(D3)</f>
        <v>=ISNUMBER(D2)</v>
      </c>
    </row>
    <row r="4" spans="1:5" x14ac:dyDescent="0.6">
      <c r="A4" s="2" t="s">
        <v>2</v>
      </c>
      <c r="B4" s="2">
        <v>50</v>
      </c>
      <c r="C4" s="2" t="s">
        <v>15</v>
      </c>
      <c r="D4" s="4"/>
    </row>
    <row r="5" spans="1:5" x14ac:dyDescent="0.6">
      <c r="A5" s="2" t="s">
        <v>2</v>
      </c>
      <c r="B5" s="2">
        <v>40</v>
      </c>
      <c r="C5" s="2" t="s">
        <v>16</v>
      </c>
      <c r="D5" s="4">
        <f>VALUE(D2)</f>
        <v>1012345671</v>
      </c>
      <c r="E5" s="1" t="str">
        <f t="shared" ca="1" si="0"/>
        <v>=VALUE(D2)</v>
      </c>
    </row>
    <row r="6" spans="1:5" x14ac:dyDescent="0.6">
      <c r="A6" s="2" t="s">
        <v>3</v>
      </c>
      <c r="B6" s="2">
        <v>30</v>
      </c>
      <c r="C6" s="2" t="s">
        <v>32</v>
      </c>
      <c r="D6" s="4" t="b">
        <f>ISNUMBER(D5)</f>
        <v>1</v>
      </c>
      <c r="E6" s="1" t="str">
        <f t="shared" ca="1" si="0"/>
        <v>=ISNUMBER(D5)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2552-8EA0-47C7-9C73-75D011206F1C}">
  <dimension ref="A1:H6"/>
  <sheetViews>
    <sheetView zoomScale="160" zoomScaleNormal="160" workbookViewId="0">
      <selection activeCell="D8" sqref="D8"/>
    </sheetView>
  </sheetViews>
  <sheetFormatPr defaultRowHeight="16.899999999999999" x14ac:dyDescent="0.6"/>
  <cols>
    <col min="4" max="4" width="9" customWidth="1"/>
    <col min="8" max="8" width="31.875" bestFit="1" customWidth="1"/>
  </cols>
  <sheetData>
    <row r="1" spans="1:8" x14ac:dyDescent="0.6">
      <c r="A1" s="33" t="s">
        <v>0</v>
      </c>
      <c r="B1" s="8" t="s">
        <v>6</v>
      </c>
      <c r="C1" s="32" t="s">
        <v>9</v>
      </c>
      <c r="D1" s="31"/>
      <c r="E1" s="8" t="s">
        <v>0</v>
      </c>
      <c r="F1" s="20" t="s">
        <v>33</v>
      </c>
      <c r="G1" s="20" t="s">
        <v>9</v>
      </c>
      <c r="H1" s="1" t="s">
        <v>5</v>
      </c>
    </row>
    <row r="2" spans="1:8" x14ac:dyDescent="0.6">
      <c r="A2" s="2" t="s">
        <v>22</v>
      </c>
      <c r="B2" s="2">
        <v>10</v>
      </c>
      <c r="C2" s="2">
        <v>1000</v>
      </c>
      <c r="D2" s="14"/>
      <c r="E2" s="15" t="s">
        <v>24</v>
      </c>
      <c r="F2" s="1">
        <f>VLOOKUP($E$2, $A$2:$C$6, 2)</f>
        <v>50</v>
      </c>
      <c r="G2" s="1"/>
      <c r="H2" s="1" t="str">
        <f ca="1">_xlfn.FORMULATEXT(F2)</f>
        <v>=VLOOKUP($E$2, $A$2:$C$6, 2)</v>
      </c>
    </row>
    <row r="3" spans="1:8" x14ac:dyDescent="0.6">
      <c r="A3" s="2" t="s">
        <v>23</v>
      </c>
      <c r="B3" s="2">
        <v>20</v>
      </c>
      <c r="C3" s="2">
        <v>2000</v>
      </c>
      <c r="D3" s="14"/>
      <c r="E3" s="15" t="s">
        <v>26</v>
      </c>
      <c r="F3" s="1"/>
      <c r="G3" s="1">
        <f>VLOOKUP($E$3, $A$2:$C$6, 3, 2)</f>
        <v>3000</v>
      </c>
      <c r="H3" s="1" t="str">
        <f ca="1">_xlfn.FORMULATEXT(G3)</f>
        <v>=VLOOKUP($E$3, $A$2:$C$6, 3, 2)</v>
      </c>
    </row>
    <row r="4" spans="1:8" x14ac:dyDescent="0.6">
      <c r="A4" s="2" t="s">
        <v>24</v>
      </c>
      <c r="B4" s="2">
        <v>50</v>
      </c>
      <c r="C4" s="2">
        <v>10000</v>
      </c>
      <c r="D4" s="14"/>
      <c r="E4" s="4"/>
      <c r="F4" s="1"/>
      <c r="G4" s="1"/>
      <c r="H4" s="1"/>
    </row>
    <row r="5" spans="1:8" x14ac:dyDescent="0.6">
      <c r="A5" s="2" t="s">
        <v>25</v>
      </c>
      <c r="B5" s="2">
        <v>40</v>
      </c>
      <c r="C5" s="2">
        <v>4000</v>
      </c>
      <c r="D5" s="14"/>
      <c r="E5" s="4"/>
      <c r="F5" s="1"/>
      <c r="G5" s="1"/>
      <c r="H5" s="1"/>
    </row>
    <row r="6" spans="1:8" x14ac:dyDescent="0.6">
      <c r="A6" s="2" t="s">
        <v>26</v>
      </c>
      <c r="B6" s="2">
        <v>30</v>
      </c>
      <c r="C6" s="2">
        <v>3000</v>
      </c>
      <c r="D6" s="14"/>
      <c r="E6" s="4"/>
      <c r="F6" s="1"/>
      <c r="G6" s="1"/>
      <c r="H6" s="1"/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F404-D6BA-4063-B3E7-A0353EDF9D39}">
  <dimension ref="A1:E6"/>
  <sheetViews>
    <sheetView zoomScale="170" zoomScaleNormal="170" workbookViewId="0">
      <selection activeCell="D8" sqref="D8"/>
    </sheetView>
  </sheetViews>
  <sheetFormatPr defaultRowHeight="16.899999999999999" x14ac:dyDescent="0.6"/>
  <cols>
    <col min="3" max="3" width="10.5625" bestFit="1" customWidth="1"/>
    <col min="4" max="4" width="10.625" bestFit="1" customWidth="1"/>
    <col min="5" max="5" width="22.0625" bestFit="1" customWidth="1"/>
  </cols>
  <sheetData>
    <row r="1" spans="1:5" x14ac:dyDescent="0.6">
      <c r="A1" s="33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>
        <f>WEEKDAY(C2)</f>
        <v>2</v>
      </c>
      <c r="E2" t="str">
        <f ca="1">_xlfn.FORMULATEXT(D2)</f>
        <v>=WEEKDAY(C2)</v>
      </c>
    </row>
    <row r="3" spans="1:5" x14ac:dyDescent="0.6">
      <c r="A3" s="2" t="s">
        <v>1</v>
      </c>
      <c r="B3" s="2">
        <v>20</v>
      </c>
      <c r="C3" s="11">
        <v>45324</v>
      </c>
      <c r="D3" s="23"/>
    </row>
    <row r="4" spans="1:5" x14ac:dyDescent="0.6">
      <c r="A4" s="2" t="s">
        <v>2</v>
      </c>
      <c r="B4" s="2">
        <v>50</v>
      </c>
      <c r="C4" s="11">
        <v>45354</v>
      </c>
    </row>
    <row r="5" spans="1:5" x14ac:dyDescent="0.6">
      <c r="A5" s="2" t="s">
        <v>2</v>
      </c>
      <c r="B5" s="2">
        <v>40</v>
      </c>
      <c r="C5" s="11">
        <v>45386</v>
      </c>
    </row>
    <row r="6" spans="1:5" x14ac:dyDescent="0.6">
      <c r="A6" s="2" t="s">
        <v>3</v>
      </c>
      <c r="B6" s="2">
        <v>30</v>
      </c>
      <c r="C6" s="11">
        <v>45417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17BF-860B-4182-8BC4-9D9CE84A42CB}">
  <dimension ref="A1:E6"/>
  <sheetViews>
    <sheetView topLeftCell="B4" zoomScale="170" zoomScaleNormal="170" workbookViewId="0">
      <selection activeCell="D8" sqref="D8"/>
    </sheetView>
  </sheetViews>
  <sheetFormatPr defaultRowHeight="16.899999999999999" x14ac:dyDescent="0.6"/>
  <cols>
    <col min="3" max="3" width="10.5625" bestFit="1" customWidth="1"/>
    <col min="4" max="4" width="10.625" bestFit="1" customWidth="1"/>
    <col min="5" max="5" width="22.0625" bestFit="1" customWidth="1"/>
  </cols>
  <sheetData>
    <row r="1" spans="1:5" x14ac:dyDescent="0.6">
      <c r="A1" s="33" t="s">
        <v>0</v>
      </c>
      <c r="B1" s="8" t="s">
        <v>6</v>
      </c>
      <c r="C1" s="10" t="s">
        <v>8</v>
      </c>
      <c r="D1" s="13" t="s">
        <v>4</v>
      </c>
      <c r="E1" t="s">
        <v>5</v>
      </c>
    </row>
    <row r="2" spans="1:5" x14ac:dyDescent="0.6">
      <c r="A2" s="2" t="s">
        <v>1</v>
      </c>
      <c r="B2" s="2">
        <v>10</v>
      </c>
      <c r="C2" s="11">
        <v>45292</v>
      </c>
      <c r="D2">
        <f>DAY(C2)</f>
        <v>1</v>
      </c>
      <c r="E2" t="str">
        <f ca="1">_xlfn.FORMULATEXT(D2)</f>
        <v>=DAY(C2)</v>
      </c>
    </row>
    <row r="3" spans="1:5" x14ac:dyDescent="0.6">
      <c r="A3" s="2" t="s">
        <v>1</v>
      </c>
      <c r="B3" s="2">
        <v>20</v>
      </c>
      <c r="C3" s="11">
        <v>45690</v>
      </c>
      <c r="D3" s="12">
        <f>MONTH(C3)</f>
        <v>2</v>
      </c>
      <c r="E3" t="str">
        <f t="shared" ref="E3:E4" ca="1" si="0">_xlfn.FORMULATEXT(D3)</f>
        <v>=MONTH(C3)</v>
      </c>
    </row>
    <row r="4" spans="1:5" x14ac:dyDescent="0.6">
      <c r="A4" s="2" t="s">
        <v>2</v>
      </c>
      <c r="B4" s="2">
        <v>50</v>
      </c>
      <c r="C4" s="11">
        <v>46084</v>
      </c>
      <c r="D4">
        <f>YEAR(C4)</f>
        <v>2026</v>
      </c>
      <c r="E4" t="str">
        <f t="shared" ca="1" si="0"/>
        <v>=YEAR(C4)</v>
      </c>
    </row>
    <row r="5" spans="1:5" x14ac:dyDescent="0.6">
      <c r="A5" s="2" t="s">
        <v>2</v>
      </c>
      <c r="B5" s="2">
        <v>40</v>
      </c>
      <c r="C5" s="11">
        <v>46116</v>
      </c>
    </row>
    <row r="6" spans="1:5" x14ac:dyDescent="0.6">
      <c r="A6" s="2" t="s">
        <v>3</v>
      </c>
      <c r="B6" s="2">
        <v>30</v>
      </c>
      <c r="C6" s="11">
        <v>46512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486-D3C1-427A-BF1E-23BF02A4EAA5}">
  <dimension ref="A1"/>
  <sheetViews>
    <sheetView workbookViewId="0"/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Index</vt:lpstr>
      <vt:lpstr>Average</vt:lpstr>
      <vt:lpstr>Choose</vt:lpstr>
      <vt:lpstr>Column</vt:lpstr>
      <vt:lpstr>Concat</vt:lpstr>
      <vt:lpstr>Correl</vt:lpstr>
      <vt:lpstr>Count</vt:lpstr>
      <vt:lpstr>Date</vt:lpstr>
      <vt:lpstr>Find Search</vt:lpstr>
      <vt:lpstr>Frequency</vt:lpstr>
      <vt:lpstr>Hlookup</vt:lpstr>
      <vt:lpstr>Index_fn</vt:lpstr>
      <vt:lpstr>if</vt:lpstr>
      <vt:lpstr>ifs</vt:lpstr>
      <vt:lpstr>Isnumber</vt:lpstr>
      <vt:lpstr>Istext</vt:lpstr>
      <vt:lpstr>Kurt Skew</vt:lpstr>
      <vt:lpstr>Left 및 기타</vt:lpstr>
      <vt:lpstr>Match</vt:lpstr>
      <vt:lpstr>Max Min</vt:lpstr>
      <vt:lpstr>Median</vt:lpstr>
      <vt:lpstr>Mod</vt:lpstr>
      <vt:lpstr>Networkdays</vt:lpstr>
      <vt:lpstr>Percentile</vt:lpstr>
      <vt:lpstr>Rank</vt:lpstr>
      <vt:lpstr>Replace Substitute</vt:lpstr>
      <vt:lpstr>Round 및 기타</vt:lpstr>
      <vt:lpstr>Stdev Var</vt:lpstr>
      <vt:lpstr>Sum</vt:lpstr>
      <vt:lpstr>Value</vt:lpstr>
      <vt:lpstr>Vlookup</vt:lpstr>
      <vt:lpstr>Weekday</vt:lpstr>
      <vt:lpstr>Year 및 기타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2024-01-07T09:58:41Z</dcterms:created>
  <dcterms:modified xsi:type="dcterms:W3CDTF">2024-02-26T12:52:47Z</dcterms:modified>
</cp:coreProperties>
</file>