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642D301A-CF13-487D-8A1A-A1CD883F571D}" xr6:coauthVersionLast="37" xr6:coauthVersionMax="37" xr10:uidLastSave="{00000000-0000-0000-0000-000000000000}"/>
  <bookViews>
    <workbookView xWindow="0" yWindow="0" windowWidth="28800" windowHeight="12165" activeTab="4" xr2:uid="{00000000-000D-0000-FFFF-FFFF00000000}"/>
  </bookViews>
  <sheets>
    <sheet name="Sheet1" sheetId="1" r:id="rId1"/>
    <sheet name="Pivot Table 1" sheetId="3" r:id="rId2"/>
    <sheet name="Pivot Table 2" sheetId="4" r:id="rId3"/>
    <sheet name="Pivot Table 3" sheetId="5" r:id="rId4"/>
    <sheet name="Bonus" sheetId="6" r:id="rId5"/>
  </sheets>
  <definedNames>
    <definedName name="_xlnm._FilterDatabase" localSheetId="0" hidden="1">Sheet1!$A$1:$R$4115</definedName>
  </definedNames>
  <calcPr calcId="179021"/>
  <pivotCaches>
    <pivotCache cacheId="26" r:id="rId6"/>
    <pivotCache cacheId="2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C12" i="6"/>
  <c r="D11" i="6"/>
  <c r="C11" i="6"/>
  <c r="D10" i="6"/>
  <c r="C10" i="6"/>
  <c r="B13" i="6"/>
  <c r="B12" i="6"/>
  <c r="B11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<sst xmlns="http://schemas.openxmlformats.org/spreadsheetml/2006/main" count="24821" uniqueCount="8401">
  <si>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</si>
  <si>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</si>
  <si>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</si>
  <si>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</si>
  <si>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</si>
  <si>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</si>
  <si>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</si>
  <si>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</si>
  <si>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</si>
  <si>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</si>
  <si>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</si>
  <si>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</si>
  <si>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</si>
  <si>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</si>
  <si>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</si>
  <si>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</si>
  <si>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</si>
  <si>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</si>
  <si>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</si>
  <si>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</si>
  <si>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</si>
  <si>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</si>
  <si>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</si>
  <si>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</si>
  <si>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</si>
  <si>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</si>
  <si>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</si>
  <si>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</si>
  <si>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</si>
  <si>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</si>
  <si>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</si>
  <si>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</si>
  <si>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</si>
  <si>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</si>
  <si>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</si>
  <si>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</si>
  <si>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</si>
  <si>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</si>
  <si>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</si>
  <si>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</si>
  <si>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</si>
  <si>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</si>
  <si>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</si>
  <si>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</si>
  <si>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</si>
  <si>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</si>
  <si>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</si>
  <si>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</si>
  <si>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</si>
  <si>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</si>
  <si>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</si>
  <si>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</si>
  <si>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</si>
  <si>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</si>
  <si>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</si>
  <si>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</si>
  <si>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</si>
  <si>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</si>
  <si>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</si>
  <si>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</si>
  <si>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</si>
  <si>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</si>
  <si>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</si>
  <si>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</si>
  <si>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</si>
  <si>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</si>
  <si>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</si>
  <si>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</si>
  <si>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</si>
  <si>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</si>
  <si>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</si>
  <si>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</si>
  <si>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</si>
  <si>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</si>
  <si>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</si>
  <si>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</si>
  <si>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</si>
  <si>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</si>
  <si>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</si>
  <si>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</si>
  <si>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</si>
  <si>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</si>
  <si>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</si>
  <si>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</si>
  <si>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</si>
  <si>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</si>
  <si>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</si>
  <si>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</si>
  <si>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</si>
  <si>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</si>
  <si>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</si>
  <si>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</si>
  <si>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</si>
  <si>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</si>
  <si>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</si>
  <si>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</si>
  <si>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</si>
  <si>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</si>
  <si>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</si>
  <si>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</si>
  <si>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</si>
  <si>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</si>
  <si>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</si>
  <si>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</si>
  <si>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</si>
  <si>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</si>
  <si>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</si>
  <si>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</si>
  <si>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</si>
  <si>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</si>
  <si>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</si>
  <si>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</si>
  <si>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</si>
  <si>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</si>
  <si>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</si>
  <si>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</si>
  <si>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</si>
  <si>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</si>
  <si>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</si>
  <si>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</si>
  <si>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</si>
  <si>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</si>
  <si>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</si>
  <si>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</si>
  <si>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</si>
  <si>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</si>
  <si>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</si>
  <si>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</si>
  <si>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</si>
  <si>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</si>
  <si>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</si>
  <si>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</si>
  <si>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</si>
  <si>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</si>
  <si>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</si>
  <si>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</si>
  <si>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</si>
  <si>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</si>
  <si>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</si>
  <si>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</si>
  <si>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</si>
  <si>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</si>
  <si>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</si>
  <si>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</si>
  <si>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</si>
  <si>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</si>
  <si>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</si>
  <si>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</si>
  <si>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</si>
  <si>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</si>
  <si>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</si>
  <si>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</si>
  <si>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</si>
  <si>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</si>
  <si>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</si>
  <si>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</si>
  <si>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</si>
  <si>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</si>
  <si>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</si>
  <si>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</si>
  <si>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</si>
  <si>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</si>
  <si>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</si>
  <si>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</si>
  <si>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</si>
  <si>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</si>
  <si>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</si>
  <si>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</si>
  <si>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</si>
  <si>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</si>
  <si>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</si>
  <si>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</si>
  <si>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</si>
  <si>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</si>
  <si>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</si>
  <si>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</si>
  <si>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</si>
  <si>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</si>
  <si>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</si>
  <si>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</si>
  <si>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</si>
  <si>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</si>
  <si>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</si>
  <si>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</si>
  <si>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</si>
  <si>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</si>
  <si>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</si>
  <si>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</si>
  <si>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</si>
  <si>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</si>
  <si>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</si>
  <si>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</si>
  <si>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</si>
  <si>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</si>
  <si>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</si>
  <si>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</si>
  <si>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</si>
  <si>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</si>
  <si>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</si>
  <si>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</si>
  <si>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</si>
  <si>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</si>
  <si>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</si>
  <si>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</si>
  <si>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</si>
  <si>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</si>
  <si>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</si>
  <si>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</si>
  <si>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</si>
  <si>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</si>
  <si>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</si>
  <si>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</si>
  <si>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</si>
  <si>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</si>
  <si>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</si>
  <si>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</si>
  <si>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</si>
  <si>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</si>
  <si>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</si>
  <si>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</si>
  <si>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</si>
  <si>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</si>
  <si>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</si>
  <si>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</si>
  <si>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</si>
  <si>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</si>
  <si>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</si>
  <si>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</si>
  <si>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</si>
  <si>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</si>
  <si>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</si>
  <si>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</si>
  <si>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</si>
  <si>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</si>
  <si>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</si>
  <si>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</si>
  <si>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</si>
  <si>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</si>
  <si>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</si>
  <si>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</si>
  <si>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</si>
  <si>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</si>
  <si>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</si>
  <si>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</si>
  <si>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</si>
  <si>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</si>
  <si>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</si>
  <si>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</si>
  <si>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</si>
  <si>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</si>
  <si>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</si>
  <si>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</si>
  <si>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</si>
  <si>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</si>
  <si>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</si>
  <si>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</si>
  <si>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</si>
  <si>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</si>
  <si>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</si>
  <si>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</si>
  <si>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</si>
  <si>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</si>
  <si>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</si>
  <si>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</si>
  <si>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</si>
  <si>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</si>
  <si>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</si>
  <si>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</si>
  <si>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</si>
  <si>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</si>
  <si>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</si>
  <si>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</si>
  <si>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</si>
  <si>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</si>
  <si>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</si>
  <si>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</si>
  <si>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</si>
  <si>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</si>
  <si>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</si>
  <si>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</si>
  <si>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</si>
  <si>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</si>
  <si>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</si>
  <si>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</si>
  <si>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</si>
  <si>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</si>
  <si>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</si>
  <si>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</si>
  <si>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</si>
  <si>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</si>
  <si>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</si>
  <si>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</si>
  <si>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</si>
  <si>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</si>
  <si>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</si>
  <si>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</si>
  <si>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</si>
  <si>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</si>
  <si>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</si>
  <si>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</si>
  <si>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</si>
  <si>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</si>
  <si>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</si>
  <si>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</si>
  <si>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</si>
  <si>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</si>
  <si>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</si>
  <si>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</si>
  <si>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</si>
  <si>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</si>
  <si>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</si>
  <si>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</si>
  <si>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</si>
  <si>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</si>
  <si>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</si>
  <si>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</si>
  <si>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</si>
  <si>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</si>
  <si>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</si>
  <si>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</si>
  <si>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</si>
  <si>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</si>
  <si>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</si>
  <si>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</si>
  <si>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</si>
  <si>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</si>
  <si>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</si>
  <si>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</si>
  <si>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</si>
  <si>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</si>
  <si>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</si>
  <si>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</si>
  <si>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</si>
  <si>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</si>
  <si>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</si>
  <si>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</si>
  <si>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</si>
  <si>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</si>
  <si>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</si>
  <si>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</si>
  <si>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</si>
  <si>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</si>
  <si>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</si>
  <si>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</si>
  <si>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</si>
  <si>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</si>
  <si>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</si>
  <si>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</si>
  <si>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</si>
  <si>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</si>
  <si>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</si>
  <si>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</si>
  <si>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</si>
  <si>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</si>
  <si>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</si>
  <si>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</si>
  <si>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</si>
  <si>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</si>
  <si>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</si>
  <si>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</si>
  <si>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</si>
  <si>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</si>
  <si>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</si>
  <si>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</si>
  <si>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</si>
  <si>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</si>
  <si>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</si>
  <si>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</si>
  <si>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</si>
  <si>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</si>
  <si>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</si>
  <si>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</si>
  <si>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</si>
  <si>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</si>
  <si>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</si>
  <si>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</si>
  <si>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</si>
  <si>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</si>
  <si>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</si>
  <si>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</si>
  <si>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</si>
  <si>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</si>
  <si>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</si>
  <si>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</si>
  <si>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</si>
  <si>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</si>
  <si>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</si>
  <si>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</si>
  <si>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</si>
  <si>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</si>
  <si>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</si>
  <si>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</si>
  <si>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</si>
  <si>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</si>
  <si>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</si>
  <si>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</si>
  <si>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</si>
  <si>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</si>
  <si>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</si>
  <si>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</si>
  <si>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</si>
  <si>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</si>
  <si>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</si>
  <si>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</si>
  <si>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</si>
  <si>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</si>
  <si>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</si>
  <si>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</si>
  <si>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</si>
  <si>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</si>
  <si>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</si>
  <si>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</si>
  <si>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</si>
  <si>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</si>
  <si>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</si>
  <si>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</si>
  <si>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</si>
  <si>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</si>
  <si>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</si>
  <si>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</si>
  <si>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</si>
  <si>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</si>
  <si>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</si>
  <si>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</si>
  <si>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</si>
  <si>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</si>
  <si>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</si>
  <si>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</si>
  <si>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</si>
  <si>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</si>
  <si>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</si>
  <si>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</si>
  <si>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</si>
  <si>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</si>
  <si>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</si>
  <si>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</si>
  <si>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</si>
  <si>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</si>
  <si>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</si>
  <si>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</si>
  <si>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</si>
  <si>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</si>
  <si>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</si>
  <si>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</si>
  <si>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</si>
  <si>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</si>
  <si>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</si>
  <si>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</si>
  <si>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</si>
  <si>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</si>
  <si>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</si>
  <si>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</si>
  <si>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</si>
  <si>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</si>
  <si>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</si>
  <si>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</si>
  <si>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</si>
  <si>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</si>
  <si>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</si>
  <si>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</si>
  <si>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</si>
  <si>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</si>
  <si>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</si>
  <si>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</si>
  <si>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</si>
  <si>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</si>
  <si>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</si>
  <si>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</si>
  <si>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</si>
  <si>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</si>
  <si>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</si>
  <si>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</si>
  <si>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</si>
  <si>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</si>
  <si>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</si>
  <si>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</si>
  <si>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</si>
  <si>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</si>
  <si>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</si>
  <si>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</si>
  <si>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</si>
  <si>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</si>
  <si>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</si>
  <si>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</si>
  <si>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</si>
  <si>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</si>
  <si>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</si>
  <si>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</si>
  <si>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</si>
  <si>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</si>
  <si>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</si>
  <si>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</si>
  <si>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</si>
  <si>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</si>
  <si>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</si>
  <si>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</si>
  <si>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</si>
  <si>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</si>
  <si>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</si>
  <si>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</si>
  <si>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</si>
  <si>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</si>
  <si>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</si>
  <si>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</si>
  <si>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</si>
  <si>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</si>
  <si>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</si>
  <si>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</si>
  <si>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</si>
  <si>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</si>
  <si>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</si>
  <si>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</si>
  <si>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</si>
  <si>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</si>
  <si>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</si>
  <si>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</si>
  <si>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</si>
  <si>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</si>
  <si>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</si>
  <si>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</si>
  <si>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</si>
  <si>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</si>
  <si>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</si>
  <si>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</si>
  <si>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</si>
  <si>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</si>
  <si>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</si>
  <si>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</si>
  <si>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</si>
  <si>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</si>
  <si>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</si>
  <si>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</si>
  <si>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</si>
  <si>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</si>
  <si>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</si>
  <si>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</si>
  <si>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</si>
  <si>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</si>
  <si>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</si>
  <si>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</si>
  <si>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</si>
  <si>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</si>
  <si>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</si>
  <si>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</si>
  <si>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</si>
  <si>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</si>
  <si>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</si>
  <si>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</si>
  <si>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</si>
  <si>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</si>
  <si>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</si>
  <si>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</si>
  <si>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</si>
  <si>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</si>
  <si>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</si>
  <si>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</si>
  <si>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</si>
  <si>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</si>
  <si>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</si>
  <si>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</si>
  <si>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</si>
  <si>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</si>
  <si>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</si>
  <si>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</si>
  <si>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</si>
  <si>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</si>
  <si>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</si>
  <si>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</si>
  <si>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</si>
  <si>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</si>
  <si>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</si>
  <si>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</si>
  <si>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</si>
  <si>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</si>
  <si>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</si>
  <si>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</si>
  <si>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</si>
  <si>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</si>
  <si>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</si>
  <si>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</si>
  <si>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</si>
  <si>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</si>
  <si>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</si>
  <si>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</si>
  <si>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</si>
  <si>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</si>
  <si>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</si>
  <si>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</si>
  <si>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</si>
  <si>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</si>
  <si>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</si>
  <si>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</si>
  <si>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</si>
  <si>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</si>
  <si>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</si>
  <si>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</si>
  <si>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</si>
  <si>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</si>
  <si>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</si>
  <si>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</si>
  <si>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</si>
  <si>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</si>
  <si>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</si>
  <si>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</si>
  <si>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</si>
  <si>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</si>
  <si>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</si>
  <si>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</si>
  <si>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</si>
  <si>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</si>
  <si>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</si>
  <si>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</si>
  <si>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</si>
  <si>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</si>
  <si>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</si>
  <si>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</si>
  <si>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</si>
  <si>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</si>
  <si>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</si>
  <si>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</si>
  <si>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</si>
  <si>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</si>
  <si>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</si>
  <si>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</si>
  <si>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</si>
  <si>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</si>
  <si>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</si>
  <si>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</si>
  <si>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</si>
  <si>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</si>
  <si>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</si>
  <si>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</si>
  <si>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</si>
  <si>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</si>
  <si>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</si>
  <si>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</si>
  <si>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</si>
  <si>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</si>
  <si>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</si>
  <si>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</si>
  <si>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</si>
  <si>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</si>
  <si>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</si>
  <si>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</si>
  <si>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</si>
  <si>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</si>
  <si>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</si>
  <si>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</si>
  <si>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</si>
  <si>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</si>
  <si>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</si>
  <si>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</si>
  <si>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</si>
  <si>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</si>
  <si>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</si>
  <si>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</si>
  <si>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</si>
  <si>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</si>
  <si>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</si>
  <si>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</si>
  <si>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</si>
  <si>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</si>
  <si>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</si>
  <si>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</si>
  <si>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</si>
  <si>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</si>
  <si>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</si>
  <si>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</si>
  <si>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</si>
  <si>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</si>
  <si>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</si>
  <si>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</si>
  <si>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</si>
  <si>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</si>
  <si>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</si>
  <si>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</si>
  <si>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</si>
  <si>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</si>
  <si>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</si>
  <si>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</si>
  <si>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</si>
  <si>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</si>
  <si>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</si>
  <si>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</si>
  <si>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</si>
  <si>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</si>
  <si>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</si>
  <si>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</si>
  <si>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</si>
  <si>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</si>
  <si>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</si>
  <si>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</si>
  <si>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</si>
  <si>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</si>
  <si>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</si>
  <si>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</si>
  <si>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</si>
  <si>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</si>
  <si>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</si>
  <si>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</si>
  <si>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</si>
  <si>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</si>
  <si>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</si>
  <si>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</si>
  <si>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</si>
  <si>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</si>
  <si>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</si>
  <si>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</si>
  <si>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</si>
  <si>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</si>
  <si>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</si>
  <si>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</si>
  <si>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</si>
  <si>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</si>
  <si>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</si>
  <si>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</si>
  <si>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</si>
  <si>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</si>
  <si>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</si>
  <si>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</si>
  <si>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</si>
  <si>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</si>
  <si>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</si>
  <si>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</si>
  <si>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</si>
  <si>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</si>
  <si>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</si>
  <si>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</si>
  <si>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</si>
  <si>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</si>
  <si>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</si>
  <si>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</si>
  <si>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</si>
  <si>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</si>
  <si>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</si>
  <si>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</si>
  <si>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</si>
  <si>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</si>
  <si>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</si>
  <si>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</si>
  <si>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</si>
  <si>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</si>
  <si>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</si>
  <si>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</si>
  <si>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</si>
  <si>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</si>
  <si>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</si>
  <si>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</si>
  <si>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</si>
  <si>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</si>
  <si>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</si>
  <si>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</si>
  <si>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</si>
  <si>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</si>
  <si>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</si>
  <si>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</si>
  <si>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</si>
  <si>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</si>
  <si>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</si>
  <si>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</si>
  <si>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</si>
  <si>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</si>
  <si>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</si>
  <si>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</si>
  <si>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</si>
  <si>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</si>
  <si>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</si>
  <si>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</si>
  <si>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</si>
  <si>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</si>
  <si>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</si>
  <si>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</si>
  <si>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</si>
  <si>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</si>
  <si>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</si>
  <si>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</si>
  <si>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</si>
  <si>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</si>
  <si>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</si>
  <si>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</si>
  <si>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</si>
  <si>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</si>
  <si>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</si>
  <si>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</si>
  <si>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</si>
  <si>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</si>
  <si>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</si>
  <si>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</si>
  <si>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</si>
  <si>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</si>
  <si>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</si>
  <si>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</si>
  <si>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</si>
  <si>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</si>
  <si>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</si>
  <si>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</si>
  <si>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</si>
  <si>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</si>
  <si>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</si>
  <si>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</si>
  <si>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</si>
  <si>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</si>
  <si>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</si>
  <si>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</si>
  <si>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</si>
  <si>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</si>
  <si>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</si>
  <si>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</si>
  <si>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</si>
  <si>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</si>
  <si>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</si>
  <si>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</si>
  <si>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</si>
  <si>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</si>
  <si>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</si>
  <si>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</si>
  <si>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</si>
  <si>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</si>
  <si>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</si>
  <si>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</si>
  <si>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</si>
  <si>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</si>
  <si>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</si>
  <si>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</si>
  <si>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</si>
  <si>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</si>
  <si>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</si>
  <si>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</si>
  <si>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</si>
  <si>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</si>
  <si>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</si>
  <si>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</si>
  <si>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</si>
  <si>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</si>
  <si>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</si>
  <si>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</si>
  <si>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</si>
  <si>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</si>
  <si>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</si>
  <si>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</si>
  <si>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</si>
  <si>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</si>
  <si>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</si>
  <si>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</si>
  <si>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</si>
  <si>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</si>
  <si>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</si>
  <si>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</si>
  <si>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</si>
  <si>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</si>
  <si>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</si>
  <si>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</si>
  <si>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</si>
  <si>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</si>
  <si>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</si>
  <si>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</si>
  <si>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</si>
  <si>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</si>
  <si>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</si>
  <si>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</si>
  <si>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</si>
  <si>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</si>
  <si>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</si>
  <si>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</si>
  <si>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</si>
  <si>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</si>
  <si>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</si>
  <si>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</si>
  <si>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</si>
  <si>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</si>
  <si>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</si>
  <si>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</si>
  <si>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</si>
  <si>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</si>
  <si>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</si>
  <si>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</si>
  <si>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</si>
  <si>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</si>
  <si>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</si>
  <si>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</si>
  <si>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</si>
  <si>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</si>
  <si>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</si>
  <si>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</si>
  <si>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</si>
  <si>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</si>
  <si>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</si>
  <si>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</si>
  <si>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</si>
  <si>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</si>
  <si>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</si>
  <si>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</si>
  <si>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</si>
  <si>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</si>
  <si>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</si>
  <si>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</si>
  <si>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</si>
  <si>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</si>
  <si>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</si>
  <si>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</si>
  <si>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</si>
  <si>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</si>
  <si>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</si>
  <si>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</si>
  <si>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</si>
  <si>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</si>
  <si>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</si>
  <si>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</si>
  <si>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</si>
  <si>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</si>
  <si>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</si>
  <si>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</si>
  <si>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</si>
  <si>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</si>
  <si>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</si>
  <si>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</si>
  <si>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</si>
  <si>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</si>
  <si>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</si>
  <si>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</si>
  <si>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</si>
  <si>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</si>
  <si>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</si>
  <si>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</si>
  <si>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</si>
  <si>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</si>
  <si>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</si>
  <si>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</si>
  <si>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</si>
  <si>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</si>
  <si>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</si>
  <si>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</si>
  <si>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</si>
  <si>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</si>
  <si>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</si>
  <si>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</si>
  <si>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</si>
  <si>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</si>
  <si>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</si>
  <si>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</si>
  <si>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</si>
  <si>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</si>
  <si>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</si>
  <si>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</si>
  <si>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</si>
  <si>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</si>
  <si>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</si>
  <si>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</si>
  <si>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</si>
  <si>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</si>
  <si>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</si>
  <si>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</si>
  <si>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</si>
  <si>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</si>
  <si>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</si>
  <si>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</si>
  <si>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</si>
  <si>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</si>
  <si>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</si>
  <si>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</si>
  <si>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</si>
  <si>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</si>
  <si>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</si>
  <si>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</si>
  <si>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</si>
  <si>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</si>
  <si>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</si>
  <si>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</si>
  <si>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</si>
  <si>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</si>
  <si>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</si>
  <si>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</si>
  <si>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</si>
  <si>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</si>
  <si>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</si>
  <si>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</si>
  <si>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</si>
  <si>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</si>
  <si>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</si>
  <si>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</si>
  <si>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</si>
  <si>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</si>
  <si>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</si>
  <si>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</si>
  <si>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</si>
  <si>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</si>
  <si>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</si>
  <si>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</si>
  <si>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</si>
  <si>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</si>
  <si>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</si>
  <si>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</si>
  <si>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</si>
  <si>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</si>
  <si>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</si>
  <si>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</si>
  <si>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</si>
  <si>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</si>
  <si>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</si>
  <si>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</si>
  <si>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</si>
  <si>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</si>
  <si>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</si>
  <si>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</si>
  <si>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</si>
  <si>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</si>
  <si>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</si>
  <si>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</si>
  <si>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</si>
  <si>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</si>
  <si>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</si>
  <si>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</si>
  <si>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</si>
  <si>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</si>
  <si>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</si>
  <si>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</si>
  <si>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</si>
  <si>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</si>
  <si>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</si>
  <si>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</si>
  <si>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</si>
  <si>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</si>
  <si>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</si>
  <si>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</si>
  <si>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</si>
  <si>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</si>
  <si>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</si>
  <si>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</si>
  <si>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</si>
  <si>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</si>
  <si>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</si>
  <si>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</si>
  <si>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</si>
  <si>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</si>
  <si>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</si>
  <si>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</si>
  <si>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</si>
  <si>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</si>
  <si>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</si>
  <si>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</si>
  <si>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</si>
  <si>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</si>
  <si>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</si>
  <si>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</si>
  <si>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</si>
  <si>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</si>
  <si>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</si>
  <si>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</si>
  <si>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</si>
  <si>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</si>
  <si>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</si>
  <si>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</si>
  <si>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</si>
  <si>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</si>
  <si>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</si>
  <si>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</si>
  <si>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</si>
  <si>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</si>
  <si>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</si>
  <si>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</si>
  <si>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</si>
  <si>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</si>
  <si>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</si>
  <si>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</si>
  <si>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</si>
  <si>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</si>
  <si>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</si>
  <si>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</si>
  <si>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</si>
  <si>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</si>
  <si>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</si>
  <si>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</si>
  <si>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</si>
  <si>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</si>
  <si>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</si>
  <si>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</si>
  <si>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</si>
  <si>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</si>
  <si>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</si>
  <si>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</si>
  <si>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</si>
  <si>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</si>
  <si>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</si>
  <si>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</si>
  <si>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</si>
  <si>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</si>
  <si>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</si>
  <si>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</si>
  <si>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</si>
  <si>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</si>
  <si>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</si>
  <si>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</si>
  <si>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</si>
  <si>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</si>
  <si>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</si>
  <si>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</si>
  <si>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</si>
  <si>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</si>
  <si>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</si>
  <si>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</si>
  <si>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</si>
  <si>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</si>
  <si>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</si>
  <si>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</si>
  <si>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</si>
  <si>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</si>
  <si>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</si>
  <si>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</si>
  <si>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</si>
  <si>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</si>
  <si>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</si>
  <si>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</si>
  <si>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</si>
  <si>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</si>
  <si>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</si>
  <si>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</si>
  <si>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</si>
  <si>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</si>
  <si>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</si>
  <si>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</si>
  <si>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</si>
  <si>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</si>
  <si>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</si>
  <si>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</si>
  <si>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</si>
  <si>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</si>
  <si>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</si>
  <si>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</si>
  <si>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</si>
  <si>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</si>
  <si>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</si>
  <si>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</si>
  <si>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</si>
  <si>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</si>
  <si>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</si>
  <si>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</si>
  <si>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</si>
  <si>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</si>
  <si>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</si>
  <si>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</si>
  <si>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</si>
  <si>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</si>
  <si>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</si>
  <si>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</si>
  <si>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</si>
  <si>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</si>
  <si>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</si>
  <si>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</si>
  <si>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</si>
  <si>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</si>
  <si>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</si>
  <si>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</si>
  <si>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</si>
  <si>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</si>
  <si>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</si>
  <si>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</si>
  <si>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</si>
  <si>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</si>
  <si>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</si>
  <si>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</si>
  <si>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</si>
  <si>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</si>
  <si>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</si>
  <si>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</si>
  <si>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</si>
  <si>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</si>
  <si>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</si>
  <si>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</si>
  <si>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</si>
  <si>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</si>
  <si>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</si>
  <si>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</si>
  <si>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</si>
  <si>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</si>
  <si>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</si>
  <si>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</si>
  <si>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</si>
  <si>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</si>
  <si>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</si>
  <si>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</si>
  <si>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</si>
  <si>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</si>
  <si>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</si>
  <si>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</si>
  <si>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</si>
  <si>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</si>
  <si>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</si>
  <si>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</si>
  <si>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</si>
  <si>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</si>
  <si>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</si>
  <si>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</si>
  <si>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</si>
  <si>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</si>
  <si>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</si>
  <si>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</si>
  <si>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</si>
  <si>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</si>
  <si>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</si>
  <si>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</si>
  <si>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</si>
  <si>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</si>
  <si>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</si>
  <si>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</si>
  <si>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</si>
  <si>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</si>
  <si>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</si>
  <si>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</si>
  <si>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</si>
  <si>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</si>
  <si>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</si>
  <si>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</si>
  <si>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</si>
  <si>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</si>
  <si>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</si>
  <si>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</si>
  <si>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</si>
  <si>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</si>
  <si>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</si>
  <si>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</si>
  <si>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</si>
  <si>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</si>
  <si>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</si>
  <si>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</si>
  <si>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</si>
  <si>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</si>
  <si>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</si>
  <si>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</si>
  <si>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</si>
  <si>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</si>
  <si>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</si>
  <si>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</si>
  <si>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</si>
  <si>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</si>
  <si>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</si>
  <si>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</si>
  <si>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</si>
  <si>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</si>
  <si>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</si>
  <si>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</si>
  <si>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</si>
  <si>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</si>
  <si>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</si>
  <si>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</si>
  <si>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</si>
  <si>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</si>
  <si>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</si>
  <si>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</si>
  <si>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</si>
  <si>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</si>
  <si>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</si>
  <si>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</si>
  <si>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</si>
  <si>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</si>
  <si>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</si>
  <si>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</si>
  <si>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</si>
  <si>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</si>
  <si>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</si>
  <si>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</si>
  <si>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</si>
  <si>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</si>
  <si>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</si>
  <si>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</si>
  <si>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</si>
  <si>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</si>
  <si>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</si>
  <si>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</si>
  <si>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</si>
  <si>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</si>
  <si>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</si>
  <si>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</si>
  <si>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</si>
  <si>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</si>
  <si>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</si>
  <si>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</si>
  <si>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</si>
  <si>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</si>
  <si>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</si>
  <si>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</si>
  <si>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</si>
  <si>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</si>
  <si>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</si>
  <si>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</si>
  <si>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</si>
  <si>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</si>
  <si>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</si>
  <si>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</si>
  <si>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</si>
  <si>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</si>
  <si>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</si>
  <si>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</si>
  <si>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</si>
  <si>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</si>
  <si>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</si>
  <si>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</si>
  <si>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</si>
  <si>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</si>
  <si>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</si>
  <si>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</si>
  <si>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</si>
  <si>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</si>
  <si>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</si>
  <si>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</si>
  <si>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</si>
  <si>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</si>
  <si>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</si>
  <si>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</si>
  <si>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</si>
  <si>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</si>
  <si>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</si>
  <si>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</si>
  <si>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</si>
  <si>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</si>
  <si>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</si>
  <si>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</si>
  <si>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</si>
  <si>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</si>
  <si>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</si>
  <si>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</si>
  <si>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</si>
  <si>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</si>
  <si>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</si>
  <si>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</si>
  <si>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</si>
  <si>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</si>
  <si>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</si>
  <si>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</si>
  <si>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</si>
  <si>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</si>
  <si>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</si>
  <si>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</si>
  <si>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</si>
  <si>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</si>
  <si>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</si>
  <si>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</si>
  <si>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</si>
  <si>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</si>
  <si>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</si>
  <si>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</si>
  <si>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</si>
  <si>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</si>
  <si>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</si>
  <si>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</si>
  <si>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</si>
  <si>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</si>
  <si>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</si>
  <si>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</si>
  <si>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</si>
  <si>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</si>
  <si>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</si>
  <si>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</si>
  <si>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</si>
  <si>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</si>
  <si>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</si>
  <si>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</si>
  <si>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</si>
  <si>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</si>
  <si>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</si>
  <si>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</si>
  <si>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</si>
  <si>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</si>
  <si>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</si>
  <si>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</si>
  <si>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</si>
  <si>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</si>
  <si>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</si>
  <si>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</si>
  <si>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</si>
  <si>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</si>
  <si>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</si>
  <si>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</si>
  <si>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</si>
  <si>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</si>
  <si>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</si>
  <si>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</si>
  <si>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</si>
  <si>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</si>
  <si>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</si>
  <si>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</si>
  <si>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</si>
  <si>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</si>
  <si>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</si>
  <si>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</si>
  <si>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</si>
  <si>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</si>
  <si>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</si>
  <si>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</si>
  <si>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</si>
  <si>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</si>
  <si>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</si>
  <si>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</si>
  <si>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</si>
  <si>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</si>
  <si>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</si>
  <si>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</si>
  <si>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</si>
  <si>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</si>
  <si>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</si>
  <si>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</si>
  <si>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</si>
  <si>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</si>
  <si>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</si>
  <si>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</si>
  <si>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</si>
  <si>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</si>
  <si>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</si>
  <si>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</si>
  <si>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</si>
  <si>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</si>
  <si>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</si>
  <si>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</si>
  <si>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</si>
  <si>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</si>
  <si>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</si>
  <si>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</si>
  <si>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</si>
  <si>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</si>
  <si>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</si>
  <si>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</si>
  <si>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</si>
  <si>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</si>
  <si>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</si>
  <si>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</si>
  <si>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</si>
  <si>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</si>
  <si>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</si>
  <si>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</si>
  <si>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</si>
  <si>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</si>
  <si>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</si>
  <si>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</si>
  <si>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</si>
  <si>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</si>
  <si>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</si>
  <si>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</si>
  <si>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</si>
  <si>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</si>
  <si>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</si>
  <si>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</si>
  <si>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</si>
  <si>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</si>
  <si>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</si>
  <si>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</si>
  <si>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</si>
  <si>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</si>
  <si>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</si>
  <si>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</si>
  <si>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</si>
  <si>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</si>
  <si>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</si>
  <si>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</si>
  <si>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</si>
  <si>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</si>
  <si>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</si>
  <si>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</si>
  <si>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</si>
  <si>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</si>
  <si>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</si>
  <si>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</si>
  <si>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</si>
  <si>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</si>
  <si>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</si>
  <si>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</si>
  <si>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</si>
  <si>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</si>
  <si>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</si>
  <si>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</si>
  <si>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</si>
  <si>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</si>
  <si>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</si>
  <si>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</si>
  <si>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</si>
  <si>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</si>
  <si>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</si>
  <si>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</si>
  <si>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</si>
  <si>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</si>
  <si>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</si>
  <si>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</si>
  <si>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</si>
  <si>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</si>
  <si>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</si>
  <si>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</si>
  <si>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</si>
  <si>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</si>
  <si>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</si>
  <si>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</si>
  <si>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</si>
  <si>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</si>
  <si>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</si>
  <si>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</si>
  <si>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</si>
  <si>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</si>
  <si>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</si>
  <si>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</si>
  <si>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</si>
  <si>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</si>
  <si>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</si>
  <si>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</si>
  <si>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</si>
  <si>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</si>
  <si>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</si>
  <si>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</si>
  <si>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</si>
  <si>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</si>
  <si>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</si>
  <si>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</si>
  <si>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</si>
  <si>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</si>
  <si>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</si>
  <si>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</si>
  <si>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</si>
  <si>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</si>
  <si>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</si>
  <si>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</si>
  <si>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</si>
  <si>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</si>
  <si>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</si>
  <si>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</si>
  <si>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</si>
  <si>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</si>
  <si>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</si>
  <si>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</si>
  <si>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</si>
  <si>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</si>
  <si>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</si>
  <si>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</si>
  <si>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</si>
  <si>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</si>
  <si>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</si>
  <si>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</si>
  <si>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</si>
  <si>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</si>
  <si>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</si>
  <si>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</si>
  <si>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</si>
  <si>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</si>
  <si>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</si>
  <si>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</si>
  <si>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</si>
  <si>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</si>
  <si>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</si>
  <si>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</si>
  <si>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</si>
  <si>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</si>
  <si>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</si>
  <si>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</si>
  <si>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</si>
  <si>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</si>
  <si>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</si>
  <si>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</si>
  <si>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</si>
  <si>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</si>
  <si>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</si>
  <si>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</si>
  <si>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</si>
  <si>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</si>
  <si>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</si>
  <si>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</si>
  <si>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</si>
  <si>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</si>
  <si>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</si>
  <si>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</si>
  <si>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</si>
  <si>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</si>
  <si>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</si>
  <si>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</si>
  <si>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</si>
  <si>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</si>
  <si>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</si>
  <si>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</si>
  <si>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</si>
  <si>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</si>
  <si>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</si>
  <si>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</si>
  <si>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</si>
  <si>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</si>
  <si>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</si>
  <si>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</si>
  <si>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</si>
  <si>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</si>
  <si>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</si>
  <si>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</si>
  <si>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</si>
  <si>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</si>
  <si>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</si>
  <si>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</si>
  <si>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</si>
  <si>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</si>
  <si>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</si>
  <si>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</si>
  <si>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</si>
  <si>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</si>
  <si>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</si>
  <si>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</si>
  <si>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</si>
  <si>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</si>
  <si>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</si>
  <si>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</si>
  <si>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</si>
  <si>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</si>
  <si>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</si>
  <si>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</si>
  <si>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</si>
  <si>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</si>
  <si>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</si>
  <si>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</si>
  <si>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</si>
  <si>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</si>
  <si>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</si>
  <si>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</si>
  <si>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</si>
  <si>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</si>
  <si>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</si>
  <si>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</si>
  <si>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</si>
  <si>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</si>
  <si>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</si>
  <si>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</si>
  <si>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</si>
  <si>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</si>
  <si>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</si>
  <si>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</si>
  <si>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</si>
  <si>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</si>
  <si>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</si>
  <si>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</si>
  <si>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</si>
  <si>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</si>
  <si>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</si>
  <si>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</si>
  <si>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</si>
  <si>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</si>
  <si>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</si>
  <si>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</si>
  <si>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</si>
  <si>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</si>
  <si>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</si>
  <si>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</si>
  <si>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</si>
  <si>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</si>
  <si>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</si>
  <si>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</si>
  <si>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</si>
  <si>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</si>
  <si>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</si>
  <si>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</si>
  <si>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</si>
  <si>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</si>
  <si>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</si>
  <si>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</si>
  <si>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</si>
  <si>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</si>
  <si>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</si>
  <si>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</si>
  <si>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</si>
  <si>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</si>
  <si>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</si>
  <si>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</si>
  <si>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</si>
  <si>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</si>
  <si>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</si>
  <si>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</si>
  <si>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</si>
  <si>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</si>
  <si>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</si>
  <si>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</si>
  <si>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</si>
  <si>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</si>
  <si>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</si>
  <si>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</si>
  <si>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</si>
  <si>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</si>
  <si>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</si>
  <si>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</si>
  <si>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</si>
  <si>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</si>
  <si>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</si>
  <si>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</si>
  <si>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</si>
  <si>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</si>
  <si>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</si>
  <si>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</si>
  <si>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</si>
  <si>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</si>
  <si>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</si>
  <si>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</si>
  <si>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</si>
  <si>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</si>
  <si>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</si>
  <si>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</si>
  <si>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</si>
  <si>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</si>
  <si>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</si>
  <si>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</si>
  <si>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</si>
  <si>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</si>
  <si>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</si>
  <si>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</si>
  <si>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</si>
  <si>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</si>
  <si>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</si>
  <si>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</si>
  <si>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</si>
  <si>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</si>
  <si>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</si>
  <si>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</si>
  <si>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</si>
  <si>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</si>
  <si>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</si>
  <si>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</si>
  <si>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</si>
  <si>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</si>
  <si>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</si>
  <si>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</si>
  <si>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</si>
  <si>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</si>
  <si>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</si>
  <si>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</si>
  <si>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</si>
  <si>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</si>
  <si>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</si>
  <si>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</si>
  <si>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</si>
  <si>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</si>
  <si>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</si>
  <si>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</si>
  <si>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</si>
  <si>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</si>
  <si>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</si>
  <si>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</si>
  <si>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</si>
  <si>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</si>
  <si>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</si>
  <si>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</si>
  <si>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</si>
  <si>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</si>
  <si>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</si>
  <si>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</si>
  <si>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</si>
  <si>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</si>
  <si>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</si>
  <si>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</si>
  <si>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</si>
  <si>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</si>
  <si>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</si>
  <si>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</si>
  <si>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</si>
  <si>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</si>
  <si>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</si>
  <si>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</si>
  <si>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</si>
  <si>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</si>
  <si>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</si>
  <si>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</si>
  <si>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</si>
  <si>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</si>
  <si>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</si>
  <si>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</si>
  <si>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</si>
  <si>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</si>
  <si>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</si>
  <si>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</si>
  <si>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</si>
  <si>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</si>
  <si>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</si>
  <si>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</si>
  <si>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</si>
  <si>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</si>
  <si>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</si>
  <si>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</si>
  <si>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</si>
  <si>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</si>
  <si>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</si>
  <si>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</si>
  <si>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</si>
  <si>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</si>
  <si>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</si>
  <si>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</si>
  <si>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</si>
  <si>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</si>
  <si>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</si>
  <si>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</si>
  <si>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</si>
  <si>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</si>
  <si>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</si>
  <si>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</si>
  <si>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</si>
  <si>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</si>
  <si>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</si>
  <si>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</si>
  <si>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</si>
  <si>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</si>
  <si>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</si>
  <si>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</si>
  <si>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</si>
  <si>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</si>
  <si>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</si>
  <si>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</si>
  <si>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</si>
  <si>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</si>
  <si>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</si>
  <si>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</si>
  <si>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</si>
  <si>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</si>
  <si>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</si>
  <si>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</si>
  <si>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</si>
  <si>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</si>
  <si>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</si>
  <si>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</si>
  <si>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</si>
  <si>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</si>
  <si>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</si>
  <si>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</si>
  <si>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</si>
  <si>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</si>
  <si>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</si>
  <si>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</si>
  <si>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</si>
  <si>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</si>
  <si>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</si>
  <si>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</si>
  <si>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</si>
  <si>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</si>
  <si>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</si>
  <si>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</si>
  <si>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</si>
  <si>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</si>
  <si>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</si>
  <si>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</si>
  <si>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</si>
  <si>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</si>
  <si>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</si>
  <si>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</si>
  <si>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</si>
  <si>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</si>
  <si>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</si>
  <si>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</si>
  <si>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</si>
  <si>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</si>
  <si>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</si>
  <si>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</si>
  <si>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</si>
  <si>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</si>
  <si>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</si>
  <si>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</si>
  <si>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</si>
  <si>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</si>
  <si>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</si>
  <si>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</si>
  <si>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</si>
  <si>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</si>
  <si>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</si>
  <si>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</si>
  <si>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</si>
  <si>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</si>
  <si>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</si>
  <si>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</si>
  <si>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</si>
  <si>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</si>
  <si>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</si>
  <si>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</si>
  <si>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</si>
  <si>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</si>
  <si>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</si>
  <si>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</si>
  <si>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</si>
  <si>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</si>
  <si>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</si>
  <si>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</si>
  <si>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</si>
  <si>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</si>
  <si>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</si>
  <si>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</si>
  <si>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</si>
  <si>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</si>
  <si>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</si>
  <si>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</si>
  <si>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</si>
  <si>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</si>
  <si>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</si>
  <si>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</si>
  <si>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</si>
  <si>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</si>
  <si>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</si>
  <si>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</si>
  <si>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</si>
  <si>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</si>
  <si>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</si>
  <si>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</si>
  <si>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</si>
  <si>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</si>
  <si>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</si>
  <si>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</si>
  <si>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</si>
  <si>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</si>
  <si>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</si>
  <si>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</si>
  <si>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</si>
  <si>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</si>
  <si>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</si>
  <si>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</si>
  <si>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</si>
  <si>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</si>
  <si>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</si>
  <si>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</si>
  <si>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</si>
  <si>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</si>
  <si>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</si>
  <si>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</si>
  <si>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</si>
  <si>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</si>
  <si>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</si>
  <si>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</si>
  <si>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</si>
  <si>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</si>
  <si>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</si>
  <si>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</si>
  <si>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</si>
  <si>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</si>
  <si>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</si>
  <si>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</si>
  <si>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</si>
  <si>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</si>
  <si>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</si>
  <si>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</si>
  <si>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</si>
  <si>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</si>
  <si>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</si>
  <si>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</si>
  <si>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</si>
  <si>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</si>
  <si>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</si>
  <si>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</si>
  <si>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</si>
  <si>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</si>
  <si>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</si>
  <si>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</si>
  <si>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</si>
  <si>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</si>
  <si>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</si>
  <si>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</si>
  <si>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</si>
  <si>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</si>
  <si>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</si>
  <si>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</si>
  <si>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</si>
  <si>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</si>
  <si>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</si>
  <si>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</si>
  <si>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</si>
  <si>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</si>
  <si>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</si>
  <si>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</si>
  <si>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</si>
  <si>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</si>
  <si>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</si>
  <si>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</si>
  <si>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</si>
  <si>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</si>
  <si>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</si>
  <si>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</si>
  <si>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</si>
  <si>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</si>
  <si>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</si>
  <si>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</si>
  <si>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</si>
  <si>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</si>
  <si>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</si>
  <si>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</si>
  <si>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</si>
  <si>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</si>
  <si>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</si>
  <si>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</si>
  <si>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</si>
  <si>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</si>
  <si>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</si>
  <si>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</si>
  <si>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</si>
  <si>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</si>
  <si>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</si>
  <si>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</si>
  <si>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</si>
  <si>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</si>
  <si>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</si>
  <si>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</si>
  <si>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</si>
  <si>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</si>
  <si>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</si>
  <si>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</si>
  <si>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</si>
  <si>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</si>
  <si>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</si>
  <si>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</si>
  <si>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</si>
  <si>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</si>
  <si>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</si>
  <si>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</si>
  <si>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</si>
  <si>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</si>
  <si>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</si>
  <si>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</si>
  <si>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</si>
  <si>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</si>
  <si>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</si>
  <si>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</si>
  <si>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</si>
  <si>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</si>
  <si>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</si>
  <si>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</si>
  <si>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</si>
  <si>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</si>
  <si>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</si>
  <si>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</si>
  <si>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</si>
  <si>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</si>
  <si>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</si>
  <si>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</si>
  <si>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</si>
  <si>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</si>
  <si>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</si>
  <si>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</si>
  <si>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</si>
  <si>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</si>
  <si>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</si>
  <si>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</si>
  <si>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</si>
  <si>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</si>
  <si>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</si>
  <si>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</si>
  <si>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</si>
  <si>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</si>
  <si>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</si>
  <si>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</si>
  <si>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</si>
  <si>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</si>
  <si>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</si>
  <si>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</si>
  <si>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</si>
  <si>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</si>
  <si>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</si>
  <si>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</si>
  <si>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</si>
  <si>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</si>
  <si>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</si>
  <si>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</si>
  <si>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</si>
  <si>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</si>
  <si>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</si>
  <si>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</si>
  <si>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</si>
  <si>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</si>
  <si>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</si>
  <si>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</si>
  <si>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</si>
  <si>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</si>
  <si>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</si>
  <si>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</si>
  <si>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</si>
  <si>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</si>
  <si>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</si>
  <si>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</si>
  <si>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</si>
  <si>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</si>
  <si>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</si>
  <si>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</si>
  <si>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</si>
  <si>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</si>
  <si>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</si>
  <si>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</si>
  <si>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</si>
  <si>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</si>
  <si>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</si>
  <si>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</si>
  <si>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</si>
  <si>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</si>
  <si>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</si>
  <si>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</si>
  <si>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</si>
  <si>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</si>
  <si>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</si>
  <si>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</si>
  <si>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</si>
  <si>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</si>
  <si>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</si>
  <si>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</si>
  <si>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</si>
  <si>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</si>
  <si>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</si>
  <si>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</si>
  <si>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</si>
  <si>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</si>
  <si>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</si>
  <si>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</si>
  <si>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</si>
  <si>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</si>
  <si>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</si>
  <si>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</si>
  <si>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</si>
  <si>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</si>
  <si>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</si>
  <si>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</si>
  <si>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</si>
  <si>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</si>
  <si>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</si>
  <si>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</si>
  <si>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</si>
  <si>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</si>
  <si>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</si>
  <si>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</si>
  <si>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</si>
  <si>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</si>
  <si>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</si>
  <si>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</si>
  <si>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</si>
  <si>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</si>
  <si>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</si>
  <si>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</si>
  <si>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</si>
  <si>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</si>
  <si>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</si>
  <si>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</si>
  <si>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</si>
  <si>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</si>
  <si>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</si>
  <si>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</si>
  <si>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</si>
  <si>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</si>
  <si>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</si>
  <si>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</si>
  <si>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</si>
  <si>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</si>
  <si>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</si>
  <si>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</si>
  <si>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</si>
  <si>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</si>
  <si>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</si>
  <si>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</si>
  <si>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</si>
  <si>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</si>
  <si>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</si>
  <si>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</si>
  <si>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</si>
  <si>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</si>
  <si>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</si>
  <si>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</si>
  <si>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</si>
  <si>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</si>
  <si>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</si>
  <si>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</si>
  <si>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</si>
  <si>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</si>
  <si>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</si>
  <si>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</si>
  <si>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</si>
  <si>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</si>
  <si>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</si>
  <si>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</si>
  <si>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</si>
  <si>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</si>
  <si>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</si>
  <si>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</si>
  <si>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</si>
  <si>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</si>
  <si>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</si>
  <si>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</si>
  <si>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</si>
  <si>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</si>
  <si>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</si>
  <si>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</si>
  <si>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</si>
  <si>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</si>
  <si>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</si>
  <si>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</si>
  <si>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</si>
  <si>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</si>
  <si>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</si>
  <si>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</si>
  <si>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</si>
  <si>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</si>
  <si>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</si>
  <si>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</si>
  <si>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</si>
  <si>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</si>
  <si>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</si>
  <si>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</si>
  <si>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</si>
  <si>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</si>
  <si>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</si>
  <si>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</si>
  <si>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</si>
  <si>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</si>
  <si>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</si>
  <si>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</si>
  <si>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</si>
  <si>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</si>
  <si>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</si>
  <si>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</si>
  <si>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</si>
  <si>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</si>
  <si>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</si>
  <si>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</si>
  <si>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</si>
  <si>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</si>
  <si>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</si>
  <si>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</si>
  <si>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</si>
  <si>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</si>
  <si>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</si>
  <si>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</si>
  <si>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</si>
  <si>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</si>
  <si>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</si>
  <si>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</si>
  <si>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</si>
  <si>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</si>
  <si>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</si>
  <si>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</si>
  <si>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</si>
  <si>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</si>
  <si>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</si>
  <si>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</si>
  <si>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</si>
  <si>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</si>
  <si>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</si>
  <si>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</si>
  <si>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</si>
  <si>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</si>
  <si>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</si>
  <si>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</si>
  <si>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</si>
  <si>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</si>
  <si>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</si>
  <si>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</si>
  <si>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</si>
  <si>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</si>
  <si>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</si>
  <si>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</si>
  <si>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</si>
  <si>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</si>
  <si>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</si>
  <si>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</si>
  <si>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</si>
  <si>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</si>
  <si>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</si>
  <si>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</si>
  <si>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</si>
  <si>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</si>
  <si>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</si>
  <si>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</si>
  <si>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</si>
  <si>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</si>
  <si>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</si>
  <si>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</si>
  <si>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</si>
  <si>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</si>
  <si>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</si>
  <si>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</si>
  <si>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</si>
  <si>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</si>
  <si>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</si>
  <si>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</si>
  <si>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</si>
  <si>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</si>
  <si>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</si>
  <si>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</si>
  <si>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</si>
  <si>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</si>
  <si>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</si>
  <si>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</si>
  <si>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</si>
  <si>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</si>
  <si>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</si>
  <si>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</si>
  <si>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</si>
  <si>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</si>
  <si>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</si>
  <si>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</si>
  <si>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</si>
  <si>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</si>
  <si>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</si>
  <si>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</si>
  <si>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</si>
  <si>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</si>
  <si>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</si>
  <si>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</si>
  <si>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</si>
  <si>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</si>
  <si>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</si>
  <si>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</si>
  <si>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</si>
  <si>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</si>
  <si>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</si>
  <si>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</si>
  <si>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</si>
  <si>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</si>
  <si>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</si>
  <si>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</si>
  <si>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</si>
  <si>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</si>
  <si>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</si>
  <si>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</si>
  <si>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</si>
  <si>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</si>
  <si>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</si>
  <si>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</si>
  <si>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</si>
  <si>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</si>
  <si>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</si>
  <si>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</si>
  <si>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</si>
  <si>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</si>
  <si>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</si>
  <si>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</si>
  <si>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</si>
  <si>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</si>
  <si>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</si>
  <si>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</si>
  <si>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</si>
  <si>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</si>
  <si>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</si>
  <si>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</si>
  <si>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</si>
  <si>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</si>
  <si>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</si>
  <si>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</si>
  <si>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</si>
  <si>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</si>
  <si>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</si>
  <si>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</si>
  <si>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</si>
  <si>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</si>
  <si>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</si>
  <si>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</si>
  <si>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</si>
  <si>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</si>
  <si>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</si>
  <si>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</si>
  <si>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</si>
  <si>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</si>
  <si>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</si>
  <si>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</si>
  <si>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</si>
  <si>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</si>
  <si>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</si>
  <si>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</si>
  <si>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</si>
  <si>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</si>
  <si>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</si>
  <si>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</si>
  <si>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</si>
  <si>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</si>
  <si>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</si>
  <si>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</si>
  <si>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</si>
  <si>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</si>
  <si>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</si>
  <si>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</si>
  <si>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</si>
  <si>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</si>
  <si>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</si>
  <si>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</si>
  <si>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</si>
  <si>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</si>
  <si>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</si>
  <si>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</si>
  <si>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</si>
  <si>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</si>
  <si>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</si>
  <si>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</si>
  <si>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</si>
  <si>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</si>
  <si>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</si>
  <si>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</si>
  <si>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</si>
  <si>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</si>
  <si>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</si>
  <si>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</si>
  <si>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</si>
  <si>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</si>
  <si>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</si>
  <si>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</si>
  <si>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</si>
  <si>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</si>
  <si>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</si>
  <si>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</si>
  <si>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</si>
  <si>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</si>
  <si>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</si>
  <si>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</si>
  <si>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</si>
  <si>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</si>
  <si>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</si>
  <si>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</si>
  <si>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</si>
  <si>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</si>
  <si>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</si>
  <si>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</si>
  <si>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</si>
  <si>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</si>
  <si>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</si>
  <si>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</si>
  <si>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</si>
  <si>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</si>
  <si>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</si>
  <si>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</si>
  <si>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</si>
  <si>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</si>
  <si>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</si>
  <si>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</si>
  <si>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</si>
  <si>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</si>
  <si>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</si>
  <si>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</si>
  <si>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</si>
  <si>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</si>
  <si>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</si>
  <si>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</si>
  <si>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</si>
  <si>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</si>
  <si>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</si>
  <si>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</si>
  <si>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</si>
  <si>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</si>
  <si>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</si>
  <si>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</si>
  <si>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</si>
  <si>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</si>
  <si>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</si>
  <si>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</si>
  <si>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</si>
  <si>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</si>
  <si>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</si>
  <si>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</si>
  <si>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</si>
  <si>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</si>
  <si>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</si>
  <si>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</si>
  <si>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</si>
  <si>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</si>
  <si>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</si>
  <si>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</si>
  <si>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</si>
  <si>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</si>
  <si>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</si>
  <si>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</si>
  <si>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</si>
  <si>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</si>
  <si>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</si>
  <si>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</si>
  <si>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</si>
  <si>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</si>
  <si>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</si>
  <si>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</si>
  <si>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</si>
  <si>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</si>
  <si>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</si>
  <si>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</si>
  <si>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</si>
  <si>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</si>
  <si>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</si>
  <si>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</si>
  <si>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</si>
  <si>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</si>
  <si>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</si>
  <si>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</si>
  <si>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</si>
  <si>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</si>
  <si>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</si>
  <si>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</si>
  <si>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</si>
  <si>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</si>
  <si>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</si>
  <si>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</si>
  <si>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</si>
  <si>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</si>
  <si>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</si>
  <si>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</si>
  <si>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</si>
  <si>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</si>
  <si>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</si>
  <si>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</si>
  <si>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</si>
  <si>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</si>
  <si>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</si>
  <si>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</si>
  <si>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</si>
  <si>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</si>
  <si>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</si>
  <si>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</si>
  <si>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</si>
  <si>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</si>
  <si>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</si>
  <si>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</si>
  <si>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</si>
  <si>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</si>
  <si>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</si>
  <si>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</si>
  <si>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</si>
  <si>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</si>
  <si>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</si>
  <si>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</si>
  <si>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</si>
  <si>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</si>
  <si>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</si>
  <si>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</si>
  <si>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</si>
  <si>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</si>
  <si>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</si>
  <si>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</si>
  <si>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</si>
  <si>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</si>
  <si>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</si>
  <si>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</si>
  <si>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</si>
  <si>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</si>
  <si>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</si>
  <si>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</si>
  <si>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</si>
  <si>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</si>
  <si>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</si>
  <si>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</si>
  <si>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</si>
  <si>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</si>
  <si>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</si>
  <si>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</si>
  <si>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</si>
  <si>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</si>
  <si>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</si>
  <si>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</si>
  <si>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</si>
  <si>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</si>
  <si>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</si>
  <si>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</si>
  <si>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</si>
  <si>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</si>
  <si>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</si>
  <si>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</si>
  <si>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</si>
  <si>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</si>
  <si>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</si>
  <si>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</si>
  <si>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</si>
  <si>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</si>
  <si>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</si>
  <si>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</si>
  <si>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</si>
  <si>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</si>
  <si>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</si>
  <si>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</si>
  <si>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</si>
  <si>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</si>
  <si>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</si>
  <si>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</si>
  <si>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</si>
  <si>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</si>
  <si>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</si>
  <si>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</si>
  <si>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</si>
  <si>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</si>
  <si>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</si>
  <si>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</si>
  <si>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</si>
  <si>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</si>
  <si>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</si>
  <si>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</si>
  <si>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</si>
  <si>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</si>
  <si>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</si>
  <si>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</si>
  <si>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</si>
  <si>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</si>
  <si>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</si>
  <si>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</si>
  <si>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</si>
  <si>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</si>
  <si>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</si>
  <si>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</si>
  <si>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</si>
  <si>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</si>
  <si>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</si>
  <si>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</si>
  <si>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</si>
  <si>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</si>
  <si>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</si>
  <si>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</si>
  <si>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</si>
  <si>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</si>
  <si>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</si>
  <si>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</si>
  <si>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</si>
  <si>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</si>
  <si>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</si>
  <si>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</si>
  <si>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</si>
  <si>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</si>
  <si>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</si>
  <si>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</si>
  <si>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</si>
  <si>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</si>
  <si>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</si>
  <si>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</si>
  <si>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</si>
  <si>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</si>
  <si>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</si>
  <si>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</si>
  <si>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</si>
  <si>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</si>
  <si>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</si>
  <si>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</si>
  <si>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</si>
  <si>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</si>
  <si>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</si>
  <si>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</si>
  <si>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</si>
  <si>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</si>
  <si>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</si>
  <si>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</si>
  <si>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</si>
  <si>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</si>
  <si>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</si>
  <si>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</si>
  <si>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</si>
  <si>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</si>
  <si>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</si>
  <si>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</si>
  <si>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</si>
  <si>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</si>
  <si>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</si>
  <si>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</si>
  <si>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</si>
  <si>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</si>
  <si>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</si>
  <si>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</si>
  <si>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</si>
  <si>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</si>
  <si>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</si>
  <si>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</si>
  <si>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</si>
  <si>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</si>
  <si>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</si>
  <si>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</si>
  <si>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</si>
  <si>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</si>
  <si>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</si>
  <si>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</si>
  <si>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</si>
  <si>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</si>
  <si>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</si>
  <si>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</si>
  <si>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</si>
  <si>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</si>
  <si>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</si>
  <si>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</si>
  <si>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</si>
  <si>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</si>
  <si>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</si>
  <si>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</si>
  <si>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</si>
  <si>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</si>
  <si>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</si>
  <si>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</si>
  <si>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</si>
  <si>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</si>
  <si>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</si>
  <si>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</si>
  <si>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</si>
  <si>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</si>
  <si>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</si>
  <si>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</si>
  <si>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</si>
  <si>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</si>
  <si>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</si>
  <si>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</si>
  <si>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</si>
  <si>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</si>
  <si>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</si>
  <si>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</si>
  <si>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</si>
  <si>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</si>
  <si>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</si>
  <si>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</si>
  <si>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</si>
  <si>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</si>
  <si>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</si>
  <si>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</si>
  <si>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</si>
  <si>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</si>
  <si>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</si>
  <si>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</si>
  <si>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</si>
  <si>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</si>
  <si>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</si>
  <si>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</si>
  <si>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</si>
  <si>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</si>
  <si>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</si>
  <si>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</si>
  <si>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</si>
  <si>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</si>
  <si>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</si>
  <si>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</si>
  <si>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</si>
  <si>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</si>
  <si>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</si>
  <si>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</si>
  <si>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</si>
  <si>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</si>
  <si>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</si>
  <si>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</si>
  <si>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</si>
  <si>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</si>
  <si>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</si>
  <si>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</si>
  <si>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</si>
  <si>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</si>
  <si>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</si>
  <si>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</si>
  <si>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</si>
  <si>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</si>
  <si>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</si>
  <si>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</si>
  <si>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</si>
  <si>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</si>
  <si>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</si>
  <si>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</si>
  <si>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</si>
  <si>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</si>
  <si>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</si>
  <si>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</si>
  <si>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</si>
  <si>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</si>
  <si>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</si>
  <si>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</si>
  <si>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</si>
  <si>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</si>
  <si>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</si>
  <si>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</si>
  <si>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</si>
  <si>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</si>
  <si>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</si>
  <si>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</si>
  <si>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</si>
  <si>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</si>
  <si>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</si>
  <si>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</si>
  <si>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</si>
  <si>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</si>
  <si>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</si>
  <si>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</si>
  <si>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</si>
  <si>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</si>
  <si>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</si>
  <si>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</si>
  <si>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</si>
  <si>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</si>
  <si>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</si>
  <si>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</si>
  <si>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</si>
  <si>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</si>
  <si>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</si>
  <si>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</si>
  <si>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</si>
  <si>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</si>
  <si>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</si>
  <si>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</si>
  <si>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</si>
  <si>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</si>
  <si>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</si>
  <si>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</si>
  <si>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</si>
  <si>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</si>
  <si>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</si>
  <si>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</si>
  <si>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</si>
  <si>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</si>
  <si>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</si>
  <si>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</si>
  <si>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</si>
  <si>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</si>
  <si>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</si>
  <si>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</si>
  <si>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</si>
  <si>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</si>
  <si>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</si>
  <si>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</si>
  <si>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</si>
  <si>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</si>
  <si>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</si>
  <si>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</si>
  <si>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</si>
  <si>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</si>
  <si>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</si>
  <si>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</si>
  <si>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</si>
  <si>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</si>
  <si>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</si>
  <si>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</si>
  <si>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</si>
  <si>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</si>
  <si>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</si>
  <si>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</si>
  <si>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</si>
  <si>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</si>
  <si>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</si>
  <si>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</si>
  <si>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</si>
  <si>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</si>
  <si>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</si>
  <si>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</si>
  <si>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</si>
  <si>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</si>
  <si>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</si>
  <si>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</si>
  <si>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</si>
  <si>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</si>
  <si>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</si>
  <si>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</si>
  <si>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</si>
  <si>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</si>
  <si>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</si>
  <si>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</si>
  <si>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</si>
  <si>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</si>
  <si>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</si>
  <si>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</si>
  <si>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</si>
  <si>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</si>
  <si>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</si>
  <si>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</si>
  <si>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</si>
  <si>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</si>
  <si>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</si>
  <si>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</si>
  <si>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</si>
  <si>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</si>
  <si>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</si>
  <si>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</si>
  <si>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</si>
  <si>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</si>
  <si>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</si>
  <si>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</si>
  <si>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</si>
  <si>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</si>
  <si>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</si>
  <si>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</si>
  <si>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</si>
  <si>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</si>
  <si>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</si>
  <si>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</si>
  <si>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</si>
  <si>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</si>
  <si>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</si>
  <si>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</si>
  <si>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</si>
  <si>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</si>
  <si>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</si>
  <si>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</si>
  <si>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</si>
  <si>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</si>
  <si>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</si>
  <si>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</si>
  <si>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</si>
  <si>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</si>
  <si>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</si>
  <si>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</si>
  <si>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</si>
  <si>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</si>
  <si>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</si>
  <si>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</si>
  <si>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</si>
  <si>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</si>
  <si>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</si>
  <si>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</si>
  <si>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</si>
  <si>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</si>
  <si>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</si>
  <si>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</si>
  <si>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</si>
  <si>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</si>
  <si>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</si>
  <si>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</si>
  <si>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</si>
  <si>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</si>
  <si>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</si>
  <si>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</si>
  <si>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</si>
  <si>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</si>
  <si>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</si>
  <si>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</si>
  <si>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</si>
  <si>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</si>
  <si>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</si>
  <si>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</si>
  <si>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</si>
  <si>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</si>
  <si>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</si>
  <si>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</si>
  <si>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</si>
  <si>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</si>
  <si>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</si>
  <si>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</si>
  <si>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</si>
  <si>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</si>
  <si>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</si>
  <si>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</si>
  <si>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</si>
  <si>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</si>
  <si>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</si>
  <si>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</si>
  <si>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</si>
  <si>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</si>
  <si>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</si>
  <si>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</si>
  <si>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</si>
  <si>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</si>
  <si>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</si>
  <si>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</si>
  <si>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</si>
  <si>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</si>
  <si>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</si>
  <si>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</si>
  <si>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</si>
  <si>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</si>
  <si>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</si>
  <si>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</si>
  <si>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</si>
  <si>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</si>
  <si>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</si>
  <si>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</si>
  <si>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</si>
  <si>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</si>
  <si>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</si>
  <si>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</si>
  <si>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</si>
  <si>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</si>
  <si>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</si>
  <si>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</si>
  <si>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</si>
  <si>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</si>
  <si>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</si>
  <si>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</si>
  <si>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</si>
  <si>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</si>
  <si>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</si>
  <si>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</si>
  <si>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</si>
  <si>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</si>
  <si>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</si>
  <si>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</si>
  <si>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</si>
  <si>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</si>
  <si>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</si>
  <si>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</si>
  <si>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</si>
  <si>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</si>
  <si>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</si>
  <si>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</si>
  <si>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</si>
  <si>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</si>
  <si>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</si>
  <si>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</si>
  <si>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</si>
  <si>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</si>
  <si>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</si>
  <si>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</si>
  <si>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</si>
  <si>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</si>
  <si>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</si>
  <si>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</si>
  <si>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</si>
  <si>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</si>
  <si>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</si>
  <si>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</si>
  <si>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</si>
  <si>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</si>
  <si>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</si>
  <si>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</si>
  <si>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</si>
  <si>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</si>
  <si>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</si>
  <si>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</si>
  <si>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</si>
  <si>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</si>
  <si>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</si>
  <si>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</si>
  <si>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</si>
  <si>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</si>
  <si>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</si>
  <si>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</si>
  <si>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</si>
  <si>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</si>
  <si>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</si>
  <si>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</si>
  <si>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</si>
  <si>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</si>
  <si>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</si>
  <si>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</si>
  <si>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</si>
  <si>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</si>
  <si>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</si>
  <si>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</si>
  <si>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</si>
  <si>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</si>
  <si>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</si>
  <si>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</si>
  <si>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</si>
  <si>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</si>
  <si>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</si>
  <si>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</si>
  <si>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</si>
  <si>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</si>
  <si>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</si>
  <si>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</si>
  <si>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</si>
  <si>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</si>
  <si>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</si>
  <si>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</si>
  <si>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</si>
  <si>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</si>
  <si>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</si>
  <si>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</si>
  <si>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</si>
  <si>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</si>
  <si>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</si>
  <si>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</si>
  <si>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</si>
  <si>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</si>
  <si>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</si>
  <si>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</si>
  <si>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</si>
  <si>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</si>
  <si>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</si>
  <si>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</si>
  <si>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</si>
  <si>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</si>
  <si>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</si>
  <si>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</si>
  <si>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</si>
  <si>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</si>
  <si>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</si>
  <si>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</si>
  <si>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</si>
  <si>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</si>
  <si>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</si>
  <si>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</si>
  <si>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</si>
  <si>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</si>
  <si>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</si>
  <si>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</si>
  <si>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</si>
  <si>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</si>
  <si>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</si>
  <si>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</si>
  <si>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</si>
  <si>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</si>
  <si>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</si>
  <si>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</si>
  <si>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</si>
  <si>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</si>
  <si>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</si>
  <si>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</si>
  <si>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</si>
  <si>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</si>
  <si>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</si>
  <si>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</si>
  <si>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</si>
  <si>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</si>
  <si>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</si>
  <si>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</si>
  <si>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</si>
  <si>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</si>
  <si>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</si>
  <si>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</si>
  <si>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</si>
  <si>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</si>
  <si>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</si>
  <si>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</si>
  <si>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</si>
  <si>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</si>
  <si>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</si>
  <si>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</si>
  <si>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</si>
  <si>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</si>
  <si>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</si>
  <si>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</si>
  <si>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</si>
  <si>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</si>
  <si>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</si>
  <si>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</si>
  <si>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</si>
  <si>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</si>
  <si>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</si>
  <si>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</si>
  <si>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</si>
  <si>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</si>
  <si>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</si>
  <si>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</si>
  <si>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</si>
  <si>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</si>
  <si>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</si>
  <si>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</si>
  <si>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</si>
  <si>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</si>
  <si>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</si>
  <si>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</si>
  <si>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</si>
  <si>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</si>
  <si>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</si>
  <si>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</si>
  <si>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</si>
  <si>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</si>
  <si>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</si>
  <si>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</si>
  <si>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</si>
  <si>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</si>
  <si>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</si>
  <si>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</si>
  <si>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</si>
  <si>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</si>
  <si>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</si>
  <si>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</si>
  <si>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</si>
  <si>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</si>
  <si>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</si>
  <si>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</si>
  <si>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</si>
  <si>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</si>
  <si>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</si>
  <si>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</si>
  <si>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</si>
  <si>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</si>
  <si>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</si>
  <si>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</si>
  <si>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</si>
  <si>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</si>
  <si>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</si>
  <si>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</si>
  <si>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</si>
  <si>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</si>
  <si>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</si>
  <si>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</si>
  <si>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</si>
  <si>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</si>
  <si>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</si>
  <si>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</si>
  <si>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</si>
  <si>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</si>
  <si>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</si>
  <si>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</si>
  <si>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</si>
  <si>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</si>
  <si>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</si>
  <si>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</si>
  <si>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</si>
  <si>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</si>
  <si>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</si>
  <si>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</si>
  <si>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</si>
  <si>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</si>
  <si>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</si>
  <si>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</si>
  <si>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</si>
  <si>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</si>
  <si>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</si>
  <si>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</si>
  <si>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</si>
  <si>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</si>
  <si>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</si>
  <si>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</si>
  <si>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</si>
  <si>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</si>
  <si>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</si>
  <si>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</si>
  <si>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</si>
  <si>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</si>
  <si>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</si>
  <si>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</si>
  <si>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</si>
  <si>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</si>
  <si>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</si>
  <si>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</si>
  <si>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</si>
  <si>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</si>
  <si>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</si>
  <si>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</si>
  <si>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</si>
  <si>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</si>
  <si>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</si>
  <si>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</si>
  <si>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</si>
  <si>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</si>
  <si>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</si>
  <si>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</si>
  <si>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</si>
  <si>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</si>
  <si>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</si>
  <si>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</si>
  <si>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</si>
  <si>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</si>
  <si>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</si>
  <si>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</si>
  <si>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</si>
  <si>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</si>
  <si>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</si>
  <si>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</si>
  <si>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</si>
  <si>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</si>
  <si>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</si>
  <si>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</si>
  <si>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</si>
  <si>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</si>
  <si>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</si>
  <si>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</si>
  <si>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</si>
  <si>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</si>
  <si>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</si>
  <si>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</si>
  <si>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</si>
  <si>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</si>
  <si>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</si>
  <si>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</si>
  <si>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</si>
  <si>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</si>
  <si>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</si>
  <si>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</si>
  <si>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</si>
  <si>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</si>
  <si>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</si>
  <si>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</si>
  <si>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</si>
  <si>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</si>
  <si>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</si>
  <si>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</si>
  <si>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</si>
  <si>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</si>
  <si>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</si>
  <si>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</si>
  <si>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</si>
  <si>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</si>
  <si>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</si>
  <si>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</si>
  <si>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</si>
  <si>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</si>
  <si>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</si>
  <si>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</si>
  <si>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</si>
  <si>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</si>
  <si>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</si>
  <si>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</si>
  <si>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</si>
  <si>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</si>
  <si>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</si>
  <si>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</si>
  <si>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</si>
  <si>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</si>
  <si>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</si>
  <si>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</si>
  <si>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</si>
  <si>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</si>
  <si>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</si>
  <si>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</si>
  <si>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</si>
  <si>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</si>
  <si>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</si>
  <si>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</si>
  <si>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</si>
  <si>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</si>
  <si>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</si>
  <si>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</si>
  <si>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</si>
  <si>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</si>
  <si>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</si>
  <si>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</si>
  <si>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</si>
  <si>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</si>
  <si>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</si>
  <si>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</si>
  <si>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</si>
  <si>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</si>
  <si>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</si>
  <si>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</si>
  <si>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</si>
  <si>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</si>
  <si>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</si>
  <si>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</si>
  <si>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</si>
  <si>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</si>
  <si>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</si>
  <si>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</si>
  <si>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</si>
  <si>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</si>
  <si>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</si>
  <si>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</si>
  <si>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</si>
  <si>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</si>
  <si>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</si>
  <si>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</si>
  <si>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</si>
  <si>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</si>
  <si>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</si>
  <si>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</si>
  <si>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</si>
  <si>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</si>
  <si>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</si>
  <si>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</si>
  <si>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</si>
  <si>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</si>
  <si>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</si>
  <si>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</si>
  <si>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</si>
  <si>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</si>
  <si>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</si>
  <si>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</si>
  <si>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</si>
  <si>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</si>
  <si>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</si>
  <si>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</si>
  <si>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</si>
  <si>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</si>
  <si>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</si>
  <si>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</si>
  <si>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</si>
  <si>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</si>
  <si>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</si>
  <si>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</si>
  <si>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</si>
  <si>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</si>
  <si>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</si>
  <si>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</si>
  <si>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</si>
  <si>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</si>
  <si>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</si>
  <si>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</si>
  <si>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</si>
  <si>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</si>
  <si>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</si>
  <si>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</si>
  <si>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</si>
  <si>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</si>
  <si>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</si>
  <si>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</si>
  <si>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</si>
  <si>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</si>
  <si>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</si>
  <si>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</si>
  <si>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</si>
  <si>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</si>
  <si>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</si>
  <si>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</si>
  <si>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</si>
  <si>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</si>
  <si>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</si>
  <si>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</si>
  <si>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</si>
  <si>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</si>
  <si>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</si>
  <si>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</si>
  <si>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</si>
  <si>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</si>
  <si>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</si>
  <si>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</si>
  <si>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</si>
  <si>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</si>
  <si>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</si>
  <si>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</si>
  <si>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</si>
  <si>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</si>
  <si>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</si>
  <si>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</si>
  <si>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</si>
  <si>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</si>
  <si>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</si>
  <si>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</si>
  <si>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</si>
  <si>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</si>
  <si>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</si>
  <si>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</si>
  <si>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</si>
  <si>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</si>
  <si>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</si>
  <si>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</si>
  <si>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</si>
  <si>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</si>
  <si>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</si>
  <si>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</si>
  <si>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</si>
  <si>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</si>
  <si>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</si>
  <si>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</si>
  <si>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</si>
  <si>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</si>
  <si>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</si>
  <si>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</si>
  <si>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</si>
  <si>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</si>
  <si>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</si>
  <si>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</si>
  <si>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</si>
  <si>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</si>
  <si>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</si>
  <si>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</si>
  <si>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</si>
  <si>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</si>
  <si>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</si>
  <si>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</si>
  <si>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</si>
  <si>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</si>
  <si>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</si>
  <si>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</si>
  <si>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</si>
  <si>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</si>
  <si>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</si>
  <si>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</si>
  <si>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</si>
  <si>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</si>
  <si>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</si>
  <si>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</si>
  <si>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</si>
  <si>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</si>
  <si>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</si>
  <si>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</si>
  <si>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</si>
  <si>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</si>
  <si>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</si>
  <si>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</si>
  <si>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</si>
  <si>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</si>
  <si>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</si>
  <si>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</si>
  <si>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</si>
  <si>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</si>
  <si>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</si>
  <si>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</si>
  <si>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</si>
  <si>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</si>
  <si>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</si>
  <si>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</si>
  <si>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</si>
  <si>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</si>
  <si>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</si>
  <si>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</si>
  <si>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</si>
  <si>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</si>
  <si>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</si>
  <si>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</si>
  <si>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</si>
  <si>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</si>
  <si>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</si>
  <si>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</si>
  <si>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</si>
  <si>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</si>
  <si>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</si>
  <si>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</si>
  <si>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</si>
  <si>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</si>
  <si>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</si>
  <si>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</si>
  <si>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</si>
  <si>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</si>
  <si>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</si>
  <si>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</si>
  <si>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</si>
  <si>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</si>
  <si>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</si>
  <si>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</si>
  <si>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</si>
  <si>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</si>
  <si>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</si>
  <si>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</si>
  <si>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</si>
  <si>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</si>
  <si>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</si>
  <si>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</si>
  <si>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</si>
  <si>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</si>
  <si>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</si>
  <si>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</si>
  <si>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</si>
  <si>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</si>
  <si>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</si>
  <si>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</si>
  <si>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</si>
  <si>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</si>
  <si>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</si>
  <si>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</si>
  <si>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</si>
  <si>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</si>
  <si>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</si>
  <si>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</si>
  <si>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</si>
  <si>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</si>
  <si>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</si>
  <si>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</si>
  <si>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</si>
  <si>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</si>
  <si>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</si>
  <si>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</si>
  <si>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</si>
  <si>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</si>
  <si>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</si>
  <si>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</si>
  <si>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</si>
  <si>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</si>
  <si>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</si>
  <si>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</si>
  <si>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</si>
  <si>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</si>
  <si>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</si>
  <si>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</si>
  <si>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</si>
  <si>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</si>
  <si>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</si>
  <si>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</si>
  <si>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</si>
  <si>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</si>
  <si>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</si>
  <si>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</si>
  <si>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</si>
  <si>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</si>
  <si>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</si>
  <si>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</si>
  <si>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</si>
  <si>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</si>
  <si>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</si>
  <si>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</si>
  <si>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</si>
  <si>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</si>
  <si>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</si>
  <si>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</si>
  <si>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</si>
  <si>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</si>
  <si>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</si>
  <si>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</si>
  <si>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</si>
  <si>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</si>
  <si>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</si>
  <si>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</si>
  <si>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</si>
  <si>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</si>
  <si>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</si>
  <si>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</si>
  <si>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</si>
  <si>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</si>
  <si>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</si>
  <si>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</si>
  <si>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</si>
  <si>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</si>
  <si>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</si>
  <si>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</si>
  <si>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</si>
  <si>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</si>
  <si>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</si>
  <si>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</si>
  <si>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</si>
  <si>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</si>
  <si>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</si>
  <si>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</si>
  <si>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</si>
  <si>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</si>
  <si>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</si>
  <si>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</si>
  <si>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</si>
  <si>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</si>
  <si>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</si>
  <si>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</si>
  <si>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</si>
  <si>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</si>
  <si>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</si>
  <si>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</si>
  <si>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</si>
  <si>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</si>
  <si>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</si>
  <si>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</si>
  <si>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</si>
  <si>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</si>
  <si>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</si>
  <si>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</si>
  <si>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</si>
  <si>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</si>
  <si>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</si>
  <si>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</si>
  <si>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</si>
  <si>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</si>
  <si>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</si>
  <si>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</si>
  <si>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</si>
  <si>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</si>
  <si>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</si>
  <si>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</si>
  <si>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</si>
  <si>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</si>
  <si>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</si>
  <si>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</si>
  <si>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</si>
  <si>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</si>
  <si>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</si>
  <si>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</si>
  <si>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</si>
  <si>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</si>
  <si>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</si>
  <si>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</si>
  <si>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</si>
  <si>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</si>
  <si>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</si>
  <si>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</si>
  <si>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</si>
  <si>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</si>
  <si>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</si>
  <si>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</si>
  <si>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</si>
  <si>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</si>
  <si>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</si>
  <si>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</si>
  <si>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</si>
  <si>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</si>
  <si>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</si>
  <si>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</si>
  <si>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</si>
  <si>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</si>
  <si>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</si>
  <si>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</si>
  <si>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</si>
  <si>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</si>
  <si>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</si>
  <si>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</si>
  <si>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</si>
  <si>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</si>
  <si>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</si>
  <si>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</si>
  <si>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</si>
  <si>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</si>
  <si>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</si>
  <si>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</si>
  <si>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</si>
  <si>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</si>
  <si>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</si>
  <si>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</si>
  <si>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</si>
  <si>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</si>
  <si>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</si>
  <si>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</si>
  <si>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</si>
  <si>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</si>
  <si>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</si>
  <si>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</si>
  <si>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</si>
  <si>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</si>
  <si>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</si>
  <si>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</si>
  <si>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</si>
  <si>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</si>
  <si>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</si>
  <si>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</si>
  <si>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</si>
  <si>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</si>
  <si>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</si>
  <si>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</si>
  <si>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</si>
  <si>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</si>
  <si>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</si>
  <si>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</si>
  <si>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</si>
  <si>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</si>
  <si>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</si>
  <si>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</si>
  <si>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</si>
  <si>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</si>
  <si>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</si>
  <si>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</si>
  <si>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</si>
  <si>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</si>
  <si>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</si>
  <si>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</si>
  <si>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</si>
  <si>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</si>
  <si>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</si>
  <si>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</si>
  <si>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</si>
  <si>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</si>
  <si>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</si>
  <si>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</si>
  <si>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</si>
  <si>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</si>
  <si>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</si>
  <si>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</si>
  <si>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</si>
  <si>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</si>
  <si>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</si>
  <si>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</si>
  <si>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</si>
  <si>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</si>
  <si>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</si>
  <si>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</si>
  <si>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</si>
  <si>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</si>
  <si>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</si>
  <si>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</si>
  <si>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</si>
  <si>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</si>
  <si>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</si>
  <si>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</si>
  <si>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</si>
  <si>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</si>
  <si>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</si>
  <si>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</si>
  <si>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</si>
  <si>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</si>
  <si>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</si>
  <si>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</si>
  <si>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</si>
  <si>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</si>
  <si>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</si>
  <si>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</si>
  <si>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</si>
  <si>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</si>
  <si>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</si>
  <si>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</si>
  <si>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</si>
  <si>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</si>
  <si>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</si>
  <si>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</si>
  <si>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</si>
  <si>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</si>
  <si>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</si>
  <si>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</si>
  <si>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</si>
  <si>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</si>
  <si>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</si>
  <si>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</si>
  <si>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</si>
  <si>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</si>
  <si>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</si>
  <si>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</si>
  <si>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</si>
  <si>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</si>
  <si>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</si>
  <si>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</si>
  <si>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</si>
  <si>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</si>
  <si>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</si>
  <si>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</si>
  <si>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</si>
  <si>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</si>
  <si>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</si>
  <si>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</si>
  <si>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</si>
  <si>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</si>
  <si>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</si>
  <si>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</si>
  <si>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</si>
  <si>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</si>
  <si>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</si>
  <si>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</si>
  <si>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</si>
  <si>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</si>
  <si>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</si>
  <si>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</si>
  <si>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</si>
  <si>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</si>
  <si>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</si>
  <si>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</si>
  <si>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</si>
  <si>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</si>
  <si>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</si>
  <si>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</si>
  <si>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</si>
  <si>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</si>
  <si>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</si>
  <si>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</si>
  <si>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</si>
  <si>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</si>
  <si>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</si>
  <si>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</si>
  <si>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</si>
  <si>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</si>
  <si>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</si>
  <si>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</si>
  <si>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</si>
  <si>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</si>
  <si>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</si>
  <si>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</si>
  <si>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</si>
  <si>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</si>
  <si>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</si>
  <si>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</si>
  <si>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</si>
  <si>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</si>
  <si>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</si>
  <si>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</si>
  <si>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</si>
  <si>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</si>
  <si>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</si>
  <si>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</si>
  <si>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</si>
  <si>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</si>
  <si>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</si>
  <si>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</si>
  <si>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</si>
  <si>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</si>
  <si>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</si>
  <si>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</si>
  <si>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</si>
  <si>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</si>
  <si>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</si>
  <si>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</si>
  <si>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</si>
  <si>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</si>
  <si>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</si>
  <si>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</si>
  <si>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</si>
  <si>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</si>
  <si>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</si>
  <si>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</si>
  <si>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</si>
  <si>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</si>
  <si>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</si>
  <si>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</si>
  <si>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</si>
  <si>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</si>
  <si>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</si>
  <si>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</si>
  <si>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</si>
  <si>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</si>
  <si>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</si>
  <si>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</si>
  <si>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</si>
  <si>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</si>
  <si>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</si>
  <si>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</si>
  <si>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</si>
  <si>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</si>
  <si>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</si>
  <si>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</si>
  <si>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</si>
  <si>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</si>
  <si>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</si>
  <si>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</si>
  <si>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</si>
  <si>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</si>
  <si>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</si>
  <si>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</si>
  <si>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</si>
  <si>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</si>
  <si>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</si>
  <si>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</si>
  <si>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</si>
  <si>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</si>
  <si>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</si>
  <si>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</si>
  <si>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</si>
  <si>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</si>
  <si>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</si>
  <si>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</si>
  <si>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</si>
  <si>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</si>
  <si>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</si>
  <si>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</si>
  <si>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</si>
  <si>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</si>
  <si>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</si>
  <si>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</si>
  <si>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</si>
  <si>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</si>
  <si>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</si>
  <si>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</si>
  <si>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</si>
  <si>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</si>
  <si>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</si>
  <si>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</si>
  <si>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</si>
  <si>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</si>
  <si>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</si>
  <si>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</si>
  <si>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</si>
  <si>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</si>
  <si>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</si>
  <si>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</si>
  <si>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</si>
  <si>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</si>
  <si>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</si>
  <si>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</si>
  <si>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</si>
  <si>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</si>
  <si>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</si>
  <si>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</si>
  <si>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</si>
  <si>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</si>
  <si>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</si>
  <si>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</si>
  <si>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</si>
  <si>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</si>
  <si>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</si>
  <si>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</si>
  <si>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</si>
  <si>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</si>
  <si>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</si>
  <si>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</si>
  <si>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</si>
  <si>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</si>
  <si>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</si>
  <si>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</si>
  <si>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</si>
  <si>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</si>
  <si>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</si>
  <si>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</si>
  <si>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</si>
  <si>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</si>
  <si>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</si>
  <si>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</si>
  <si>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</si>
  <si>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</si>
  <si>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</si>
  <si>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</si>
  <si>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</si>
  <si>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</si>
  <si>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</si>
  <si>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</si>
  <si>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</si>
  <si>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</si>
  <si>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</si>
  <si>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</si>
  <si>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</si>
  <si>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</si>
  <si>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</si>
  <si>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</si>
  <si>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</si>
  <si>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</si>
  <si>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</si>
  <si>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</si>
  <si>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</si>
  <si>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</si>
  <si>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</si>
  <si>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</si>
  <si>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</si>
  <si>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</si>
  <si>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</si>
  <si>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</si>
  <si>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</si>
  <si>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</si>
  <si>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</si>
  <si>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</si>
  <si>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</si>
  <si>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</si>
  <si>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</si>
  <si>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</si>
  <si>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</si>
  <si>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</si>
  <si>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</si>
  <si>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</si>
  <si>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</si>
  <si>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</si>
  <si>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</si>
  <si>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</si>
  <si>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</si>
  <si>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</si>
  <si>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</si>
  <si>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</si>
  <si>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</si>
  <si>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</si>
  <si>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</si>
  <si>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</si>
  <si>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</si>
  <si>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</si>
  <si>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</si>
  <si>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</si>
  <si>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</si>
  <si>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</si>
  <si>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</si>
  <si>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</si>
  <si>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</si>
  <si>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</si>
  <si>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</si>
  <si>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</si>
  <si>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</si>
  <si>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</si>
  <si>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</si>
  <si>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</si>
  <si>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</si>
  <si>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</si>
  <si>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</si>
  <si>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</si>
  <si>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</si>
  <si>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</si>
  <si>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</si>
  <si>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</si>
  <si>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</si>
  <si>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</si>
  <si>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</si>
  <si>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</si>
  <si>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</si>
  <si>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</si>
  <si>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</si>
  <si>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</si>
  <si>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</si>
  <si>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</si>
  <si>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</si>
  <si>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</si>
  <si>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</si>
  <si>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</si>
  <si>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</si>
  <si>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</si>
  <si>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</si>
  <si>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</si>
  <si>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</si>
  <si>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</si>
  <si>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</si>
  <si>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</si>
  <si>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</si>
  <si>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</si>
  <si>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</si>
  <si>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</si>
  <si>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</si>
  <si>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</si>
  <si>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</si>
  <si>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</si>
  <si>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</si>
  <si>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</si>
  <si>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</si>
  <si>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</si>
  <si>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</si>
  <si>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</si>
  <si>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</si>
  <si>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</si>
  <si>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</si>
  <si>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</si>
  <si>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</si>
  <si>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</si>
  <si>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</si>
  <si>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</si>
  <si>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</si>
  <si>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</si>
  <si>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</si>
  <si>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</si>
  <si>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</si>
  <si>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</si>
  <si>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</si>
  <si>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</si>
  <si>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</si>
  <si>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</si>
  <si>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</si>
  <si>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</si>
  <si>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</si>
  <si>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</si>
  <si>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</si>
  <si>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</si>
  <si>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</si>
  <si>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</si>
  <si>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</si>
  <si>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</si>
  <si>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</si>
  <si>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</si>
  <si>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</si>
  <si>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</si>
  <si>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</si>
  <si>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</si>
  <si>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</si>
  <si>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</si>
  <si>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</si>
  <si>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</si>
  <si>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</si>
  <si>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</si>
  <si>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</si>
  <si>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</si>
  <si>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</si>
  <si>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</si>
  <si>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</si>
  <si>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</si>
  <si>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</si>
  <si>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</si>
  <si>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</si>
  <si>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</si>
  <si>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</si>
  <si>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</si>
  <si>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</si>
  <si>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</si>
  <si>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</si>
  <si>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</si>
  <si>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</si>
  <si>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</si>
  <si>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</si>
  <si>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</si>
  <si>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</si>
  <si>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</si>
  <si>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</si>
  <si>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</si>
  <si>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</si>
  <si>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</si>
  <si>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</si>
  <si>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</si>
  <si>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</si>
  <si>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</si>
  <si>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</si>
  <si>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</si>
  <si>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</si>
  <si>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</si>
  <si>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</si>
  <si>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</si>
  <si>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</si>
  <si>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</si>
  <si>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</si>
  <si>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</si>
  <si>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</si>
  <si>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</si>
  <si>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</si>
  <si>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</si>
  <si>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</si>
  <si>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</si>
  <si>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</si>
  <si>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</si>
  <si>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</si>
  <si>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</si>
  <si>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</si>
  <si>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</si>
  <si>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</si>
  <si>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</si>
  <si>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</si>
  <si>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</si>
  <si>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</si>
  <si>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</si>
  <si>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</si>
  <si>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</si>
  <si>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</si>
  <si>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</si>
  <si>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</si>
  <si>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</si>
  <si>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</si>
  <si>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</si>
  <si>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</si>
  <si>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</si>
  <si>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</si>
  <si>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</si>
  <si>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</si>
  <si>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</si>
  <si>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</si>
  <si>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</si>
  <si>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</si>
  <si>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</si>
  <si>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</si>
  <si>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</si>
  <si>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</si>
  <si>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</si>
  <si>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</si>
  <si>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</si>
  <si>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</si>
  <si>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</si>
  <si>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</si>
  <si>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</si>
  <si>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</si>
  <si>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</si>
  <si>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</si>
  <si>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</si>
  <si>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</si>
  <si>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</si>
  <si>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</si>
  <si>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</si>
  <si>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</si>
  <si>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</si>
  <si>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</si>
  <si>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</si>
  <si>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</si>
  <si>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</si>
  <si>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</si>
  <si>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</si>
  <si>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</si>
  <si>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</si>
  <si>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</si>
  <si>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</si>
  <si>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</si>
  <si>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</si>
  <si>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</si>
  <si>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</si>
  <si>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</si>
  <si>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</si>
  <si>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</si>
  <si>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</si>
  <si>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</si>
  <si>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</si>
  <si>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</si>
  <si>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</si>
  <si>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</si>
  <si>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</si>
  <si>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</si>
  <si>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</si>
  <si>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</si>
  <si>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</si>
  <si>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</si>
  <si>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</si>
  <si>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</si>
  <si>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</si>
  <si>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</si>
  <si>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</si>
  <si>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</si>
  <si>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</si>
  <si>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</si>
  <si>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</si>
  <si>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</si>
  <si>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</si>
  <si>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</si>
  <si>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</si>
  <si>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</si>
  <si>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</si>
  <si>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</si>
  <si>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</si>
  <si>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</si>
  <si>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</si>
  <si>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</si>
  <si>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</si>
  <si>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</si>
  <si>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</si>
  <si>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</si>
  <si>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</si>
  <si>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</si>
  <si>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</si>
  <si>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</si>
  <si>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</si>
  <si>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</si>
  <si>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</si>
  <si>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</si>
  <si>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</si>
  <si>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</si>
  <si>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</si>
  <si>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</si>
  <si>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</si>
  <si>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</si>
  <si>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</si>
  <si>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</si>
  <si>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</si>
  <si>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</si>
  <si>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</si>
  <si>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</si>
  <si>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</si>
  <si>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</si>
  <si>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</si>
  <si>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</si>
  <si>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</si>
  <si>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</si>
  <si>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</si>
  <si>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</si>
  <si>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</si>
  <si>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</si>
  <si>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</si>
  <si>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</si>
  <si>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</si>
  <si>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</si>
  <si>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</si>
  <si>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</si>
  <si>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</si>
  <si>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</si>
  <si>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</si>
  <si>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</si>
  <si>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</si>
  <si>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</si>
  <si>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</si>
  <si>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</si>
  <si>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</si>
  <si>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</si>
  <si>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</si>
  <si>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</si>
  <si>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</si>
  <si>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</si>
  <si>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</si>
  <si>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</si>
  <si>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</si>
  <si>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</si>
  <si>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</si>
  <si>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</si>
  <si>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</si>
  <si>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</si>
  <si>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</si>
  <si>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</si>
  <si>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</si>
  <si>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</si>
  <si>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</si>
  <si>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</si>
  <si>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</si>
  <si>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</si>
  <si>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</si>
  <si>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</si>
  <si>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</si>
  <si>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</si>
  <si>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</si>
  <si>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</si>
  <si>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</si>
  <si>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</si>
  <si>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</si>
  <si>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</si>
  <si>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</si>
  <si>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</si>
  <si>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</si>
  <si>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</si>
  <si>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</si>
  <si>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</si>
  <si>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</si>
  <si>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</si>
  <si>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</si>
  <si>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</si>
  <si>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</si>
  <si>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</si>
  <si>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</si>
  <si>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</si>
  <si>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</si>
  <si>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</si>
  <si>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</si>
  <si>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</si>
  <si>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</si>
  <si>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</si>
  <si>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</si>
  <si>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</si>
  <si>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</si>
  <si>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</si>
  <si>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</si>
  <si>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</si>
  <si>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</si>
  <si>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</si>
  <si>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</si>
  <si>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</si>
  <si>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</si>
  <si>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</si>
  <si>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</si>
  <si>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</si>
  <si>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</si>
  <si>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</si>
  <si>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</si>
  <si>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</si>
  <si>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</si>
  <si>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</si>
  <si>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</si>
  <si>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</si>
  <si>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</si>
  <si>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</si>
  <si>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</si>
  <si>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</si>
  <si>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</si>
  <si>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</si>
  <si>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</si>
  <si>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</si>
  <si>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</si>
  <si>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</si>
  <si>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</si>
  <si>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</si>
  <si>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</si>
  <si>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</si>
  <si>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</si>
  <si>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</si>
  <si>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</si>
  <si>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</si>
  <si>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</si>
  <si>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</si>
  <si>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</si>
  <si>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</si>
  <si>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</si>
  <si>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</si>
  <si>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</si>
  <si>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</si>
  <si>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</si>
  <si>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</si>
  <si>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</si>
  <si>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</si>
  <si>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</si>
  <si>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</si>
  <si>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</si>
  <si>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</si>
  <si>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</si>
  <si>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</si>
  <si>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</si>
  <si>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</si>
  <si>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</si>
  <si>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</si>
  <si>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</si>
  <si>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</si>
  <si>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</si>
  <si>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</si>
  <si>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</si>
  <si>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</si>
  <si>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</si>
  <si>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</si>
  <si>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</si>
  <si>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</si>
  <si>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</si>
  <si>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</si>
  <si>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</si>
  <si>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</si>
  <si>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</si>
  <si>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</si>
  <si>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</si>
  <si>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</si>
  <si>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</si>
  <si>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</si>
  <si>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</si>
  <si>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</si>
  <si>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</si>
  <si>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</si>
  <si>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</si>
  <si>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</si>
  <si>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</si>
  <si>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</si>
  <si>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</si>
  <si>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</si>
  <si>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</si>
  <si>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</si>
  <si>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</si>
  <si>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</si>
  <si>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</si>
  <si>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</si>
  <si>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</si>
  <si>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</si>
  <si>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</si>
  <si>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</si>
  <si>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</si>
  <si>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</si>
  <si>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</si>
  <si>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</si>
  <si>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</si>
  <si>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</si>
  <si>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</si>
  <si>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</si>
  <si>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</si>
  <si>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</si>
  <si>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</si>
  <si>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</si>
  <si>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</si>
  <si>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</si>
  <si>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</si>
  <si>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</si>
  <si>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</si>
  <si>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</si>
  <si>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</si>
  <si>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</si>
  <si>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</si>
  <si>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</si>
  <si>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</si>
  <si>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</si>
  <si>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</si>
  <si>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</si>
  <si>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</si>
  <si>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</si>
  <si>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</si>
  <si>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</si>
  <si>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</si>
  <si>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</si>
  <si>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</si>
  <si>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</si>
  <si>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</si>
  <si>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</si>
  <si>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</si>
  <si>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</si>
  <si>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</si>
  <si>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</si>
  <si>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</si>
  <si>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</si>
  <si>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</si>
  <si>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</si>
  <si>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</si>
  <si>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</si>
  <si>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</si>
  <si>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</si>
  <si>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</si>
  <si>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</si>
  <si>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</si>
  <si>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</si>
  <si>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</si>
  <si>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</si>
  <si>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</si>
  <si>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</si>
  <si>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</si>
  <si>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</si>
  <si>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</si>
  <si>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</si>
  <si>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</si>
  <si>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</si>
  <si>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</si>
  <si>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</si>
  <si>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</si>
  <si>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</si>
  <si>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</si>
  <si>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</si>
  <si>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</si>
  <si>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</si>
  <si>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</si>
  <si>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</si>
  <si>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</si>
  <si>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</si>
  <si>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</si>
  <si>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</si>
  <si>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</si>
  <si>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</si>
  <si>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</si>
  <si>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</si>
  <si>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</si>
  <si>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</si>
  <si>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</si>
  <si>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</si>
  <si>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</si>
  <si>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</si>
  <si>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</si>
  <si>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</si>
  <si>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</si>
  <si>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</si>
  <si>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</si>
  <si>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</si>
  <si>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</si>
  <si>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</si>
  <si>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</si>
  <si>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</si>
  <si>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</si>
  <si>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</si>
  <si>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</si>
  <si>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</si>
  <si>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</si>
  <si>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</si>
  <si>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</si>
  <si>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</si>
  <si>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</si>
  <si>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</si>
  <si>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</si>
  <si>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</si>
  <si>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</si>
  <si>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</si>
  <si>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</si>
  <si>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</si>
  <si>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</si>
  <si>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</si>
  <si>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</si>
  <si>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</si>
  <si>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</si>
  <si>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</si>
  <si>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</si>
  <si>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</si>
  <si>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</si>
  <si>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</si>
  <si>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</si>
  <si>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</si>
  <si>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</si>
  <si>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</si>
  <si>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</si>
  <si>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</si>
  <si>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</si>
  <si>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</si>
  <si>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</si>
  <si>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</si>
  <si>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</si>
  <si>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</si>
  <si>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</si>
  <si>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</si>
  <si>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</si>
  <si>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</si>
  <si>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</si>
  <si>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</si>
  <si>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</si>
  <si>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</si>
  <si>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</si>
  <si>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</si>
  <si>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</si>
  <si>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</si>
  <si>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</si>
  <si>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</si>
  <si>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</si>
  <si>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</si>
  <si>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</si>
  <si>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</si>
  <si>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</si>
  <si>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</si>
  <si>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</si>
  <si>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</si>
  <si>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</si>
  <si>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</si>
  <si>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</si>
  <si>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</si>
  <si>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</si>
  <si>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</si>
  <si>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</si>
  <si>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</si>
  <si>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</si>
  <si>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</si>
  <si>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</si>
  <si>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</si>
  <si>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</si>
  <si>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</si>
  <si>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</si>
  <si>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</si>
  <si>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</si>
  <si>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</si>
  <si>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</si>
  <si>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</si>
  <si>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</si>
  <si>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</si>
  <si>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</si>
  <si>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</si>
  <si>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</si>
  <si>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</si>
  <si>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</si>
  <si>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</si>
  <si>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</si>
  <si>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</si>
  <si>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</si>
  <si>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</si>
  <si>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</si>
  <si>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</si>
  <si>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</si>
  <si>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</si>
  <si>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</si>
  <si>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</si>
  <si>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</si>
  <si>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</si>
  <si>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</si>
  <si>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</si>
  <si>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</si>
  <si>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</si>
  <si>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</si>
  <si>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</si>
  <si>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</si>
  <si>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</si>
  <si>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</si>
  <si>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</si>
  <si>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</si>
  <si>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</si>
  <si>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</si>
  <si>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</si>
  <si>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</si>
  <si>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</si>
  <si>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</si>
  <si>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</si>
  <si>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</si>
  <si>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</si>
  <si>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</si>
  <si>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</si>
  <si>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</si>
  <si>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</si>
  <si>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</si>
  <si>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</si>
  <si>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</si>
  <si>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</si>
  <si>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</si>
  <si>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</si>
  <si>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</si>
  <si>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</si>
  <si>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</si>
  <si>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</si>
  <si>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</si>
  <si>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</si>
  <si>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</si>
  <si>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</si>
  <si>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</si>
  <si>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</si>
  <si>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</si>
  <si>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</si>
  <si>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</si>
  <si>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</si>
  <si>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</si>
  <si>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</si>
  <si>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</si>
  <si>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</si>
  <si>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</si>
  <si>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</si>
  <si>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</si>
  <si>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</si>
  <si>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</si>
  <si>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</si>
  <si>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</si>
  <si>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</si>
  <si>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</si>
  <si>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</si>
  <si>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</si>
  <si>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</si>
  <si>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</si>
  <si>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</si>
  <si>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</si>
  <si>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</si>
  <si>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</si>
  <si>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</si>
  <si>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</si>
  <si>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</si>
  <si>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</si>
  <si>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</si>
  <si>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</si>
  <si>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</si>
  <si>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</si>
  <si>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</si>
  <si>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</si>
  <si>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</si>
  <si>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</si>
  <si>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</si>
  <si>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</si>
  <si>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</si>
  <si>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</si>
  <si>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</si>
  <si>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</si>
  <si>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</si>
  <si>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</si>
  <si>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</si>
  <si>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</si>
  <si>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</si>
  <si>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</si>
  <si>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</si>
  <si>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</si>
  <si>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</si>
  <si>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</si>
  <si>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</si>
  <si>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</si>
  <si>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</si>
  <si>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</si>
  <si>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</si>
  <si>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</si>
  <si>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</si>
  <si>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</si>
  <si>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</si>
  <si>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</si>
  <si>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</si>
  <si>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</si>
  <si>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</si>
  <si>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</si>
  <si>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</si>
  <si>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</si>
  <si>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</si>
  <si>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</si>
  <si>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</si>
  <si>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</si>
  <si>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</si>
  <si>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</si>
  <si>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</si>
  <si>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</si>
  <si>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</si>
  <si>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</si>
  <si>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</si>
  <si>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</si>
  <si>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</si>
  <si>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</si>
  <si>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</si>
  <si>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</si>
  <si>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</si>
  <si>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</si>
  <si>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</si>
  <si>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</si>
  <si>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</si>
  <si>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</si>
  <si>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</si>
  <si>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</si>
  <si>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</si>
  <si>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</si>
  <si>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</si>
  <si>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</si>
  <si>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</si>
  <si>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</si>
  <si>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</si>
  <si>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</si>
  <si>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</si>
  <si>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</si>
  <si>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</si>
  <si>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</si>
  <si>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</si>
  <si>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</si>
  <si>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</si>
  <si>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</si>
  <si>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</si>
  <si>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</si>
  <si>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</si>
  <si>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</si>
  <si>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</si>
  <si>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</si>
  <si>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</si>
  <si>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</si>
  <si>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</si>
  <si>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</si>
  <si>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</si>
  <si>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</si>
  <si>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</si>
  <si>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</si>
  <si>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</si>
  <si>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</si>
  <si>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</si>
  <si>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</si>
  <si>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</si>
  <si>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</si>
  <si>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</si>
  <si>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</si>
  <si>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</si>
  <si>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</si>
  <si>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</si>
  <si>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</si>
  <si>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</si>
  <si>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</si>
  <si>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</si>
  <si>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</si>
  <si>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</si>
  <si>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</si>
  <si>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</si>
  <si>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</si>
  <si>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</si>
  <si>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</si>
  <si>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</si>
  <si>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</si>
  <si>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</si>
  <si>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</si>
  <si>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</si>
  <si>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</si>
  <si>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</si>
  <si>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</si>
  <si>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</si>
  <si>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</si>
  <si>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</si>
  <si>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</si>
  <si>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</si>
  <si>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</si>
  <si>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</si>
  <si>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</si>
  <si>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</si>
  <si>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</si>
  <si>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</si>
  <si>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</si>
  <si>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</si>
  <si>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</si>
  <si>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</si>
  <si>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</si>
  <si>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</si>
  <si>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</si>
  <si>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</si>
  <si>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</si>
  <si>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</si>
  <si>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</si>
  <si>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</si>
  <si>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</si>
  <si>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</si>
  <si>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</si>
  <si>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</si>
  <si>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</si>
  <si>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</si>
  <si>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</si>
  <si>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</si>
  <si>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</si>
  <si>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</si>
  <si>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</si>
  <si>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</si>
  <si>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</si>
  <si>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</si>
  <si>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</si>
  <si>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</si>
  <si>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</si>
  <si>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</si>
  <si>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</si>
  <si>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</si>
  <si>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</si>
  <si>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</si>
  <si>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</si>
  <si>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</si>
  <si>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</si>
  <si>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</si>
  <si>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</si>
  <si>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</si>
  <si>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</si>
  <si>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</si>
  <si>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</si>
  <si>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</si>
  <si>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</si>
  <si>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</si>
  <si>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</si>
  <si>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</si>
  <si>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</si>
  <si>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</si>
  <si>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</si>
  <si>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</si>
  <si>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</si>
  <si>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</si>
  <si>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</si>
  <si>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</si>
  <si>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</si>
  <si>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</si>
  <si>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</si>
  <si>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</si>
  <si>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</si>
  <si>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</si>
  <si>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</si>
  <si>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</si>
  <si>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</si>
  <si>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</si>
  <si>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</si>
  <si>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</si>
  <si>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</si>
  <si>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</si>
  <si>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</si>
  <si>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</si>
  <si>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</si>
  <si>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</si>
  <si>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</si>
  <si>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</si>
  <si>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</si>
  <si>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</si>
  <si>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</si>
  <si>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</si>
  <si>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</si>
  <si>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</si>
  <si>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</si>
  <si>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</si>
  <si>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</si>
  <si>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</si>
  <si>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</si>
  <si>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</si>
  <si>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</si>
  <si>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</si>
  <si>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</si>
  <si>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</si>
  <si>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</si>
  <si>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</si>
  <si>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</si>
  <si>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</si>
  <si>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</si>
  <si>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</si>
  <si>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</si>
  <si>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</si>
  <si>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</si>
  <si>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</si>
  <si>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</si>
  <si>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</si>
  <si>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</si>
  <si>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</si>
  <si>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</si>
  <si>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</si>
  <si>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</si>
  <si>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</si>
  <si>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</si>
  <si>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</si>
  <si>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</si>
  <si>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</si>
  <si>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</si>
  <si>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</si>
  <si>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</si>
  <si>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</si>
  <si>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</si>
  <si>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</si>
  <si>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</si>
  <si>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</si>
  <si>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</si>
  <si>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</si>
  <si>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</si>
  <si>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</si>
  <si>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</si>
  <si>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</si>
  <si>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</si>
  <si>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</si>
  <si>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</si>
  <si>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</si>
  <si>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</si>
  <si>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</si>
  <si>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</si>
  <si>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</si>
  <si>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</si>
  <si>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</si>
  <si>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</si>
  <si>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</si>
  <si>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</si>
  <si>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</si>
  <si>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</si>
  <si>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</si>
  <si>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</si>
  <si>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</si>
  <si>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</si>
  <si>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</si>
  <si>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</si>
  <si>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</si>
  <si>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</si>
  <si>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</si>
  <si>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</si>
  <si>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</si>
  <si>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</si>
  <si>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</si>
  <si>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</si>
  <si>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</si>
  <si>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</si>
  <si>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</si>
  <si>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</si>
  <si>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</si>
  <si>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</si>
  <si>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</si>
  <si>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</si>
  <si>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</si>
  <si>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</si>
  <si>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</si>
  <si>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</si>
  <si>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</si>
  <si>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</si>
  <si>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</si>
  <si>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</si>
  <si>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</si>
  <si>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</si>
  <si>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</si>
  <si>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</si>
  <si>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</si>
  <si>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</si>
  <si>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</si>
  <si>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</si>
  <si>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</si>
  <si>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</si>
  <si>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</si>
  <si>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</si>
  <si>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</si>
  <si>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</si>
  <si>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</si>
  <si>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</si>
  <si>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</si>
  <si>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</si>
  <si>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</si>
  <si>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</si>
  <si>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</si>
  <si>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</si>
  <si>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</si>
  <si>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</si>
  <si>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</si>
  <si>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</si>
  <si>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</si>
  <si>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</si>
  <si>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</si>
  <si>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</si>
  <si>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</si>
  <si>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</si>
  <si>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</si>
  <si>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</si>
  <si>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</si>
  <si>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</si>
  <si>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</si>
  <si>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</si>
  <si>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</si>
  <si>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</si>
  <si>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</si>
  <si>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</si>
  <si>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</si>
  <si>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</si>
  <si>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</si>
  <si>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</si>
  <si>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</si>
  <si>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</si>
  <si>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</si>
  <si>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</si>
  <si>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</si>
  <si>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</si>
  <si>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</si>
  <si>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</si>
  <si>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</si>
  <si>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</si>
  <si>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</si>
  <si>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</si>
  <si>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</si>
  <si>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</si>
  <si>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</si>
  <si>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</si>
  <si>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</si>
  <si>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</si>
  <si>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</si>
  <si>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</si>
  <si>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</si>
  <si>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</si>
  <si>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</si>
  <si>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</si>
  <si>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</si>
  <si>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</si>
  <si>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</si>
  <si>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</si>
  <si>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</si>
  <si>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</si>
  <si>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</si>
  <si>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</si>
  <si>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</si>
  <si>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</si>
  <si>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</si>
  <si>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</si>
  <si>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</si>
  <si>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</si>
  <si>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</si>
  <si>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</si>
  <si>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</si>
  <si>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</si>
  <si>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</si>
  <si>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</si>
  <si>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</si>
  <si>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</si>
  <si>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</si>
  <si>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</si>
  <si>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</si>
  <si>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</si>
  <si>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</si>
  <si>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</si>
  <si>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</si>
  <si>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</si>
  <si>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</si>
  <si>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</si>
  <si>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</si>
  <si>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</si>
  <si>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</si>
  <si>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</si>
  <si>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</si>
  <si>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</si>
  <si>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</si>
  <si>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</si>
  <si>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</si>
  <si>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</si>
  <si>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</si>
  <si>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</si>
  <si>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</si>
  <si>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</si>
  <si>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</si>
  <si>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</si>
  <si>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</si>
  <si>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</si>
  <si>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</si>
  <si>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</si>
  <si>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</si>
  <si>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</si>
  <si>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</si>
  <si>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</si>
  <si>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</si>
  <si>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</si>
  <si>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</si>
  <si>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</si>
  <si>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</si>
  <si>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</si>
  <si>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</si>
  <si>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</si>
  <si>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</si>
  <si>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</si>
  <si>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</si>
  <si>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</si>
  <si>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</si>
  <si>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</si>
  <si>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</si>
  <si>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</si>
  <si>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</si>
  <si>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</si>
  <si>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</si>
  <si>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</si>
  <si>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</si>
  <si>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</si>
  <si>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</si>
  <si>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</si>
  <si>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</si>
  <si>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</si>
  <si>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</si>
  <si>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</si>
  <si>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</si>
  <si>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</si>
  <si>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</si>
  <si>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</si>
  <si>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</si>
  <si>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</si>
  <si>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</si>
  <si>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</si>
  <si>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</si>
  <si>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</si>
  <si>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</si>
  <si>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</si>
  <si>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</si>
  <si>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</si>
  <si>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</si>
  <si>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</si>
  <si>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</si>
  <si>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</si>
  <si>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</si>
  <si>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</si>
  <si>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</si>
  <si>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</si>
  <si>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</si>
  <si>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</si>
  <si>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</si>
  <si>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</si>
  <si>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</si>
  <si>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</si>
  <si>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</si>
  <si>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</si>
  <si>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</si>
  <si>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</si>
  <si>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</si>
  <si>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</si>
  <si>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</si>
  <si>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</si>
  <si>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</si>
  <si>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</si>
  <si>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</si>
  <si>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</si>
  <si>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</si>
  <si>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</si>
  <si>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</si>
  <si>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</si>
  <si>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</si>
  <si>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</si>
  <si>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</si>
  <si>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</si>
  <si>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</si>
  <si>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</si>
  <si>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</si>
  <si>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</si>
  <si>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</si>
  <si>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</si>
  <si>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</si>
  <si>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</si>
  <si>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</si>
  <si>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</si>
  <si>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</si>
  <si>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</si>
  <si>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</si>
  <si>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</si>
  <si>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</si>
  <si>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</si>
  <si>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</si>
  <si>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</si>
  <si>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</si>
  <si>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</si>
  <si>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</si>
  <si>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</si>
  <si>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</si>
  <si>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</si>
  <si>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</si>
  <si>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</si>
  <si>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</si>
  <si>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</si>
  <si>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</si>
  <si>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</si>
  <si>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</si>
  <si>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</si>
  <si>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</si>
  <si>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</si>
  <si>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</si>
  <si>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</si>
  <si>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</si>
  <si>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</si>
  <si>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</si>
  <si>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</si>
  <si>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</si>
  <si>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</si>
  <si>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</si>
  <si>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</si>
  <si>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</si>
  <si>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</si>
  <si>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</si>
  <si>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</si>
  <si>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</si>
  <si>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</si>
  <si>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</si>
  <si>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</si>
  <si>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</si>
  <si>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</si>
  <si>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</si>
  <si>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</si>
  <si>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</si>
  <si>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</si>
  <si>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</si>
  <si>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</si>
  <si>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</si>
  <si>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</si>
  <si>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</si>
  <si>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</si>
  <si>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</si>
  <si>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</si>
  <si>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</si>
  <si>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</si>
  <si>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</si>
  <si>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</si>
  <si>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</si>
  <si>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</si>
  <si>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</si>
  <si>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</si>
  <si>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</si>
  <si>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</si>
  <si>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</si>
  <si>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</si>
  <si>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</si>
  <si>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</si>
  <si>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</si>
  <si>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</si>
  <si>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</si>
  <si>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</si>
  <si>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</si>
  <si>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</si>
  <si>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</si>
  <si>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</si>
  <si>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</si>
  <si>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</si>
  <si>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</si>
  <si>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</si>
  <si>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</si>
  <si>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</si>
  <si>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</si>
  <si>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</si>
  <si>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</si>
  <si>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</si>
  <si>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</si>
  <si>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</si>
  <si>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</si>
  <si>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</si>
  <si>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</si>
  <si>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</si>
  <si>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</si>
  <si>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</si>
  <si>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</si>
  <si>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</si>
  <si>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</si>
  <si>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</si>
  <si>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</si>
  <si>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</si>
  <si>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</si>
  <si>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</si>
  <si>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</si>
  <si>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</si>
  <si>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</si>
  <si>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</si>
  <si>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</si>
  <si>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</si>
  <si>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</si>
  <si>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</si>
  <si>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</si>
  <si>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</si>
  <si>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</si>
  <si>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</si>
  <si>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</si>
  <si>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</si>
  <si>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</si>
  <si>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</si>
  <si>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</si>
  <si>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</si>
  <si>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</si>
  <si>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</si>
  <si>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</si>
  <si>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</si>
  <si>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</si>
  <si>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</si>
  <si>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</si>
  <si>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</si>
  <si>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</si>
  <si>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</si>
  <si>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</si>
  <si>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</si>
  <si>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</si>
  <si>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</si>
  <si>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</si>
  <si>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</si>
  <si>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</si>
  <si>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</si>
  <si>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</si>
  <si>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</si>
  <si>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</si>
  <si>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</si>
  <si>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</si>
  <si>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</si>
  <si>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</si>
  <si>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</si>
  <si>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</si>
  <si>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</si>
  <si>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</si>
  <si>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</si>
  <si>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</si>
  <si>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</si>
  <si>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</si>
  <si>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</si>
  <si>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</si>
  <si>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</si>
  <si>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</si>
  <si>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</si>
  <si>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</si>
  <si>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</si>
  <si>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</si>
  <si>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</si>
  <si>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</si>
  <si>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</si>
  <si>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</si>
  <si>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</si>
  <si>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</si>
  <si>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</si>
  <si>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</si>
  <si>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</si>
  <si>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</si>
  <si>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</si>
  <si>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</si>
  <si>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</si>
  <si>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</si>
  <si>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</si>
  <si>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</si>
  <si>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</si>
  <si>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</si>
  <si>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</si>
  <si>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</si>
  <si>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</si>
  <si>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</si>
  <si>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</si>
  <si>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</si>
  <si>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</si>
  <si>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</si>
  <si>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</si>
  <si>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</si>
  <si>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</si>
  <si>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</si>
  <si>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</si>
  <si>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</si>
  <si>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</si>
  <si>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</si>
  <si>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</si>
  <si>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</si>
  <si>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</si>
  <si>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</si>
  <si>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</si>
  <si>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</si>
  <si>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</si>
  <si>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</si>
  <si>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</si>
  <si>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</si>
  <si>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</si>
  <si>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</si>
  <si>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</si>
  <si>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</si>
  <si>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</si>
  <si>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</si>
  <si>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</si>
  <si>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</si>
  <si>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</si>
  <si>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</si>
  <si>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</si>
  <si>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</si>
  <si>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</si>
  <si>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</si>
  <si>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</si>
  <si>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</si>
  <si>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</si>
  <si>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</si>
  <si>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</si>
  <si>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</si>
  <si>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</si>
  <si>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</si>
  <si>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</si>
  <si>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</si>
  <si>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</si>
  <si>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</si>
  <si>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</si>
  <si>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</si>
  <si>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</si>
  <si>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</si>
  <si>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</si>
  <si>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</si>
  <si>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</si>
  <si>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</si>
  <si>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</si>
  <si>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</si>
  <si>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</si>
  <si>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</si>
  <si>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</si>
  <si>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</si>
  <si>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</si>
  <si>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</si>
  <si>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</si>
  <si>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</si>
  <si>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</si>
  <si>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</si>
  <si>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</si>
  <si>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</si>
  <si>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</si>
  <si>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</si>
  <si>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</si>
  <si>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</si>
  <si>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</si>
  <si>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</si>
  <si>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</si>
  <si>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</si>
  <si>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</si>
  <si>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</si>
  <si>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</si>
  <si>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</si>
  <si>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</si>
  <si>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</si>
  <si>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</si>
  <si>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</si>
  <si>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</si>
  <si>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</si>
  <si>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</si>
  <si>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</si>
  <si>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</si>
  <si>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</si>
  <si>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</si>
  <si>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</si>
  <si>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</si>
  <si>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</si>
  <si>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</si>
  <si>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</si>
  <si>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</si>
  <si>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</si>
  <si>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</si>
  <si>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</si>
  <si>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</si>
  <si>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</si>
  <si>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</si>
  <si>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</si>
  <si>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</si>
  <si>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</si>
  <si>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</si>
  <si>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</si>
  <si>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</si>
  <si>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</si>
  <si>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</si>
  <si>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</si>
  <si>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</si>
  <si>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</si>
  <si>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</si>
  <si>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</si>
  <si>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</si>
  <si>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</si>
  <si>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</si>
  <si>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</si>
  <si>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</si>
  <si>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</si>
  <si>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</si>
  <si>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</si>
  <si>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</si>
  <si>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</si>
  <si>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</si>
  <si>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</si>
  <si>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</si>
  <si>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</si>
  <si>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</si>
  <si>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</si>
  <si>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</si>
  <si>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</si>
  <si>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</si>
  <si>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</si>
  <si>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</si>
  <si>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</si>
  <si>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</si>
  <si>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</si>
  <si>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</si>
  <si>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</si>
  <si>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</si>
  <si>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</si>
  <si>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</si>
  <si>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</si>
  <si>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</si>
  <si>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</si>
  <si>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</si>
  <si>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</si>
  <si>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</si>
  <si>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</si>
  <si>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</si>
  <si>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</si>
  <si>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</si>
  <si>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</si>
  <si>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</si>
  <si>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</si>
  <si>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</si>
  <si>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</si>
  <si>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</si>
  <si>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</si>
  <si>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</si>
  <si>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</si>
  <si>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</si>
  <si>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</si>
  <si>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</si>
  <si>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</si>
  <si>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</si>
  <si>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</si>
  <si>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</si>
  <si>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</si>
  <si>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</si>
  <si>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</si>
  <si>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</si>
  <si>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</si>
  <si>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</si>
  <si>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</si>
  <si>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</si>
  <si>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</si>
  <si>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</si>
  <si>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</si>
  <si>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</si>
  <si>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</si>
  <si>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</si>
  <si>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</si>
  <si>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</si>
  <si>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</si>
  <si>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</si>
  <si>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</si>
  <si>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</si>
  <si>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</si>
  <si>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</si>
  <si>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</si>
  <si>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</si>
  <si>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</si>
  <si>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</si>
  <si>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</si>
  <si>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</si>
  <si>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</si>
  <si>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</si>
  <si>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</si>
  <si>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</si>
  <si>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</si>
  <si>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</si>
  <si>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</si>
  <si>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</si>
  <si>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</si>
  <si>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</si>
  <si>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</si>
  <si>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</si>
  <si>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</si>
  <si>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</si>
  <si>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</si>
  <si>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</si>
  <si>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</si>
  <si>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</si>
  <si>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</si>
  <si>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</si>
  <si>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</si>
  <si>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</si>
  <si>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</si>
  <si>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</si>
  <si>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</si>
  <si>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</si>
  <si>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</si>
  <si>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</si>
  <si>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</si>
  <si>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</si>
  <si>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</si>
  <si>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</si>
  <si>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</si>
  <si>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</si>
  <si>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</si>
  <si>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</si>
  <si>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</si>
  <si>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</si>
  <si>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</si>
  <si>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</si>
  <si>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</si>
  <si>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</si>
  <si>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</si>
  <si>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</si>
  <si>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</si>
  <si>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</si>
  <si>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</si>
  <si>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</si>
  <si>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</si>
  <si>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</si>
  <si>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</si>
  <si>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</si>
  <si>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</si>
  <si>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</si>
  <si>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</si>
  <si>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</si>
  <si>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</si>
  <si>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</si>
  <si>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</si>
  <si>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</si>
  <si>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</si>
  <si>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</si>
  <si>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</si>
  <si>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</si>
  <si>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</si>
  <si>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</si>
  <si>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</si>
  <si>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</si>
  <si>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</si>
  <si>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</si>
  <si>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</si>
  <si>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</si>
  <si>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</si>
  <si>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</si>
  <si>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</si>
  <si>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</si>
  <si>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</si>
  <si>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</si>
  <si>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</si>
  <si>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</si>
  <si>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</si>
  <si>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</si>
  <si>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</si>
  <si>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</si>
  <si>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</si>
  <si>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</si>
  <si>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</si>
  <si>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</si>
  <si>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</si>
  <si>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</si>
  <si>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</si>
  <si>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</si>
  <si>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</si>
  <si>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</si>
  <si>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</si>
  <si>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</si>
  <si>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</si>
  <si>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</si>
  <si>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</si>
  <si>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</si>
  <si>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</si>
  <si>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</si>
  <si>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</si>
  <si>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</si>
  <si>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</si>
  <si>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</si>
  <si>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</si>
  <si>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</si>
  <si>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</si>
  <si>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</si>
  <si>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</si>
  <si>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</si>
  <si>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</si>
  <si>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</si>
  <si>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</si>
  <si>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</si>
  <si>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</si>
  <si>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</si>
  <si>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</si>
  <si>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</si>
  <si>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</si>
  <si>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</si>
  <si>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</si>
  <si>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</si>
  <si>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</si>
  <si>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</si>
  <si>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</si>
  <si>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</si>
  <si>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</si>
  <si>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</si>
  <si>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</si>
  <si>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</si>
  <si>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</si>
  <si>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</si>
  <si>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</si>
  <si>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</si>
  <si>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</si>
  <si>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</si>
  <si>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</si>
  <si>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</si>
  <si>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</si>
  <si>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</si>
  <si>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</si>
  <si>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</si>
  <si>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</si>
  <si>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</si>
  <si>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</si>
  <si>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</si>
  <si>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</si>
  <si>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</si>
  <si>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</si>
  <si>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</si>
  <si>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</si>
  <si>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</si>
  <si>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</si>
  <si>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</si>
  <si>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</si>
  <si>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</si>
  <si>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</si>
  <si>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</si>
  <si>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</si>
  <si>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</si>
  <si>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</si>
  <si>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</si>
  <si>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</si>
  <si>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</si>
  <si>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</si>
  <si>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</si>
  <si>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</si>
  <si>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</si>
  <si>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</si>
  <si>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</si>
  <si>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</si>
  <si>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</si>
  <si>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</si>
  <si>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</si>
  <si>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</si>
  <si>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</si>
  <si>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</si>
  <si>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</si>
  <si>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</si>
  <si>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</si>
  <si>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</si>
  <si>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</si>
  <si>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</si>
  <si>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</si>
  <si>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</si>
  <si>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</si>
  <si>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</si>
  <si>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</si>
  <si>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</si>
  <si>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</si>
  <si>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</si>
  <si>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</si>
  <si>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</si>
  <si>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</si>
  <si>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</si>
  <si>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</si>
  <si>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</si>
  <si>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</si>
  <si>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</si>
  <si>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</si>
  <si>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</si>
  <si>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</si>
  <si>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</si>
  <si>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</si>
  <si>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</si>
  <si>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</si>
  <si>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</si>
  <si>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</si>
  <si>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</si>
  <si>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</si>
  <si>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</si>
  <si>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</si>
  <si>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</si>
  <si>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</si>
  <si>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</si>
  <si>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</si>
  <si>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</si>
  <si>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</si>
  <si>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</si>
  <si>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</si>
  <si>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</si>
  <si>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</si>
  <si>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</si>
  <si>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</si>
  <si>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</si>
  <si>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</si>
  <si>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</si>
  <si>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</si>
  <si>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</si>
  <si>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</si>
  <si>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</si>
  <si>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</si>
  <si>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</si>
  <si>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</si>
  <si>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</si>
  <si>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</si>
  <si>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</si>
  <si>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</si>
  <si>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</si>
  <si>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</si>
  <si>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</si>
  <si>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</si>
  <si>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</si>
  <si>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</si>
  <si>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</si>
  <si>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</si>
  <si>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</si>
  <si>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</si>
  <si>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</si>
  <si>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</si>
  <si>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</si>
  <si>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</si>
  <si>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</si>
  <si>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</si>
  <si>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</si>
  <si>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</si>
  <si>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</si>
  <si>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</si>
  <si>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</si>
  <si>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</si>
  <si>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</si>
  <si>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</si>
  <si>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</si>
  <si>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</si>
  <si>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</si>
  <si>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</si>
  <si>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</si>
  <si>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</si>
  <si>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</si>
  <si>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</si>
  <si>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</si>
  <si>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</si>
  <si>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</si>
  <si>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</si>
  <si>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</si>
  <si>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</si>
  <si>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</si>
  <si>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</si>
  <si>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</si>
  <si>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</si>
  <si>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</si>
  <si>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</si>
  <si>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</si>
  <si>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</si>
  <si>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</si>
  <si>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</si>
  <si>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</si>
  <si>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</si>
  <si>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</si>
  <si>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</si>
  <si>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</si>
  <si>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</si>
  <si>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</si>
  <si>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</si>
  <si>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</si>
  <si>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</si>
  <si>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</si>
  <si>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</si>
  <si>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</si>
  <si>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</si>
  <si>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</si>
  <si>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</si>
  <si>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</si>
  <si>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</si>
  <si>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</si>
  <si>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</si>
  <si>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</si>
  <si>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</si>
  <si>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</si>
  <si>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</si>
  <si>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</si>
  <si>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</si>
  <si>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</si>
  <si>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</si>
  <si>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</si>
  <si>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</si>
  <si>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</si>
  <si>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</si>
  <si>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</si>
  <si>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</si>
  <si>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</si>
  <si>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</si>
  <si>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</si>
  <si>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</si>
  <si>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</si>
  <si>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</si>
  <si>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</si>
  <si>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</si>
  <si>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</si>
  <si>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</si>
  <si>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</si>
  <si>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</si>
  <si>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</si>
  <si>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</si>
  <si>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</si>
  <si>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</si>
  <si>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</si>
  <si>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</si>
  <si>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</si>
  <si>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</si>
  <si>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</si>
  <si>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</si>
  <si>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</si>
  <si>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</si>
  <si>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</si>
  <si>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</si>
  <si>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</si>
  <si>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</si>
  <si>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</si>
  <si>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</si>
  <si>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</si>
  <si>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</si>
  <si>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</si>
  <si>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</si>
  <si>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</si>
  <si>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</si>
  <si>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</si>
  <si>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</si>
  <si>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</si>
  <si>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</si>
  <si>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</si>
  <si>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</si>
  <si>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</si>
  <si>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</si>
  <si>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</si>
  <si>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</si>
  <si>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</si>
  <si>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</si>
  <si>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</si>
  <si>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</si>
  <si>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</si>
  <si>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</si>
  <si>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</si>
  <si>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</si>
  <si>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</si>
  <si>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</si>
  <si>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</si>
  <si>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</si>
  <si>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</si>
  <si>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</si>
  <si>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</si>
  <si>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</si>
  <si>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</si>
  <si>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</si>
  <si>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</si>
  <si>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</si>
  <si>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</si>
  <si>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</si>
  <si>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</si>
  <si>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</si>
  <si>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</si>
  <si>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</si>
  <si>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</si>
  <si>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</si>
  <si>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</si>
  <si>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</si>
  <si>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</si>
  <si>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</si>
  <si>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</si>
  <si>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</si>
  <si>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</si>
  <si>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</si>
  <si>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</si>
  <si>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</si>
  <si>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</si>
  <si>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</si>
  <si>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</si>
  <si>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</si>
  <si>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</si>
  <si>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</si>
  <si>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</si>
  <si>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</si>
  <si>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</si>
  <si>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</si>
  <si>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</si>
  <si>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</si>
  <si>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</si>
  <si>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</si>
  <si>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</si>
  <si>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</si>
  <si>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</si>
  <si>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</si>
  <si>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</si>
  <si>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</si>
  <si>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</si>
  <si>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</si>
  <si>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</si>
  <si>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</si>
  <si>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</si>
  <si>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</si>
  <si>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</si>
  <si>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</si>
  <si>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</si>
  <si>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</si>
  <si>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</si>
  <si>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</si>
  <si>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</si>
  <si>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</si>
  <si>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</si>
  <si>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</si>
  <si>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</si>
  <si>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</si>
  <si>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</si>
  <si>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</si>
  <si>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</si>
  <si>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</si>
  <si>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</si>
  <si>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</si>
  <si>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</si>
  <si>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</si>
  <si>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</si>
  <si>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</si>
  <si>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</si>
  <si>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</si>
  <si>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</si>
  <si>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</si>
  <si>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</si>
  <si>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</si>
  <si>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</si>
  <si>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</si>
  <si>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</si>
  <si>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</si>
  <si>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</si>
  <si>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</si>
  <si>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</si>
  <si>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</si>
  <si>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</si>
  <si>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</si>
  <si>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</si>
  <si>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</si>
  <si>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</si>
  <si>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</si>
  <si>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</si>
  <si>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</si>
  <si>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</si>
  <si>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</si>
  <si>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</si>
  <si>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</si>
  <si>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</si>
  <si>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</si>
  <si>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</si>
  <si>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</si>
  <si>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</si>
  <si>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</si>
  <si>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</si>
  <si>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</si>
  <si>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</si>
  <si>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</si>
  <si>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</si>
  <si>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</si>
  <si>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</si>
  <si>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</si>
  <si>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</si>
  <si>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</si>
  <si>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</si>
  <si>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</si>
  <si>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</si>
  <si>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</si>
  <si>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</si>
  <si>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</si>
  <si>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</si>
  <si>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</si>
  <si>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</si>
  <si>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</si>
  <si>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</si>
  <si>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</si>
  <si>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</si>
  <si>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</si>
  <si>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</si>
  <si>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</si>
  <si>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</si>
  <si>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</si>
  <si>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</si>
  <si>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</si>
  <si>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</si>
  <si>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</si>
  <si>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</si>
  <si>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</si>
  <si>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</si>
  <si>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</si>
  <si>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</si>
  <si>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</si>
  <si>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</si>
  <si>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</si>
  <si>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</si>
  <si>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</si>
  <si>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</si>
  <si>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</si>
  <si>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</si>
  <si>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</si>
  <si>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</si>
  <si>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</si>
  <si>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</si>
  <si>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</si>
  <si>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</si>
  <si>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</si>
  <si>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</si>
  <si>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</si>
  <si>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</si>
  <si>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</si>
  <si>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</si>
  <si>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</si>
  <si>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</si>
  <si>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</si>
  <si>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</si>
  <si>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</si>
  <si>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</si>
  <si>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</si>
  <si>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</si>
  <si>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</si>
  <si>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</si>
  <si>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</si>
  <si>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</si>
  <si>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</si>
  <si>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</si>
  <si>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</si>
  <si>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</si>
  <si>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</si>
  <si>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</si>
  <si>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</si>
  <si>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</si>
  <si>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</si>
  <si>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</si>
  <si>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</si>
  <si>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</si>
  <si>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</si>
  <si>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</si>
  <si>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</si>
  <si>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</si>
  <si>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</si>
  <si>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</si>
  <si>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</si>
  <si>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</si>
  <si>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</si>
  <si>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</si>
  <si>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</si>
  <si>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</si>
  <si>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</si>
  <si>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</si>
  <si>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</si>
  <si>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</si>
  <si>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</si>
  <si>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</si>
  <si>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</si>
  <si>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</si>
  <si>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</si>
  <si>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</si>
  <si>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</si>
  <si>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</si>
  <si>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</si>
  <si>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</si>
  <si>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</si>
  <si>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</si>
  <si>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</si>
  <si>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</si>
  <si>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</si>
  <si>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</si>
  <si>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</si>
  <si>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</si>
  <si>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</si>
  <si>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</si>
  <si>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</si>
  <si>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</si>
  <si>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</si>
  <si>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</si>
  <si>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</si>
  <si>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</si>
  <si>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</si>
  <si>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</si>
  <si>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</si>
  <si>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</si>
  <si>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</si>
  <si>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</si>
  <si>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</si>
  <si>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</si>
  <si>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</si>
  <si>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</si>
  <si>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</si>
  <si>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</si>
  <si>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</si>
  <si>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</si>
  <si>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</si>
  <si>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</si>
  <si>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</si>
  <si>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</si>
  <si>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</si>
  <si>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</si>
  <si>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</si>
  <si>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</si>
  <si>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</si>
  <si>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</si>
  <si>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</si>
  <si>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</si>
  <si>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</si>
  <si>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</si>
  <si>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</si>
  <si>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</si>
  <si>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</si>
  <si>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</si>
  <si>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</si>
  <si>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</si>
  <si>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</si>
  <si>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</si>
  <si>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</si>
  <si>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</si>
  <si>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</si>
  <si>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</si>
  <si>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</si>
  <si>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</si>
  <si>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</si>
  <si>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</si>
  <si>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</si>
  <si>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</si>
  <si>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</si>
  <si>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</si>
  <si>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</si>
  <si>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</si>
  <si>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</si>
  <si>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</si>
  <si>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</si>
  <si>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</si>
  <si>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</si>
  <si>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</si>
  <si>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</si>
  <si>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</si>
  <si>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</si>
  <si>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</si>
  <si>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</si>
  <si>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</si>
  <si>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</si>
  <si>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</si>
  <si>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</si>
  <si>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</si>
  <si>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</si>
  <si>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</si>
  <si>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</si>
  <si>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</si>
  <si>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</si>
  <si>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</si>
  <si>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</si>
  <si>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</si>
  <si>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</si>
  <si>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</si>
  <si>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</si>
  <si>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</si>
  <si>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</si>
  <si>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</si>
  <si>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</si>
  <si>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</si>
  <si>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</si>
  <si>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</si>
  <si>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</si>
  <si>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</si>
  <si>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</si>
  <si>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</si>
  <si>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</si>
  <si>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</si>
  <si>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</si>
  <si>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</si>
  <si>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</si>
  <si>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</si>
  <si>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</si>
  <si>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</si>
  <si>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</si>
  <si>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</si>
  <si>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</si>
  <si>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</si>
  <si>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</si>
  <si>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</si>
  <si>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</si>
  <si>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</si>
  <si>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</si>
  <si>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</si>
  <si>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</si>
  <si>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</si>
  <si>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</si>
  <si>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</si>
  <si>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</si>
  <si>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</si>
  <si>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</si>
  <si>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</si>
  <si>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</si>
  <si>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</si>
  <si>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</si>
  <si>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</si>
  <si>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</si>
  <si>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</si>
  <si>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</si>
  <si>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</si>
  <si>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</si>
  <si>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</si>
  <si>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</si>
  <si>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</si>
  <si>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</si>
  <si>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</si>
  <si>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</si>
  <si>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</si>
  <si>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</si>
  <si>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</si>
  <si>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</si>
  <si>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</si>
  <si>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</si>
  <si>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</si>
  <si>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</si>
  <si>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</si>
  <si>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</si>
  <si>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</si>
  <si>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</si>
  <si>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</si>
  <si>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</si>
  <si>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</si>
  <si>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</si>
  <si>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</si>
  <si>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</si>
  <si>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</si>
  <si>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</si>
  <si>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</si>
  <si>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</si>
  <si>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</si>
  <si>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</si>
  <si>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</si>
  <si>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</si>
  <si>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</si>
  <si>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</si>
  <si>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</si>
  <si>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</si>
  <si>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</si>
  <si>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</si>
  <si>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</si>
  <si>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</si>
  <si>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</si>
  <si>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</si>
  <si>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</si>
  <si>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</si>
  <si>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</si>
  <si>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</si>
  <si>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</si>
  <si>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</si>
  <si>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</si>
  <si>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</si>
  <si>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</si>
  <si>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</si>
  <si>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</si>
  <si>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</si>
  <si>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</si>
  <si>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</si>
  <si>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</si>
  <si>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</si>
  <si>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</si>
  <si>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</si>
  <si>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</si>
  <si>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</si>
  <si>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</si>
  <si>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</si>
  <si>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</si>
  <si>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</si>
  <si>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</si>
  <si>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</si>
  <si>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</si>
  <si>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</si>
  <si>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</si>
  <si>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</si>
  <si>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</si>
  <si>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</si>
  <si>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</si>
  <si>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</si>
  <si>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</si>
  <si>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</si>
  <si>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</si>
  <si>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</si>
  <si>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</si>
  <si>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</si>
  <si>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</si>
  <si>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</si>
  <si>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</si>
  <si>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</si>
  <si>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</si>
  <si>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</si>
  <si>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</si>
  <si>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</si>
  <si>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</si>
  <si>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</si>
  <si>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</si>
  <si>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</si>
  <si>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</si>
  <si>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</si>
  <si>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</si>
  <si>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</si>
  <si>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</si>
  <si>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</si>
  <si>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</si>
  <si>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</si>
  <si>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</si>
  <si>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</si>
  <si>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</si>
  <si>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</si>
  <si>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</si>
  <si>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</si>
  <si>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</si>
  <si>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</si>
  <si>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</si>
  <si>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</si>
  <si>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</si>
  <si>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</si>
  <si>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</si>
  <si>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</si>
  <si>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</si>
  <si>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</si>
  <si>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</si>
  <si>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</si>
  <si>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</si>
  <si>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</si>
  <si>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</si>
  <si>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</si>
  <si>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</si>
  <si>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</si>
  <si>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</si>
  <si>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</si>
  <si>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</si>
  <si>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</si>
  <si>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</si>
  <si>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</si>
  <si>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</si>
  <si>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</si>
  <si>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</si>
  <si>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</si>
  <si>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</si>
  <si>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</si>
  <si>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</si>
  <si>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</si>
  <si>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</si>
  <si>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</si>
  <si>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</si>
  <si>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</si>
  <si>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</si>
  <si>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</si>
  <si>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</si>
  <si>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</si>
  <si>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</si>
  <si>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</si>
  <si>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</si>
  <si>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</si>
  <si>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</si>
  <si>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</si>
  <si>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</si>
  <si>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</si>
  <si>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</si>
  <si>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</si>
  <si>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</si>
  <si>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</si>
  <si>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</si>
  <si>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</si>
  <si>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</si>
  <si>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</si>
  <si>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</si>
  <si>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</si>
  <si>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</si>
  <si>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</si>
  <si>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</si>
  <si>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</si>
  <si>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</si>
  <si>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</si>
  <si>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</si>
  <si>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</si>
  <si>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</si>
  <si>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</si>
  <si>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</si>
  <si>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</si>
  <si>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</si>
  <si>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</si>
  <si>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</si>
  <si>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</si>
  <si>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</si>
  <si>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</si>
  <si>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</si>
  <si>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</si>
  <si>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</si>
  <si>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</si>
  <si>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</si>
  <si>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</si>
  <si>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</si>
  <si>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</si>
  <si>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</si>
  <si>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</si>
  <si>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</si>
  <si>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</si>
  <si>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</si>
  <si>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</si>
  <si>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</si>
  <si>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</si>
  <si>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</si>
  <si>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</si>
  <si>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</si>
  <si>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</si>
  <si>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</si>
  <si>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</si>
  <si>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</si>
  <si>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</si>
  <si>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</si>
  <si>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</si>
  <si>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</si>
  <si>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</si>
  <si>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</si>
  <si>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</si>
  <si>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</si>
  <si>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</si>
  <si>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</si>
  <si>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</si>
  <si>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</si>
  <si>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</si>
  <si>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</si>
  <si>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</si>
  <si>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</si>
  <si>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</si>
  <si>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</si>
  <si>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</si>
  <si>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</si>
  <si>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</si>
  <si>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</si>
  <si>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</si>
  <si>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</si>
  <si>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</si>
  <si>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</si>
  <si>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</si>
  <si>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</si>
  <si>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</si>
  <si>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</si>
  <si>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</si>
  <si>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</si>
  <si>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</si>
  <si>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</si>
  <si>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</si>
  <si>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</si>
  <si>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</si>
  <si>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</si>
  <si>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</si>
  <si>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</si>
  <si>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</si>
  <si>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</si>
  <si>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</si>
  <si>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</si>
  <si>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</si>
  <si>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</si>
  <si>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</si>
  <si>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</si>
  <si>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</si>
  <si>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</si>
  <si>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</si>
  <si>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</si>
  <si>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</si>
  <si>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</si>
  <si>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</si>
  <si>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</si>
  <si>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</si>
  <si>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</si>
  <si>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</si>
  <si>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</si>
  <si>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</si>
  <si>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</si>
  <si>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</si>
  <si>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</si>
  <si>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</si>
  <si>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</si>
  <si>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</si>
  <si>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</si>
  <si>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</si>
  <si>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</si>
  <si>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</si>
  <si>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</si>
  <si>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</si>
  <si>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</si>
  <si>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</si>
  <si>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</si>
  <si>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</si>
  <si>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</si>
  <si>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</si>
  <si>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</si>
  <si>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</si>
  <si>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</si>
  <si>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</si>
  <si>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</si>
  <si>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</si>
  <si>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</si>
  <si>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</si>
  <si>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</si>
  <si>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</si>
  <si>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</si>
  <si>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</si>
  <si>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</si>
  <si>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</si>
  <si>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</si>
  <si>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</si>
  <si>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</si>
  <si>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</si>
  <si>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</si>
  <si>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</si>
  <si>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</si>
  <si>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</si>
  <si>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</si>
  <si>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</si>
  <si>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</si>
  <si>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</si>
  <si>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</si>
  <si>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</si>
  <si>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</si>
  <si>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</si>
  <si>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</si>
  <si>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</si>
  <si>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</si>
  <si>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</si>
  <si>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</si>
  <si>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</si>
  <si>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</si>
  <si>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</si>
  <si>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</si>
  <si>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</si>
  <si>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</si>
  <si>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</si>
  <si>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</si>
  <si>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</si>
  <si>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</si>
  <si>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</si>
  <si>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</si>
  <si>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</si>
  <si>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</si>
  <si>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</si>
  <si>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</si>
  <si>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</si>
  <si>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</si>
  <si>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</si>
  <si>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</si>
  <si>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</si>
  <si>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</si>
  <si>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</si>
  <si>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</si>
  <si>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</si>
  <si>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</si>
  <si>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</si>
  <si>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</si>
  <si>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</si>
  <si>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</si>
  <si>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</si>
  <si>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</si>
  <si>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</si>
  <si>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</si>
  <si>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</si>
  <si>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</si>
  <si>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</si>
  <si>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</si>
  <si>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</si>
  <si>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</si>
  <si>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</si>
  <si>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</si>
  <si>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</si>
  <si>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</si>
  <si>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</si>
  <si>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</si>
  <si>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</si>
  <si>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</si>
  <si>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</si>
  <si>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</si>
  <si>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</si>
  <si>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</si>
  <si>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</si>
  <si>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</si>
  <si>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</si>
  <si>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</si>
  <si>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</si>
  <si>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</si>
  <si>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</si>
  <si>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</si>
  <si>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</si>
  <si>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</si>
  <si>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</si>
  <si>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</si>
  <si>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</si>
  <si>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</si>
  <si>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</si>
  <si>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</si>
  <si>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</si>
  <si>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</si>
  <si>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</si>
  <si>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</si>
  <si>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</si>
  <si>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</si>
  <si>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</si>
  <si>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</si>
  <si>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</si>
  <si>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</si>
  <si>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</si>
  <si>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</si>
  <si>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</si>
  <si>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</si>
  <si>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</si>
  <si>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</si>
  <si>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</si>
  <si>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</si>
  <si>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</si>
  <si>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</si>
  <si>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</si>
  <si>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</si>
  <si>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</si>
  <si>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</si>
  <si>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</si>
  <si>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</si>
  <si>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</si>
  <si>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</si>
  <si>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</si>
  <si>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</si>
  <si>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</si>
  <si>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</si>
  <si>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</si>
  <si>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</si>
  <si>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</si>
  <si>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</si>
  <si>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</si>
  <si>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</si>
  <si>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</si>
  <si>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</si>
  <si>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</si>
  <si>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</si>
  <si>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</si>
  <si>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</si>
  <si>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</si>
  <si>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</si>
  <si>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</si>
  <si>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</si>
  <si>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</si>
  <si>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</si>
  <si>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</si>
  <si>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</si>
  <si>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</si>
  <si>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</si>
  <si>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</si>
  <si>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</si>
  <si>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</si>
  <si>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</si>
  <si>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</si>
  <si>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</si>
  <si>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</si>
  <si>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</si>
  <si>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</si>
  <si>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</si>
  <si>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</si>
  <si>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</si>
  <si>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</si>
  <si>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</si>
  <si>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</si>
  <si>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</si>
  <si>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</si>
  <si>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</si>
  <si>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</si>
  <si>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</si>
  <si>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</si>
  <si>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</si>
  <si>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</si>
  <si>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</si>
  <si>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</si>
  <si>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</si>
  <si>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</si>
  <si>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</si>
  <si>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</si>
  <si>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</si>
  <si>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</si>
  <si>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</si>
  <si>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</si>
  <si>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</si>
  <si>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</si>
  <si>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</si>
  <si>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</si>
  <si>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</si>
  <si>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</si>
  <si>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</si>
  <si>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</si>
  <si>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</si>
  <si>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</si>
  <si>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</si>
  <si>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</si>
  <si>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</si>
  <si>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</si>
  <si>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</si>
  <si>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</si>
  <si>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</si>
  <si>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</si>
  <si>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</si>
  <si>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</si>
  <si>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</si>
  <si>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</si>
  <si>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</si>
  <si>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</si>
  <si>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</si>
  <si>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</si>
  <si>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</si>
  <si>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</si>
  <si>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</si>
  <si>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</si>
  <si>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</si>
  <si>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</si>
  <si>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</si>
  <si>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</si>
  <si>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</si>
  <si>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</si>
  <si>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</si>
  <si>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</si>
  <si>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</si>
  <si>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</si>
  <si>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</si>
  <si>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</si>
  <si>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</si>
  <si>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</si>
  <si>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</si>
  <si>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</si>
  <si>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</si>
  <si>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</si>
  <si>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</si>
  <si>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</si>
  <si>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</si>
  <si>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</si>
  <si>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</si>
  <si>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</si>
  <si>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</si>
  <si>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</si>
  <si>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</si>
  <si>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</si>
  <si>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</si>
  <si>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</si>
  <si>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</si>
  <si>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</si>
  <si>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</si>
  <si>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</si>
  <si>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</si>
  <si>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</si>
  <si>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</si>
  <si>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</si>
  <si>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</si>
  <si>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</si>
  <si>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</si>
  <si>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</si>
  <si>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</si>
  <si>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</si>
  <si>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</si>
  <si>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</si>
  <si>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</si>
  <si>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</si>
  <si>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</si>
  <si>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</si>
  <si>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</si>
  <si>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</si>
  <si>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</si>
  <si>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</si>
  <si>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</si>
  <si>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</si>
  <si>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</si>
  <si>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</si>
  <si>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</si>
  <si>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</si>
  <si>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</si>
  <si>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</si>
  <si>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</si>
  <si>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</si>
  <si>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</si>
  <si>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</si>
  <si>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</si>
  <si>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</si>
  <si>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</si>
  <si>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</si>
  <si>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</si>
  <si>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</si>
  <si>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</si>
  <si>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</si>
  <si>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</si>
  <si>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</si>
  <si>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</si>
  <si>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</si>
  <si>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</si>
  <si>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</si>
  <si>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</si>
  <si>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</si>
  <si>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</si>
  <si>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</si>
  <si>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</si>
  <si>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</si>
  <si>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</si>
  <si>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</si>
  <si>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</si>
  <si>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</si>
  <si>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</si>
  <si>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</si>
  <si>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</si>
  <si>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</si>
  <si>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</si>
  <si>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</si>
  <si>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</si>
  <si>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</si>
  <si>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</si>
  <si>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</si>
  <si>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</si>
  <si>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</si>
  <si>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</si>
  <si>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</si>
  <si>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</si>
  <si>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</si>
  <si>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</si>
  <si>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</si>
  <si>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</si>
  <si>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</si>
  <si>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</si>
  <si>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</si>
  <si>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</si>
  <si>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</si>
  <si>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</si>
  <si>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</si>
  <si>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</si>
  <si>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</si>
  <si>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</si>
  <si>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</si>
  <si>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</si>
  <si>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</si>
  <si>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</si>
  <si>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</si>
  <si>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</si>
  <si>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</si>
  <si>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</si>
  <si>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</si>
  <si>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</si>
  <si>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</si>
  <si>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</si>
  <si>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</si>
  <si>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</si>
  <si>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</si>
  <si>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</si>
  <si>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</si>
  <si>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</si>
  <si>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</si>
  <si>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</si>
  <si>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</si>
  <si>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</si>
  <si>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</si>
  <si>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</si>
  <si>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</si>
  <si>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</si>
  <si>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</si>
  <si>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</si>
  <si>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</si>
  <si>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</si>
  <si>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</si>
  <si>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</si>
  <si>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</si>
  <si>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</si>
  <si>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</si>
  <si>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</si>
  <si>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</si>
  <si>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</si>
  <si>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</si>
  <si>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</si>
  <si>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</si>
  <si>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</si>
  <si>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</si>
  <si>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</si>
  <si>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</si>
  <si>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</si>
  <si>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</si>
  <si>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</si>
  <si>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</si>
  <si>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</si>
  <si>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</si>
  <si>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</si>
  <si>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</si>
  <si>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</si>
  <si>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</si>
  <si>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</si>
  <si>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</si>
  <si>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</si>
  <si>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</si>
  <si>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</si>
  <si>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</si>
  <si>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</si>
  <si>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</si>
  <si>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</si>
  <si>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</si>
  <si>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</si>
  <si>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</si>
  <si>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</si>
  <si>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</si>
  <si>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</si>
  <si>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</si>
  <si>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</si>
  <si>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</si>
  <si>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</si>
  <si>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</si>
  <si>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</si>
  <si>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</si>
  <si>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</si>
  <si>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</si>
  <si>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</si>
  <si>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</si>
  <si>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</si>
  <si>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</si>
  <si>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</si>
  <si>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</si>
  <si>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</si>
  <si>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</si>
  <si>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</si>
  <si>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</si>
  <si>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</si>
  <si>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</si>
  <si>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</si>
  <si>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</si>
  <si>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</si>
  <si>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</si>
  <si>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</si>
  <si>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</si>
  <si>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</si>
  <si>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</si>
  <si>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</si>
  <si>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</si>
  <si>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</si>
  <si>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</si>
  <si>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</si>
  <si>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</si>
  <si>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</si>
  <si>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</si>
  <si>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</si>
  <si>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</si>
  <si>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</si>
  <si>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</si>
  <si>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</si>
  <si>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</si>
  <si>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</si>
  <si>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</si>
  <si>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</si>
  <si>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</si>
  <si>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</si>
  <si>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</si>
  <si>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</si>
  <si>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</si>
  <si>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</si>
  <si>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</si>
  <si>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</si>
  <si>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</si>
  <si>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</si>
  <si>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</si>
  <si>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</si>
  <si>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</si>
  <si>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</si>
  <si>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</si>
  <si>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</si>
  <si>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</si>
  <si>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</si>
  <si>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</si>
  <si>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</si>
  <si>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</si>
  <si>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</si>
  <si>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</si>
  <si>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</si>
  <si>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</si>
  <si>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</si>
  <si>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</si>
  <si>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</si>
  <si>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</si>
  <si>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</si>
  <si>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</si>
  <si>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</si>
  <si>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</si>
  <si>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</si>
  <si>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</si>
  <si>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</si>
  <si>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</si>
  <si>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</si>
  <si>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</si>
  <si>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</si>
  <si>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</si>
  <si>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</si>
  <si>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</si>
  <si>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</si>
  <si>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</si>
  <si>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</si>
  <si>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</si>
  <si>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</si>
  <si>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</si>
  <si>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</si>
  <si>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</si>
  <si>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</si>
  <si>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</si>
  <si>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</si>
  <si>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</si>
  <si>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</si>
  <si>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</si>
  <si>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</si>
  <si>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</si>
  <si>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</si>
  <si>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</si>
  <si>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</si>
  <si>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</si>
  <si>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</si>
  <si>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</si>
  <si>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</si>
  <si>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</si>
  <si>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</si>
  <si>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</si>
  <si>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</si>
  <si>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</si>
  <si>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</si>
  <si>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</si>
  <si>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</si>
  <si>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</si>
  <si>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</si>
  <si>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</si>
  <si>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</si>
  <si>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</si>
  <si>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</si>
  <si>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</si>
  <si>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</si>
  <si>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</si>
  <si>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</si>
  <si>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</si>
  <si>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</si>
  <si>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</si>
  <si>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</si>
  <si>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</si>
  <si>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</si>
  <si>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</si>
  <si>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</si>
  <si>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</si>
  <si>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</si>
  <si>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</si>
  <si>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</si>
  <si>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</si>
  <si>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</si>
  <si>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</si>
  <si>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</si>
  <si>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</si>
  <si>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</si>
  <si>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</si>
  <si>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</si>
  <si>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</si>
  <si>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</si>
  <si>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</si>
  <si>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</si>
  <si>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</si>
  <si>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</si>
  <si>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</si>
  <si>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</si>
  <si>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</si>
  <si>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</si>
  <si>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</si>
  <si>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</si>
  <si>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</si>
  <si>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</si>
  <si>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</si>
  <si>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</si>
  <si>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</si>
  <si>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</si>
  <si>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</si>
  <si>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</si>
  <si>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</si>
  <si>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</si>
  <si>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</si>
  <si>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</si>
  <si>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</si>
  <si>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</si>
  <si>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</si>
  <si>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</si>
  <si>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</si>
  <si>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</si>
  <si>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</si>
  <si>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</si>
  <si>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</si>
  <si>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</si>
  <si>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</si>
  <si>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</si>
  <si>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</si>
  <si>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</si>
  <si>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</si>
  <si>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</si>
  <si>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</si>
  <si>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</si>
  <si>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</si>
  <si>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</si>
  <si>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</si>
  <si>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</si>
  <si>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</si>
  <si>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</si>
  <si>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</si>
  <si>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</si>
  <si>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</si>
  <si>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</si>
  <si>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</si>
  <si>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</si>
  <si>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</si>
  <si>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</si>
  <si>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</si>
  <si>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</si>
  <si>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</si>
  <si>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</si>
  <si>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</si>
  <si>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</si>
  <si>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</si>
  <si>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</si>
  <si>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</si>
  <si>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</si>
  <si>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</si>
  <si>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</si>
  <si>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</si>
  <si>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</si>
  <si>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</si>
  <si>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</si>
  <si>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</si>
  <si>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</si>
  <si>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</si>
  <si>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</si>
  <si>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</si>
  <si>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</si>
  <si>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</si>
  <si>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</si>
  <si>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</si>
  <si>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</si>
  <si>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</si>
  <si>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</si>
  <si>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</si>
  <si>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</si>
  <si>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</si>
  <si>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</si>
  <si>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</si>
  <si>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</si>
  <si>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</si>
  <si>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</si>
  <si>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</si>
  <si>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</si>
  <si>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</si>
  <si>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</si>
  <si>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</si>
  <si>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</si>
  <si>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</si>
  <si>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</si>
  <si>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</si>
  <si>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</si>
  <si>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</si>
  <si>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</si>
  <si>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</si>
  <si>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</si>
  <si>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</si>
  <si>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</si>
  <si>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</si>
  <si>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</si>
  <si>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</si>
  <si>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</si>
  <si>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</si>
  <si>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</si>
  <si>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</si>
  <si>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</si>
  <si>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</si>
  <si>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</si>
  <si>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</si>
  <si>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</si>
  <si>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</si>
  <si>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</si>
  <si>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</si>
  <si>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</si>
  <si>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</si>
  <si>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</si>
  <si>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</si>
  <si>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</si>
  <si>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</si>
  <si>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</si>
  <si>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</si>
  <si>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</si>
  <si>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</si>
  <si>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</si>
  <si>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</si>
  <si>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</si>
  <si>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</si>
  <si>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</si>
  <si>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</si>
  <si>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</si>
  <si>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</si>
  <si>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</si>
  <si>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</si>
  <si>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</si>
  <si>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</si>
  <si>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</si>
  <si>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</si>
  <si>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</si>
  <si>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</si>
  <si>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</si>
  <si>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</si>
  <si>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</si>
  <si>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</si>
  <si>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</si>
  <si>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</si>
  <si>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</si>
  <si>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</si>
  <si>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</si>
  <si>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</si>
  <si>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</si>
  <si>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</si>
  <si>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</si>
  <si>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</si>
  <si>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</si>
  <si>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</si>
  <si>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</si>
  <si>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</si>
  <si>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</si>
  <si>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</si>
  <si>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</si>
  <si>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</si>
  <si>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</si>
  <si>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</si>
  <si>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</si>
  <si>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</si>
  <si>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</si>
  <si>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</si>
  <si>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</si>
  <si>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</si>
  <si>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</si>
  <si>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</si>
  <si>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</si>
  <si>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</si>
  <si>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</si>
  <si>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</si>
  <si>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</si>
  <si>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</si>
  <si>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</si>
  <si>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</si>
  <si>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</si>
  <si>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</si>
  <si>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</si>
  <si>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</si>
  <si>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</si>
  <si>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</si>
  <si>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</si>
  <si>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</si>
  <si>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</si>
  <si>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</si>
  <si>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</si>
  <si>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</si>
  <si>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</si>
  <si>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</si>
  <si>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</si>
  <si>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</si>
  <si>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</si>
  <si>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</si>
  <si>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</si>
  <si>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</si>
  <si>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</si>
  <si>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</si>
  <si>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</si>
  <si>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</si>
  <si>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</si>
  <si>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</si>
  <si>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</si>
  <si>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</si>
  <si>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</si>
  <si>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</si>
  <si>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</si>
  <si>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</si>
  <si>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</si>
  <si>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</si>
  <si>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</si>
  <si>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</si>
  <si>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</si>
  <si>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</si>
  <si>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</si>
  <si>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</si>
  <si>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</si>
  <si>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</si>
  <si>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</si>
  <si>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</si>
  <si>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</si>
  <si>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</si>
  <si>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</si>
  <si>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</si>
  <si>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</si>
  <si>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</si>
  <si>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</si>
  <si>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</si>
  <si>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</si>
  <si>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</si>
  <si>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</si>
  <si>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</si>
  <si>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</si>
  <si>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</si>
  <si>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</si>
  <si>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</si>
  <si>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</si>
  <si>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</si>
  <si>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</si>
  <si>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</si>
  <si>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</si>
  <si>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</si>
  <si>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</si>
  <si>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</si>
  <si>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</si>
  <si>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</si>
  <si>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</si>
  <si>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</si>
  <si>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</si>
  <si>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</si>
  <si>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</si>
  <si>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</si>
  <si>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</si>
  <si>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</si>
  <si>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</si>
  <si>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</si>
  <si>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</si>
  <si>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</si>
  <si>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</si>
  <si>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</si>
  <si>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</si>
  <si>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</si>
  <si>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</si>
  <si>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</si>
  <si>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</si>
  <si>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</si>
  <si>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</si>
  <si>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</si>
  <si>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</si>
  <si>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</si>
  <si>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</si>
  <si>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</si>
  <si>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</si>
  <si>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</si>
  <si>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</si>
  <si>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</si>
  <si>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</si>
  <si>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</si>
  <si>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</si>
  <si>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</si>
  <si>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</si>
  <si>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</si>
  <si>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</si>
  <si>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</si>
  <si>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</si>
  <si>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</si>
  <si>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</si>
  <si>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</si>
  <si>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</si>
  <si>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</si>
  <si>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</si>
  <si>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</si>
  <si>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</si>
  <si>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</si>
  <si>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</si>
  <si>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</si>
  <si>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</si>
  <si>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</si>
  <si>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</si>
  <si>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</si>
  <si>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</si>
  <si>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</si>
  <si>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</si>
  <si>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</si>
  <si>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</si>
  <si>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</si>
  <si>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</si>
  <si>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</si>
  <si>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</si>
  <si>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</si>
  <si>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</si>
  <si>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</si>
  <si>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</si>
  <si>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</si>
  <si>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</si>
  <si>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</si>
  <si>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</si>
  <si>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</si>
  <si>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</si>
  <si>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</si>
  <si>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</si>
  <si>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</si>
  <si>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</si>
  <si>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</si>
  <si>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</si>
  <si>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</si>
  <si>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</si>
  <si>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</si>
  <si>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</si>
  <si>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</si>
  <si>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</si>
  <si>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</si>
  <si>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</si>
  <si>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</si>
  <si>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</si>
  <si>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</si>
  <si>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</si>
  <si>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</si>
  <si>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</si>
  <si>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</si>
  <si>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</si>
  <si>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</si>
  <si>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</si>
  <si>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</si>
  <si>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</si>
  <si>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</si>
  <si>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</si>
  <si>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</si>
  <si>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</si>
  <si>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</si>
  <si>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</si>
  <si>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</si>
  <si>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</si>
  <si>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</si>
  <si>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</si>
  <si>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</si>
  <si>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</si>
  <si>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</si>
  <si>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</si>
  <si>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</si>
  <si>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</si>
  <si>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</si>
  <si>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</si>
  <si>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</si>
  <si>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</si>
  <si>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</si>
  <si>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</si>
  <si>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</si>
  <si>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</si>
  <si>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</si>
  <si>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</si>
  <si>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</si>
  <si>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</si>
  <si>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</si>
  <si>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</si>
  <si>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</si>
  <si>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</si>
  <si>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</si>
  <si>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</si>
  <si>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</si>
  <si>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</si>
  <si>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</si>
  <si>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</si>
  <si>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</si>
  <si>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</si>
  <si>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</si>
  <si>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</si>
  <si>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</si>
  <si>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</si>
  <si>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</si>
  <si>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</si>
  <si>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</si>
  <si>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</si>
  <si>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</si>
  <si>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</si>
  <si>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</si>
  <si>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</si>
  <si>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</si>
  <si>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</si>
  <si>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</si>
  <si>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</si>
  <si>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</si>
  <si>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</si>
  <si>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</si>
  <si>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</si>
  <si>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</si>
  <si>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</si>
  <si>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</si>
  <si>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</si>
  <si>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</si>
  <si>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</si>
  <si>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</si>
  <si>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</si>
  <si>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</si>
  <si>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</si>
  <si>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</si>
  <si>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</si>
  <si>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</si>
  <si>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</si>
  <si>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</si>
  <si>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</si>
  <si>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</si>
  <si>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</si>
  <si>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</si>
  <si>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</si>
  <si>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</si>
  <si>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</si>
  <si>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</si>
  <si>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</si>
  <si>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</si>
  <si>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</si>
  <si>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</si>
  <si>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</si>
  <si>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</si>
  <si>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</si>
  <si>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</si>
  <si>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</si>
  <si>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</si>
  <si>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</si>
  <si>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</si>
  <si>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</si>
  <si>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</si>
  <si>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</si>
  <si>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</si>
  <si>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</si>
  <si>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</si>
  <si>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</si>
  <si>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</si>
  <si>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</si>
  <si>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</si>
  <si>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</si>
  <si>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</si>
  <si>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</si>
  <si>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</si>
  <si>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</si>
  <si>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</si>
  <si>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</si>
  <si>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</si>
  <si>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</si>
  <si>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</si>
  <si>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</si>
  <si>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</si>
  <si>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</si>
  <si>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</si>
  <si>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</si>
  <si>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</si>
  <si>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</si>
  <si>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</si>
  <si>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</si>
  <si>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</si>
  <si>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</si>
  <si>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</si>
  <si>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</si>
  <si>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</si>
  <si>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</si>
  <si>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</si>
  <si>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</si>
  <si>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</si>
  <si>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</si>
  <si>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</si>
  <si>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</si>
  <si>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</si>
  <si>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</si>
  <si>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</si>
  <si>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</si>
  <si>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</si>
  <si>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</si>
  <si>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</si>
  <si>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</si>
  <si>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</si>
  <si>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</si>
  <si>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</si>
  <si>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</si>
  <si>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</si>
  <si>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</si>
  <si>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</si>
  <si>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</si>
  <si>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</si>
  <si>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</si>
  <si>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</si>
  <si>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</si>
  <si>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</si>
  <si>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</si>
  <si>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</si>
  <si>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</si>
  <si>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</si>
  <si>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</si>
  <si>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</si>
  <si>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</si>
  <si>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</si>
  <si>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</si>
  <si>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</si>
  <si>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</si>
  <si>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</si>
  <si>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</si>
  <si>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</si>
  <si>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</si>
  <si>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</si>
  <si>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</si>
  <si>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</si>
  <si>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</si>
  <si>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</si>
  <si>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</si>
  <si>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</si>
  <si>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</si>
  <si>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</si>
  <si>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</si>
  <si>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</si>
  <si>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</si>
  <si>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</si>
  <si>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</si>
  <si>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</si>
  <si>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</si>
  <si>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</si>
  <si>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</si>
  <si>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</si>
  <si>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</si>
  <si>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</si>
  <si>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</si>
  <si>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</si>
  <si>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</si>
  <si>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</si>
  <si>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</si>
  <si>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</si>
  <si>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</si>
  <si>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</si>
  <si>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</si>
  <si>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</si>
  <si>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</si>
  <si>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</si>
  <si>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</si>
  <si>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</si>
  <si>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</si>
  <si>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</si>
  <si>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</si>
  <si>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</si>
  <si>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</si>
  <si>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</si>
  <si>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</si>
  <si>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</si>
  <si>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</si>
  <si>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</si>
  <si>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</si>
  <si>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</si>
  <si>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</si>
  <si>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</si>
  <si>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</si>
  <si>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</si>
  <si>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</si>
  <si>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</si>
  <si>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</si>
  <si>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</si>
  <si>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</si>
  <si>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</si>
  <si>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</si>
  <si>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</si>
  <si>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</si>
  <si>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</si>
  <si>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</si>
  <si>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</si>
  <si>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</si>
  <si>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</si>
  <si>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</si>
  <si>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</si>
  <si>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</si>
  <si>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</si>
  <si>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</si>
  <si>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</si>
  <si>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</si>
  <si>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</si>
  <si>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</si>
  <si>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</si>
  <si>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</si>
  <si>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</si>
  <si>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</si>
  <si>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</si>
  <si>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</si>
  <si>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</si>
  <si>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</si>
  <si>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</si>
  <si>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</si>
  <si>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</si>
  <si>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</si>
  <si>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</si>
  <si>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</si>
  <si>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</si>
  <si>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</si>
  <si>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</si>
  <si>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</si>
  <si>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</si>
  <si>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</si>
  <si>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</si>
  <si>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</si>
  <si>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</si>
  <si>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</si>
  <si>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</si>
  <si>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</si>
  <si>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</si>
  <si>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</si>
  <si>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</si>
  <si>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</si>
  <si>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</si>
  <si>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</si>
  <si>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</si>
  <si>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</si>
  <si>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</si>
  <si>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</si>
  <si>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</si>
  <si>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</si>
  <si>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</si>
  <si>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</si>
  <si>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</si>
  <si>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</si>
  <si>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</si>
  <si>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</si>
  <si>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</si>
  <si>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</si>
  <si>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</si>
  <si>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</si>
  <si>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</si>
  <si>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</si>
  <si>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</si>
  <si>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</si>
  <si>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</si>
  <si>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</si>
  <si>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</si>
  <si>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</si>
  <si>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</si>
  <si>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</si>
  <si>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</si>
  <si>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</si>
  <si>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</si>
  <si>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</si>
  <si>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</si>
  <si>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</si>
  <si>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</si>
  <si>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</si>
  <si>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</si>
  <si>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</si>
  <si>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</si>
  <si>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</si>
  <si>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</si>
  <si>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</si>
  <si>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</si>
  <si>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</si>
  <si>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</si>
  <si>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</si>
  <si>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</si>
  <si>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</si>
  <si>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</si>
  <si>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</si>
  <si>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</si>
  <si>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</si>
  <si>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</si>
  <si>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</si>
  <si>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</si>
  <si>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</si>
  <si>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</si>
  <si>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</si>
  <si>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</si>
  <si>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</si>
  <si>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</si>
  <si>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</si>
  <si>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</si>
  <si>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</si>
  <si>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</si>
  <si>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</si>
  <si>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</si>
  <si>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</si>
  <si>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</si>
  <si>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</si>
  <si>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</si>
  <si>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</si>
  <si>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</si>
  <si>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</si>
  <si>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</si>
  <si>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</si>
  <si>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</si>
  <si>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</si>
  <si>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</si>
  <si>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</si>
  <si>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</si>
  <si>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</si>
  <si>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</si>
  <si>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</si>
  <si>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</si>
  <si>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</si>
  <si>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</si>
  <si>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</si>
  <si>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</si>
  <si>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</si>
  <si>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</si>
  <si>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</si>
  <si>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</si>
  <si>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</si>
  <si>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</si>
  <si>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</si>
  <si>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</si>
  <si>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</si>
  <si>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</si>
  <si>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</si>
  <si>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</si>
  <si>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</si>
  <si>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</si>
  <si>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</si>
  <si>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</si>
  <si>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</si>
  <si>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</si>
  <si>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</si>
  <si>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</si>
  <si>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</si>
  <si>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</si>
  <si>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</si>
  <si>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</si>
  <si>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</si>
  <si>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</si>
  <si>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</si>
  <si>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</si>
  <si>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</si>
  <si>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</si>
  <si>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</si>
  <si>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</si>
  <si>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</si>
  <si>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</si>
  <si>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</si>
  <si>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</si>
  <si>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</si>
  <si>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</si>
  <si>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</si>
  <si>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</si>
  <si>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</si>
  <si>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</si>
  <si>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</si>
  <si>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</si>
  <si>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</si>
  <si>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</si>
  <si>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</si>
  <si>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</si>
  <si>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</si>
  <si>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</si>
  <si>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</si>
  <si>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</si>
  <si>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</si>
  <si>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</si>
  <si>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</si>
  <si>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</si>
  <si>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</si>
  <si>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</si>
  <si>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</si>
  <si>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</si>
  <si>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</si>
  <si>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</si>
  <si>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</si>
  <si>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</si>
  <si>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</si>
  <si>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</si>
  <si>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</si>
  <si>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</si>
  <si>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</si>
  <si>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</si>
  <si>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</si>
  <si>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</si>
  <si>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</si>
  <si>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</si>
  <si>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</si>
  <si>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</si>
  <si>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</si>
  <si>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</si>
  <si>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</si>
  <si>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</si>
  <si>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</si>
  <si>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</si>
  <si>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</si>
  <si>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</si>
  <si>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</si>
  <si>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</si>
  <si>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</si>
  <si>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</si>
  <si>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</si>
  <si>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</si>
  <si>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</si>
  <si>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</si>
  <si>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</si>
  <si>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</si>
  <si>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</si>
  <si>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</si>
  <si>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</si>
  <si>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</si>
  <si>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</si>
  <si>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</si>
  <si>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</si>
  <si>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</si>
  <si>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</si>
  <si>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</si>
  <si>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</si>
  <si>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</si>
  <si>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</si>
  <si>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</si>
  <si>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</si>
  <si>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</si>
  <si>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</si>
  <si>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</si>
  <si>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</si>
  <si>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</si>
  <si>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</si>
  <si>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</si>
  <si>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</si>
  <si>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</si>
  <si>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</si>
  <si>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</si>
  <si>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</si>
  <si>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</si>
  <si>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</si>
  <si>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</si>
  <si>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</si>
  <si>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</si>
  <si>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</si>
  <si>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</si>
  <si>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</si>
  <si>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</si>
  <si>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</si>
  <si>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</si>
  <si>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</si>
  <si>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</si>
  <si>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</si>
  <si>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</si>
  <si>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</si>
  <si>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</si>
  <si>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</si>
  <si>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</si>
  <si>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</si>
  <si>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</si>
  <si>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</si>
  <si>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</si>
  <si>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</si>
  <si>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</si>
  <si>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</si>
  <si>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</si>
  <si>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</si>
  <si>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</si>
  <si>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</si>
  <si>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</si>
  <si>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</si>
  <si>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</si>
  <si>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</si>
  <si>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</si>
  <si>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</si>
  <si>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</si>
  <si>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</si>
  <si>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</si>
  <si>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</si>
  <si>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</si>
  <si>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</si>
  <si>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</si>
  <si>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</si>
  <si>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</si>
  <si>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</si>
  <si>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</si>
  <si>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</si>
  <si>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</si>
  <si>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</si>
  <si>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</si>
  <si>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</si>
  <si>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</si>
  <si>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</si>
  <si>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</si>
  <si>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</si>
  <si>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</si>
  <si>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</si>
  <si>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</si>
  <si>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</si>
  <si>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</si>
  <si>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</si>
  <si>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</si>
  <si>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</si>
  <si>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</si>
  <si>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</si>
  <si>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</si>
  <si>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</si>
  <si>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</si>
  <si>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</si>
  <si>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</si>
  <si>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</si>
  <si>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</si>
  <si>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</si>
  <si>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</si>
  <si>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</si>
  <si>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</si>
  <si>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</si>
  <si>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</si>
  <si>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</si>
  <si>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</si>
  <si>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</si>
  <si>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</si>
  <si>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</si>
  <si>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</si>
  <si>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</si>
  <si>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</si>
  <si>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</si>
  <si>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</si>
  <si>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</si>
  <si>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</si>
  <si>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</si>
  <si>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</si>
  <si>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</si>
  <si>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</si>
  <si>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</si>
  <si>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</si>
  <si>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</si>
  <si>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</si>
  <si>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</si>
  <si>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</si>
  <si>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</si>
  <si>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</si>
  <si>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</si>
  <si>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</si>
  <si>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</si>
  <si>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</si>
  <si>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</si>
  <si>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</si>
  <si>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</si>
  <si>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</si>
  <si>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</si>
  <si>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</si>
  <si>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</si>
  <si>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</si>
  <si>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</si>
  <si>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</si>
  <si>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</si>
  <si>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</si>
  <si>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</si>
  <si>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</si>
  <si>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</si>
  <si>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</si>
  <si>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</si>
  <si>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</si>
  <si>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</si>
  <si>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</si>
  <si>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</si>
  <si>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</si>
  <si>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</si>
  <si>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</si>
  <si>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</si>
  <si>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</si>
  <si>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</si>
  <si>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</si>
  <si>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</si>
  <si>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</si>
  <si>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</si>
  <si>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</si>
  <si>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</si>
  <si>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</si>
  <si>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</si>
  <si>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</si>
  <si>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</si>
  <si>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</si>
  <si>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</si>
  <si>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</si>
  <si>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</si>
  <si>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</si>
  <si>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</si>
  <si>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</si>
  <si>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</si>
  <si>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</si>
  <si>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</si>
  <si>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</si>
  <si>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</si>
  <si>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</si>
  <si>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</si>
  <si>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</si>
  <si>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</si>
  <si>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</si>
  <si>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</si>
  <si>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</si>
  <si>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</si>
  <si>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</si>
  <si>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</si>
  <si>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</si>
  <si>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</si>
  <si>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</si>
  <si>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</si>
  <si>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</si>
  <si>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</si>
  <si>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</si>
  <si>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</si>
  <si>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</si>
  <si>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</si>
  <si>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</si>
  <si>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</si>
  <si>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</si>
  <si>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</si>
  <si>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</si>
  <si>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</si>
  <si>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</si>
  <si>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</si>
  <si>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</si>
  <si>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</si>
  <si>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</si>
  <si>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</si>
  <si>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</si>
  <si>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</si>
  <si>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</si>
  <si>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</si>
  <si>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</si>
  <si>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</si>
  <si>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</si>
  <si>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</si>
  <si>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</si>
  <si>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</si>
  <si>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</si>
  <si>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</si>
  <si>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</si>
  <si>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</si>
  <si>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</si>
  <si>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</si>
  <si>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</si>
  <si>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</si>
  <si>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</si>
  <si>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</si>
  <si>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</si>
  <si>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</si>
  <si>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</si>
  <si>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</si>
  <si>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</si>
  <si>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</si>
  <si>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</si>
  <si>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</si>
  <si>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</si>
  <si>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</si>
  <si>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</si>
  <si>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</si>
  <si>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</si>
  <si>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</si>
  <si>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</si>
  <si>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</si>
  <si>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</si>
  <si>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</si>
  <si>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</si>
  <si>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</si>
  <si>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</si>
  <si>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</si>
  <si>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</si>
  <si>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</si>
  <si>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</si>
  <si>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</si>
  <si>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</si>
  <si>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</si>
  <si>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</si>
  <si>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</si>
  <si>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</si>
  <si>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</si>
  <si>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</si>
  <si>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</si>
  <si>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</si>
  <si>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</si>
  <si>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</si>
  <si>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</si>
  <si>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</si>
  <si>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</si>
  <si>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</si>
  <si>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</si>
  <si>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</si>
  <si>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</si>
  <si>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</si>
  <si>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</si>
  <si>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</si>
  <si>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</si>
  <si>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</si>
  <si>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</si>
  <si>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</si>
  <si>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</si>
  <si>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</si>
  <si>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</si>
  <si>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</si>
  <si>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</si>
  <si>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</si>
  <si>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</si>
  <si>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</si>
  <si>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</si>
  <si>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</si>
  <si>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</si>
  <si>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</si>
  <si>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</si>
  <si>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</si>
  <si>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</si>
  <si>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</si>
  <si>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</si>
  <si>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</si>
  <si>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</si>
  <si>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</si>
  <si>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</si>
  <si>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</si>
  <si>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</si>
  <si>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</si>
  <si>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</si>
  <si>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</si>
  <si>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</si>
  <si>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</si>
  <si>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</si>
  <si>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</si>
  <si>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</si>
  <si>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</si>
  <si>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</si>
  <si>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</si>
  <si>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</si>
  <si>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</si>
  <si>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</si>
  <si>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</si>
  <si>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</si>
  <si>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</si>
  <si>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</si>
  <si>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</si>
  <si>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</si>
  <si>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</si>
  <si>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  <phoneticPr fontId="3" type="noConversion"/>
  </si>
  <si>
    <t>Average donation</t>
    <phoneticPr fontId="3" type="noConversion"/>
  </si>
  <si>
    <t>Category</t>
  </si>
  <si>
    <t>Category</t>
    <phoneticPr fontId="3" type="noConversion"/>
  </si>
  <si>
    <t>Sub-category</t>
    <phoneticPr fontId="3" type="noConversion"/>
  </si>
  <si>
    <t>(All)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</si>
  <si>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</si>
  <si>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</si>
  <si>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</si>
  <si>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</si>
  <si>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</si>
  <si>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</si>
  <si>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</si>
  <si>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</si>
  <si>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</si>
  <si>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</si>
  <si>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</si>
  <si>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</si>
  <si>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</si>
  <si>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</si>
  <si>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</si>
  <si>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</si>
  <si>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</si>
  <si>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</si>
  <si>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</si>
  <si>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</si>
  <si>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</si>
  <si>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</si>
  <si>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</si>
  <si>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</si>
  <si>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</si>
  <si>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</si>
  <si>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</si>
  <si>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</si>
  <si>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</si>
  <si>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</si>
  <si>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</si>
  <si>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</si>
  <si>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</si>
  <si>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</si>
  <si>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</si>
  <si>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</si>
  <si>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</si>
  <si>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</si>
  <si>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</si>
  <si>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</si>
  <si>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</si>
  <si>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</si>
  <si>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</si>
  <si>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</si>
  <si>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</si>
  <si>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</si>
  <si>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</si>
  <si>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</si>
  <si>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</si>
  <si>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</si>
  <si>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</si>
  <si>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</si>
  <si>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</si>
  <si>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</si>
  <si>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Data Created Conversion</t>
    <phoneticPr fontId="3" type="noConversion"/>
  </si>
  <si>
    <t>Data Ended Conversion</t>
    <phoneticPr fontId="3" type="noConversion"/>
  </si>
  <si>
    <t>5月</t>
  </si>
  <si>
    <t>7月</t>
  </si>
  <si>
    <t>8月</t>
  </si>
  <si>
    <t>9月</t>
  </si>
  <si>
    <t>10月</t>
  </si>
  <si>
    <t>11月</t>
  </si>
  <si>
    <t>1月</t>
  </si>
  <si>
    <t>2月</t>
  </si>
  <si>
    <t>3月</t>
  </si>
  <si>
    <t>4月</t>
  </si>
  <si>
    <t>6月</t>
  </si>
  <si>
    <t>12月</t>
  </si>
  <si>
    <t>Years</t>
  </si>
  <si>
    <t>Goal</t>
    <phoneticPr fontId="3" type="noConversion"/>
  </si>
  <si>
    <t xml:space="preserve">Number of successful </t>
    <phoneticPr fontId="3" type="noConversion"/>
  </si>
  <si>
    <t xml:space="preserve">Number of Failed </t>
    <phoneticPr fontId="3" type="noConversion"/>
  </si>
  <si>
    <t xml:space="preserve">Total Projects </t>
    <phoneticPr fontId="3" type="noConversion"/>
  </si>
  <si>
    <t>Percentage Successful</t>
    <phoneticPr fontId="3" type="noConversion"/>
  </si>
  <si>
    <t>Percentage Failed</t>
    <phoneticPr fontId="3" type="noConversion"/>
  </si>
  <si>
    <t>Percentage Cancelled</t>
    <phoneticPr fontId="3" type="noConversion"/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</si>
  <si>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</si>
  <si>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</si>
  <si>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</si>
  <si>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</si>
  <si>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</si>
  <si>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</si>
  <si>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</si>
  <si>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</si>
  <si>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</si>
  <si>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</si>
  <si>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</si>
  <si>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</si>
  <si>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of Canceled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</si>
</sst>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409]m/d/yy\ h:mm\ AM/PM;@"/>
  </numFmts>
  <fonts count="4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6" fontId="0" fillId="0" borderId="0" xfId="0" applyNumberFormat="1"/>
    <xf numFmtId="176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5">
    <dxf>
      <font>
        <color auto="1"/>
      </font>
      <fill>
        <patternFill>
          <bgColor theme="9" tint="-0.49998474074526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[StarterBook(HW1).xlsx]Pivot Table 1!PivotTable2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8-47A2-8EDC-46FDEE8EFEC6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F8-47A2-8EDC-46FDEE8EFEC6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F8-47A2-8EDC-46FDEE8EFEC6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F8-47A2-8EDC-46FDEE8EF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9738752"/>
        <c:axId val="589739408"/>
      </c:barChart>
      <c:catAx>
        <c:axId val="58973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9739408"/>
        <c:crosses val="autoZero"/>
        <c:auto val="1"/>
        <c:lblAlgn val="ctr"/>
        <c:lblOffset val="100"/>
        <c:noMultiLvlLbl val="0"/>
      </c:catAx>
      <c:valAx>
        <c:axId val="58973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973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[StarterBook(HW1).xlsx]Pivot Table 2!PivotTable3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17-47FB-B921-3F57FFDF1B84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17-47FB-B921-3F57FFDF1B84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17-47FB-B921-3F57FFDF1B84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17-47FB-B921-3F57FFDF1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671352"/>
        <c:axId val="445674304"/>
      </c:barChart>
      <c:catAx>
        <c:axId val="445671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674304"/>
        <c:crosses val="autoZero"/>
        <c:auto val="1"/>
        <c:lblAlgn val="ctr"/>
        <c:lblOffset val="100"/>
        <c:noMultiLvlLbl val="0"/>
      </c:catAx>
      <c:valAx>
        <c:axId val="44567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67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[StarterBook(HW1).xlsx]Pivot Table 3!PivotTable4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E-4E51-897B-CDE470FC5B0B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0E-4E51-897B-CDE470FC5B0B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0E-4E51-897B-CDE470FC5B0B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0E-4E51-897B-CDE470FC5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454352"/>
        <c:axId val="593451400"/>
      </c:lineChart>
      <c:catAx>
        <c:axId val="59345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3451400"/>
        <c:crosses val="autoZero"/>
        <c:auto val="1"/>
        <c:lblAlgn val="ctr"/>
        <c:lblOffset val="100"/>
        <c:noMultiLvlLbl val="0"/>
      </c:catAx>
      <c:valAx>
        <c:axId val="59345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345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Outcome based on goals</a:t>
            </a:r>
          </a:p>
        </c:rich>
      </c:tx>
      <c:layout>
        <c:manualLayout>
          <c:xMode val="edge"/>
          <c:yMode val="edge"/>
          <c:x val="0.46088214383038195"/>
          <c:y val="1.89125295508274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Bonus!$F$2:$F$15</c:f>
              <c:numCache>
                <c:formatCode>0%</c:formatCode>
                <c:ptCount val="14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E3-4DD7-A842-12B800B257A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Bonus!$G$2:$G$15</c:f>
              <c:numCache>
                <c:formatCode>0%</c:formatCode>
                <c:ptCount val="14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E3-4DD7-A842-12B800B257A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Bonus!$H$2:$H$15</c:f>
              <c:numCache>
                <c:formatCode>0%</c:formatCode>
                <c:ptCount val="14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E3-4DD7-A842-12B800B25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4530112"/>
        <c:axId val="444536344"/>
      </c:lineChart>
      <c:catAx>
        <c:axId val="44453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4536344"/>
        <c:crosses val="autoZero"/>
        <c:auto val="1"/>
        <c:lblAlgn val="ctr"/>
        <c:lblOffset val="100"/>
        <c:noMultiLvlLbl val="0"/>
      </c:catAx>
      <c:valAx>
        <c:axId val="44453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453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</xdr:colOff>
      <xdr:row>1</xdr:row>
      <xdr:rowOff>171450</xdr:rowOff>
    </xdr:from>
    <xdr:to>
      <xdr:col>15</xdr:col>
      <xdr:colOff>128587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CDD048-D6EB-46C4-B59B-A49FA6FDF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871537</xdr:colOff>
      <xdr:row>3</xdr:row>
      <xdr:rowOff>19050</xdr:rowOff>
    </xdr:from>
    <xdr:to>
      <xdr:col>17</xdr:col>
      <xdr:colOff>95250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465A47-260F-4ADB-B6DA-9A9C386DB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290512</xdr:colOff>
      <xdr:row>2</xdr:row>
      <xdr:rowOff>152400</xdr:rowOff>
    </xdr:from>
    <xdr:to>
      <xdr:col>13</xdr:col>
      <xdr:colOff>61912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E9016-1892-49F5-B727-17A596294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752475</xdr:colOff>
      <xdr:row>13</xdr:row>
      <xdr:rowOff>85724</xdr:rowOff>
    </xdr:from>
    <xdr:to>
      <xdr:col>9</xdr:col>
      <xdr:colOff>476250</xdr:colOff>
      <xdr:row>35</xdr:row>
      <xdr:rowOff>133349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BD82C2-ACE5-434C-80C3-81CF0F5C9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404.941485185183" createdVersion="6" refreshedVersion="6" minRefreshableVersion="3" recordCount="4114" xr:uid="{20C24C8A-1BF8-4CE9-9782-8162D8046A0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404.961938541666" createdVersion="6" refreshedVersion="6" minRefreshableVersion="3" recordCount="4114" xr:uid="{A16A5133-1D34-465F-8A2A-6455271825E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7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/5/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Data Ended Conversion" numFmtId="17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/5/17"/>
          <s v="第一季"/>
          <s v="第二季"/>
          <s v="第三季"/>
          <s v="第四季"/>
          <s v="&gt;2017/3/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/5/17"/>
          <s v="2009年"/>
          <s v="2010年"/>
          <s v="2011年"/>
          <s v="2012年"/>
          <s v="2013年"/>
          <s v="2014年"/>
          <s v="2015年"/>
          <s v="2016年"/>
          <s v="2017年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x v="1"/>
    <x v="0"/>
    <x v="0"/>
    <x v="0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x v="0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x v="8"/>
    <x v="0"/>
    <x v="0"/>
    <x v="0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x v="13"/>
    <x v="0"/>
    <x v="0"/>
    <x v="0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x v="14"/>
    <x v="0"/>
    <x v="2"/>
    <x v="2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x v="0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x v="22"/>
    <x v="0"/>
    <x v="0"/>
    <x v="0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x v="24"/>
    <x v="0"/>
    <x v="0"/>
    <x v="0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x v="0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x v="0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x v="0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x v="36"/>
    <x v="0"/>
    <x v="0"/>
    <x v="0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x v="2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x v="48"/>
    <x v="0"/>
    <x v="0"/>
    <x v="0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x v="52"/>
    <x v="0"/>
    <x v="0"/>
    <x v="0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x v="55"/>
    <x v="0"/>
    <x v="1"/>
    <x v="1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x v="57"/>
    <x v="0"/>
    <x v="0"/>
    <x v="0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x v="1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x v="5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x v="65"/>
    <x v="0"/>
    <x v="0"/>
    <x v="0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x v="0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x v="76"/>
    <x v="0"/>
    <x v="0"/>
    <x v="0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x v="1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x v="0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x v="0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x v="0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x v="0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x v="0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x v="1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x v="49"/>
    <x v="0"/>
    <x v="0"/>
    <x v="0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x v="0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x v="102"/>
    <x v="0"/>
    <x v="0"/>
    <x v="0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x v="0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x v="0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x v="110"/>
    <x v="0"/>
    <x v="0"/>
    <x v="0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x v="113"/>
    <x v="0"/>
    <x v="0"/>
    <x v="0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x v="0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x v="122"/>
    <x v="1"/>
    <x v="0"/>
    <x v="0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n v="0"/>
    <b v="0"/>
    <x v="2"/>
    <n v="0"/>
    <e v="#DIV/0!"/>
    <x v="0"/>
    <x v="2"/>
  </r>
  <r>
    <n v="131"/>
    <s v="I (Canceled)"/>
    <s v="I"/>
    <n v="1200"/>
    <x v="117"/>
    <x v="1"/>
    <x v="0"/>
    <x v="0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x v="0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x v="117"/>
    <x v="1"/>
    <x v="0"/>
    <x v="0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x v="83"/>
    <x v="1"/>
    <x v="0"/>
    <x v="0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x v="0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x v="117"/>
    <x v="1"/>
    <x v="1"/>
    <x v="1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x v="0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x v="0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x v="0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x v="0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x v="117"/>
    <x v="2"/>
    <x v="1"/>
    <x v="1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x v="0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x v="147"/>
    <x v="2"/>
    <x v="0"/>
    <x v="0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x v="3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x v="148"/>
    <x v="2"/>
    <x v="0"/>
    <x v="0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x v="151"/>
    <x v="2"/>
    <x v="1"/>
    <x v="1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x v="153"/>
    <x v="2"/>
    <x v="10"/>
    <x v="8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x v="0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x v="155"/>
    <x v="2"/>
    <x v="0"/>
    <x v="0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x v="162"/>
    <x v="2"/>
    <x v="0"/>
    <x v="0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x v="117"/>
    <x v="2"/>
    <x v="0"/>
    <x v="0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x v="117"/>
    <x v="2"/>
    <x v="0"/>
    <x v="0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x v="0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x v="0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x v="172"/>
    <x v="2"/>
    <x v="11"/>
    <x v="9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x v="0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x v="117"/>
    <x v="2"/>
    <x v="0"/>
    <x v="0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x v="156"/>
    <x v="2"/>
    <x v="1"/>
    <x v="1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x v="117"/>
    <x v="2"/>
    <x v="1"/>
    <x v="1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x v="0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x v="155"/>
    <x v="2"/>
    <x v="0"/>
    <x v="0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x v="0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x v="0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x v="0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x v="200"/>
    <x v="0"/>
    <x v="0"/>
    <x v="0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x v="44"/>
    <x v="0"/>
    <x v="0"/>
    <x v="0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x v="0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x v="216"/>
    <x v="0"/>
    <x v="0"/>
    <x v="0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x v="0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x v="221"/>
    <x v="0"/>
    <x v="0"/>
    <x v="0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x v="225"/>
    <x v="0"/>
    <x v="0"/>
    <x v="0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x v="0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x v="235"/>
    <x v="0"/>
    <x v="0"/>
    <x v="0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x v="0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x v="242"/>
    <x v="0"/>
    <x v="0"/>
    <x v="0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x v="0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x v="244"/>
    <x v="0"/>
    <x v="0"/>
    <x v="0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x v="0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x v="5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x v="0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x v="3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x v="0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x v="0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x v="0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x v="0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x v="279"/>
    <x v="0"/>
    <x v="0"/>
    <x v="0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x v="0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x v="292"/>
    <x v="0"/>
    <x v="0"/>
    <x v="0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x v="293"/>
    <x v="0"/>
    <x v="0"/>
    <x v="0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x v="0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x v="308"/>
    <x v="0"/>
    <x v="1"/>
    <x v="1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x v="0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x v="0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x v="0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x v="0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x v="0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x v="0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x v="0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x v="0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x v="340"/>
    <x v="0"/>
    <x v="0"/>
    <x v="0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x v="0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x v="0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x v="0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x v="0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x v="362"/>
    <x v="2"/>
    <x v="0"/>
    <x v="0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x v="1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x v="0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x v="139"/>
    <x v="2"/>
    <x v="0"/>
    <x v="0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x v="368"/>
    <x v="2"/>
    <x v="0"/>
    <x v="0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x v="0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x v="374"/>
    <x v="2"/>
    <x v="0"/>
    <x v="0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x v="379"/>
    <x v="2"/>
    <x v="0"/>
    <x v="0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x v="3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x v="381"/>
    <x v="2"/>
    <x v="0"/>
    <x v="0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x v="117"/>
    <x v="2"/>
    <x v="1"/>
    <x v="1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x v="387"/>
    <x v="2"/>
    <x v="0"/>
    <x v="0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x v="0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x v="0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x v="1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x v="0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x v="117"/>
    <x v="2"/>
    <x v="0"/>
    <x v="0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x v="116"/>
    <x v="2"/>
    <x v="0"/>
    <x v="0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x v="134"/>
    <x v="2"/>
    <x v="0"/>
    <x v="0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x v="0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x v="1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x v="0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x v="0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x v="117"/>
    <x v="2"/>
    <x v="1"/>
    <x v="1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x v="414"/>
    <x v="0"/>
    <x v="0"/>
    <x v="0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x v="1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x v="0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x v="5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x v="148"/>
    <x v="2"/>
    <x v="0"/>
    <x v="0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x v="436"/>
    <x v="2"/>
    <x v="0"/>
    <x v="0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x v="441"/>
    <x v="2"/>
    <x v="1"/>
    <x v="1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x v="0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x v="116"/>
    <x v="2"/>
    <x v="0"/>
    <x v="0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x v="0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x v="117"/>
    <x v="2"/>
    <x v="1"/>
    <x v="1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x v="0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x v="116"/>
    <x v="2"/>
    <x v="0"/>
    <x v="0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x v="375"/>
    <x v="2"/>
    <x v="0"/>
    <x v="0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x v="0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x v="447"/>
    <x v="2"/>
    <x v="0"/>
    <x v="0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x v="0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x v="0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x v="449"/>
    <x v="1"/>
    <x v="0"/>
    <x v="0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x v="0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x v="117"/>
    <x v="1"/>
    <x v="13"/>
    <x v="3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x v="116"/>
    <x v="1"/>
    <x v="0"/>
    <x v="0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x v="5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x v="5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x v="3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x v="0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x v="0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x v="1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n v="0"/>
    <b v="0"/>
    <x v="7"/>
    <n v="0"/>
    <e v="#DIV/0!"/>
    <x v="2"/>
    <x v="7"/>
  </r>
  <r>
    <n v="638"/>
    <s v="W (Canceled)"/>
    <s v="O0"/>
    <n v="200000"/>
    <x v="461"/>
    <x v="1"/>
    <x v="12"/>
    <x v="3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x v="0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x v="0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x v="467"/>
    <x v="0"/>
    <x v="0"/>
    <x v="0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x v="470"/>
    <x v="0"/>
    <x v="0"/>
    <x v="0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x v="0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x v="481"/>
    <x v="0"/>
    <x v="0"/>
    <x v="0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x v="0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x v="0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x v="502"/>
    <x v="2"/>
    <x v="0"/>
    <x v="0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x v="507"/>
    <x v="2"/>
    <x v="0"/>
    <x v="0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x v="0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x v="116"/>
    <x v="2"/>
    <x v="9"/>
    <x v="3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x v="5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x v="518"/>
    <x v="2"/>
    <x v="9"/>
    <x v="3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x v="377"/>
    <x v="2"/>
    <x v="0"/>
    <x v="0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x v="5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x v="0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x v="527"/>
    <x v="2"/>
    <x v="0"/>
    <x v="0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x v="0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x v="0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x v="539"/>
    <x v="0"/>
    <x v="0"/>
    <x v="0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x v="0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x v="543"/>
    <x v="0"/>
    <x v="5"/>
    <x v="5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x v="0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x v="550"/>
    <x v="0"/>
    <x v="0"/>
    <x v="0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x v="0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x v="555"/>
    <x v="0"/>
    <x v="0"/>
    <x v="0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x v="0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x v="567"/>
    <x v="0"/>
    <x v="0"/>
    <x v="0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x v="1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x v="0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x v="0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x v="0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x v="0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x v="0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x v="589"/>
    <x v="0"/>
    <x v="0"/>
    <x v="0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x v="0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x v="1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x v="0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x v="603"/>
    <x v="0"/>
    <x v="0"/>
    <x v="0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x v="604"/>
    <x v="0"/>
    <x v="0"/>
    <x v="0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x v="606"/>
    <x v="0"/>
    <x v="0"/>
    <x v="0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x v="578"/>
    <x v="0"/>
    <x v="0"/>
    <x v="0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x v="609"/>
    <x v="0"/>
    <x v="0"/>
    <x v="0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x v="611"/>
    <x v="0"/>
    <x v="0"/>
    <x v="0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x v="0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x v="140"/>
    <x v="0"/>
    <x v="0"/>
    <x v="0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x v="0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x v="0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x v="620"/>
    <x v="0"/>
    <x v="0"/>
    <x v="0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x v="98"/>
    <x v="0"/>
    <x v="0"/>
    <x v="0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x v="627"/>
    <x v="0"/>
    <x v="0"/>
    <x v="0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x v="630"/>
    <x v="0"/>
    <x v="0"/>
    <x v="0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x v="0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x v="0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x v="0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x v="0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x v="1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x v="115"/>
    <x v="0"/>
    <x v="0"/>
    <x v="0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x v="0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x v="3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x v="0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x v="0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x v="0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x v="647"/>
    <x v="0"/>
    <x v="3"/>
    <x v="3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x v="0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x v="1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x v="0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x v="0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x v="0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x v="656"/>
    <x v="2"/>
    <x v="1"/>
    <x v="1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x v="0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x v="0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x v="0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x v="0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x v="0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x v="117"/>
    <x v="2"/>
    <x v="0"/>
    <x v="0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x v="0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x v="0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x v="0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x v="0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x v="0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x v="0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x v="173"/>
    <x v="2"/>
    <x v="0"/>
    <x v="0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x v="0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x v="117"/>
    <x v="2"/>
    <x v="0"/>
    <x v="0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x v="0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x v="677"/>
    <x v="2"/>
    <x v="0"/>
    <x v="0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x v="0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x v="0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x v="683"/>
    <x v="2"/>
    <x v="0"/>
    <x v="0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x v="0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x v="5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x v="689"/>
    <x v="2"/>
    <x v="0"/>
    <x v="0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x v="690"/>
    <x v="2"/>
    <x v="0"/>
    <x v="0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x v="694"/>
    <x v="2"/>
    <x v="0"/>
    <x v="0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x v="0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x v="700"/>
    <x v="2"/>
    <x v="0"/>
    <x v="0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x v="0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x v="10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x v="0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x v="718"/>
    <x v="2"/>
    <x v="0"/>
    <x v="0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x v="720"/>
    <x v="2"/>
    <x v="0"/>
    <x v="0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x v="0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x v="654"/>
    <x v="2"/>
    <x v="0"/>
    <x v="0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x v="5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x v="5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x v="3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x v="0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x v="0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x v="0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x v="0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x v="11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x v="0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x v="0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x v="0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x v="746"/>
    <x v="0"/>
    <x v="0"/>
    <x v="0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x v="1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x v="749"/>
    <x v="0"/>
    <x v="0"/>
    <x v="0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x v="9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x v="754"/>
    <x v="0"/>
    <x v="0"/>
    <x v="0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x v="756"/>
    <x v="0"/>
    <x v="0"/>
    <x v="0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x v="0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x v="0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x v="0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x v="0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x v="117"/>
    <x v="1"/>
    <x v="0"/>
    <x v="0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x v="117"/>
    <x v="1"/>
    <x v="0"/>
    <x v="0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x v="0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x v="117"/>
    <x v="1"/>
    <x v="0"/>
    <x v="0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x v="0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x v="121"/>
    <x v="1"/>
    <x v="0"/>
    <x v="0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x v="0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x v="0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x v="0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x v="372"/>
    <x v="2"/>
    <x v="0"/>
    <x v="0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x v="0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x v="0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x v="0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x v="0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x v="117"/>
    <x v="2"/>
    <x v="0"/>
    <x v="0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x v="5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x v="493"/>
    <x v="2"/>
    <x v="0"/>
    <x v="0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x v="773"/>
    <x v="2"/>
    <x v="0"/>
    <x v="0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x v="774"/>
    <x v="2"/>
    <x v="6"/>
    <x v="3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x v="780"/>
    <x v="2"/>
    <x v="0"/>
    <x v="0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x v="0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x v="0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x v="0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x v="3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x v="0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x v="0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x v="0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x v="116"/>
    <x v="2"/>
    <x v="1"/>
    <x v="1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x v="2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x v="117"/>
    <x v="2"/>
    <x v="12"/>
    <x v="3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x v="0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x v="0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x v="0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x v="0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x v="735"/>
    <x v="2"/>
    <x v="0"/>
    <x v="0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x v="800"/>
    <x v="2"/>
    <x v="0"/>
    <x v="0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x v="608"/>
    <x v="2"/>
    <x v="0"/>
    <x v="0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x v="155"/>
    <x v="2"/>
    <x v="0"/>
    <x v="0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x v="0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x v="0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x v="117"/>
    <x v="2"/>
    <x v="0"/>
    <x v="0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x v="0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x v="0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x v="460"/>
    <x v="2"/>
    <x v="0"/>
    <x v="0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x v="5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x v="0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x v="1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x v="1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x v="832"/>
    <x v="0"/>
    <x v="13"/>
    <x v="3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x v="835"/>
    <x v="0"/>
    <x v="11"/>
    <x v="9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x v="840"/>
    <x v="0"/>
    <x v="0"/>
    <x v="0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x v="843"/>
    <x v="0"/>
    <x v="0"/>
    <x v="0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x v="3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x v="846"/>
    <x v="0"/>
    <x v="5"/>
    <x v="5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x v="847"/>
    <x v="0"/>
    <x v="0"/>
    <x v="0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x v="0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x v="0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x v="117"/>
    <x v="1"/>
    <x v="0"/>
    <x v="0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x v="117"/>
    <x v="1"/>
    <x v="0"/>
    <x v="0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x v="0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x v="0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x v="0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x v="0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x v="0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x v="0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x v="0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x v="0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x v="0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x v="0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x v="0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x v="0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x v="0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x v="5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x v="887"/>
    <x v="0"/>
    <x v="0"/>
    <x v="0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x v="0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x v="0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x v="0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x v="900"/>
    <x v="0"/>
    <x v="0"/>
    <x v="0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x v="0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x v="0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x v="912"/>
    <x v="0"/>
    <x v="1"/>
    <x v="1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x v="916"/>
    <x v="1"/>
    <x v="0"/>
    <x v="0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x v="917"/>
    <x v="1"/>
    <x v="0"/>
    <x v="0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x v="0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x v="0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x v="0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x v="0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x v="0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x v="0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x v="943"/>
    <x v="1"/>
    <x v="0"/>
    <x v="0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x v="0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x v="0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x v="0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x v="0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x v="0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x v="0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x v="0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x v="966"/>
    <x v="0"/>
    <x v="0"/>
    <x v="0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x v="0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x v="0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x v="972"/>
    <x v="0"/>
    <x v="0"/>
    <x v="0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x v="0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x v="975"/>
    <x v="0"/>
    <x v="1"/>
    <x v="1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x v="976"/>
    <x v="0"/>
    <x v="1"/>
    <x v="1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x v="977"/>
    <x v="0"/>
    <x v="0"/>
    <x v="0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x v="437"/>
    <x v="0"/>
    <x v="0"/>
    <x v="0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x v="0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x v="0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x v="983"/>
    <x v="0"/>
    <x v="0"/>
    <x v="0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x v="1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x v="0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x v="0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x v="0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x v="990"/>
    <x v="0"/>
    <x v="0"/>
    <x v="0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x v="992"/>
    <x v="0"/>
    <x v="0"/>
    <x v="0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x v="0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x v="493"/>
    <x v="2"/>
    <x v="13"/>
    <x v="3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x v="0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x v="158"/>
    <x v="2"/>
    <x v="0"/>
    <x v="0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x v="0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x v="0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x v="7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x v="3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x v="3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x v="735"/>
    <x v="2"/>
    <x v="0"/>
    <x v="0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x v="0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x v="0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x v="1011"/>
    <x v="1"/>
    <x v="13"/>
    <x v="3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x v="0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x v="0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x v="1012"/>
    <x v="0"/>
    <x v="0"/>
    <x v="0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x v="1013"/>
    <x v="0"/>
    <x v="0"/>
    <x v="0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x v="1014"/>
    <x v="0"/>
    <x v="0"/>
    <x v="0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x v="1017"/>
    <x v="0"/>
    <x v="0"/>
    <x v="0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x v="0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x v="1023"/>
    <x v="0"/>
    <x v="0"/>
    <x v="0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x v="1026"/>
    <x v="0"/>
    <x v="0"/>
    <x v="0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x v="117"/>
    <x v="2"/>
    <x v="0"/>
    <x v="0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x v="175"/>
    <x v="2"/>
    <x v="2"/>
    <x v="2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x v="0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x v="0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x v="0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x v="1035"/>
    <x v="0"/>
    <x v="5"/>
    <x v="5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x v="1038"/>
    <x v="0"/>
    <x v="1"/>
    <x v="1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x v="1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x v="0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x v="1054"/>
    <x v="0"/>
    <x v="0"/>
    <x v="0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x v="9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x v="0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x v="1062"/>
    <x v="0"/>
    <x v="0"/>
    <x v="0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x v="0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x v="0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x v="3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x v="0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x v="0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x v="0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x v="177"/>
    <x v="2"/>
    <x v="0"/>
    <x v="0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x v="0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x v="0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x v="5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x v="0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x v="1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x v="0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x v="0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x v="117"/>
    <x v="1"/>
    <x v="0"/>
    <x v="0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x v="0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x v="0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x v="0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x v="1085"/>
    <x v="2"/>
    <x v="0"/>
    <x v="0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x v="117"/>
    <x v="2"/>
    <x v="0"/>
    <x v="0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x v="117"/>
    <x v="2"/>
    <x v="0"/>
    <x v="0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x v="0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x v="806"/>
    <x v="2"/>
    <x v="13"/>
    <x v="3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x v="117"/>
    <x v="2"/>
    <x v="0"/>
    <x v="0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x v="158"/>
    <x v="2"/>
    <x v="0"/>
    <x v="0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x v="0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x v="1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x v="1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x v="0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x v="0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x v="1091"/>
    <x v="0"/>
    <x v="0"/>
    <x v="0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x v="0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x v="0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x v="1099"/>
    <x v="0"/>
    <x v="0"/>
    <x v="0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x v="0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x v="0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x v="0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x v="0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x v="1105"/>
    <x v="0"/>
    <x v="0"/>
    <x v="0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x v="932"/>
    <x v="0"/>
    <x v="0"/>
    <x v="0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x v="0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x v="0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x v="0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x v="0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x v="1121"/>
    <x v="0"/>
    <x v="0"/>
    <x v="0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x v="535"/>
    <x v="0"/>
    <x v="0"/>
    <x v="0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x v="0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x v="0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x v="1136"/>
    <x v="0"/>
    <x v="0"/>
    <x v="0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x v="0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x v="0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x v="0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x v="1150"/>
    <x v="0"/>
    <x v="0"/>
    <x v="0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x v="0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x v="0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x v="0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x v="0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x v="1156"/>
    <x v="0"/>
    <x v="0"/>
    <x v="0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x v="0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x v="3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x v="0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x v="1162"/>
    <x v="3"/>
    <x v="0"/>
    <x v="0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x v="116"/>
    <x v="2"/>
    <x v="0"/>
    <x v="0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x v="0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x v="0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x v="1079"/>
    <x v="2"/>
    <x v="0"/>
    <x v="0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x v="3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x v="0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x v="735"/>
    <x v="2"/>
    <x v="0"/>
    <x v="0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x v="0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x v="117"/>
    <x v="2"/>
    <x v="0"/>
    <x v="0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x v="0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x v="170"/>
    <x v="2"/>
    <x v="0"/>
    <x v="0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x v="414"/>
    <x v="0"/>
    <x v="1"/>
    <x v="1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x v="0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x v="1184"/>
    <x v="0"/>
    <x v="5"/>
    <x v="5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x v="3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x v="0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x v="1188"/>
    <x v="0"/>
    <x v="1"/>
    <x v="1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x v="0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x v="1194"/>
    <x v="0"/>
    <x v="0"/>
    <x v="0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x v="1196"/>
    <x v="0"/>
    <x v="1"/>
    <x v="1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x v="1197"/>
    <x v="0"/>
    <x v="0"/>
    <x v="0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x v="2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x v="0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x v="1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x v="0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x v="1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x v="0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x v="1220"/>
    <x v="2"/>
    <x v="1"/>
    <x v="1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x v="0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x v="3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x v="1227"/>
    <x v="2"/>
    <x v="1"/>
    <x v="1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x v="1230"/>
    <x v="2"/>
    <x v="12"/>
    <x v="3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x v="503"/>
    <x v="2"/>
    <x v="0"/>
    <x v="0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x v="5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x v="493"/>
    <x v="2"/>
    <x v="0"/>
    <x v="0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x v="0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x v="1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x v="11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x v="0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x v="0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x v="5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x v="1243"/>
    <x v="0"/>
    <x v="0"/>
    <x v="0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x v="895"/>
    <x v="0"/>
    <x v="0"/>
    <x v="0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x v="0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x v="1250"/>
    <x v="0"/>
    <x v="0"/>
    <x v="0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x v="1251"/>
    <x v="0"/>
    <x v="0"/>
    <x v="0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x v="1256"/>
    <x v="0"/>
    <x v="0"/>
    <x v="0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x v="356"/>
    <x v="0"/>
    <x v="0"/>
    <x v="0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x v="1270"/>
    <x v="0"/>
    <x v="0"/>
    <x v="0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x v="0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x v="0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x v="0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x v="0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x v="1276"/>
    <x v="2"/>
    <x v="1"/>
    <x v="1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x v="0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x v="0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x v="1288"/>
    <x v="0"/>
    <x v="0"/>
    <x v="0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x v="0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x v="1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x v="0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x v="6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x v="1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x v="1305"/>
    <x v="0"/>
    <x v="0"/>
    <x v="0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x v="0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x v="0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x v="0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x v="972"/>
    <x v="0"/>
    <x v="0"/>
    <x v="0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x v="0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x v="0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x v="0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x v="0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x v="0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x v="1330"/>
    <x v="0"/>
    <x v="0"/>
    <x v="0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x v="1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x v="0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x v="0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x v="1336"/>
    <x v="0"/>
    <x v="0"/>
    <x v="0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x v="1339"/>
    <x v="0"/>
    <x v="0"/>
    <x v="0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x v="0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x v="0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x v="1357"/>
    <x v="0"/>
    <x v="0"/>
    <x v="0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x v="1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x v="0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x v="0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x v="1362"/>
    <x v="0"/>
    <x v="12"/>
    <x v="3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x v="6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x v="1366"/>
    <x v="2"/>
    <x v="1"/>
    <x v="1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x v="379"/>
    <x v="2"/>
    <x v="0"/>
    <x v="0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x v="0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x v="369"/>
    <x v="2"/>
    <x v="0"/>
    <x v="0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x v="1369"/>
    <x v="2"/>
    <x v="1"/>
    <x v="1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x v="3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x v="1380"/>
    <x v="0"/>
    <x v="0"/>
    <x v="0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x v="0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x v="1396"/>
    <x v="0"/>
    <x v="0"/>
    <x v="0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x v="1398"/>
    <x v="0"/>
    <x v="0"/>
    <x v="0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x v="1399"/>
    <x v="0"/>
    <x v="0"/>
    <x v="0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x v="3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x v="0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x v="0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x v="1410"/>
    <x v="0"/>
    <x v="0"/>
    <x v="0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x v="0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x v="1419"/>
    <x v="0"/>
    <x v="1"/>
    <x v="1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x v="1427"/>
    <x v="0"/>
    <x v="1"/>
    <x v="1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x v="3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x v="1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x v="0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x v="0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x v="1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x v="0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x v="0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x v="1457"/>
    <x v="0"/>
    <x v="0"/>
    <x v="0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x v="1464"/>
    <x v="0"/>
    <x v="0"/>
    <x v="0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x v="1468"/>
    <x v="0"/>
    <x v="0"/>
    <x v="0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x v="0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x v="0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x v="0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x v="1475"/>
    <x v="0"/>
    <x v="0"/>
    <x v="0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x v="1480"/>
    <x v="0"/>
    <x v="0"/>
    <x v="0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x v="0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x v="1481"/>
    <x v="0"/>
    <x v="0"/>
    <x v="0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x v="11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x v="10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x v="0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x v="1484"/>
    <x v="2"/>
    <x v="1"/>
    <x v="1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x v="1079"/>
    <x v="2"/>
    <x v="0"/>
    <x v="0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x v="0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x v="0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x v="5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x v="1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x v="0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x v="1495"/>
    <x v="2"/>
    <x v="0"/>
    <x v="0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x v="1496"/>
    <x v="2"/>
    <x v="10"/>
    <x v="8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x v="0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x v="1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x v="0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x v="1499"/>
    <x v="2"/>
    <x v="0"/>
    <x v="0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x v="1501"/>
    <x v="0"/>
    <x v="0"/>
    <x v="0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x v="1504"/>
    <x v="0"/>
    <x v="0"/>
    <x v="0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x v="0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x v="0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x v="0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x v="0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x v="0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x v="1516"/>
    <x v="0"/>
    <x v="0"/>
    <x v="0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x v="0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x v="5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x v="0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x v="968"/>
    <x v="0"/>
    <x v="0"/>
    <x v="0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x v="1532"/>
    <x v="0"/>
    <x v="0"/>
    <x v="0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x v="1535"/>
    <x v="0"/>
    <x v="17"/>
    <x v="3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x v="0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x v="1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x v="0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x v="1548"/>
    <x v="0"/>
    <x v="0"/>
    <x v="0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x v="1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x v="5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x v="0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x v="3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x v="0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x v="0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x v="0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x v="1577"/>
    <x v="0"/>
    <x v="0"/>
    <x v="0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x v="0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x v="0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x v="0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x v="1585"/>
    <x v="0"/>
    <x v="0"/>
    <x v="0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x v="1588"/>
    <x v="0"/>
    <x v="0"/>
    <x v="0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x v="0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x v="1596"/>
    <x v="0"/>
    <x v="0"/>
    <x v="0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x v="3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x v="1612"/>
    <x v="0"/>
    <x v="0"/>
    <x v="0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x v="1614"/>
    <x v="0"/>
    <x v="0"/>
    <x v="0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x v="0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x v="0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x v="1626"/>
    <x v="0"/>
    <x v="0"/>
    <x v="0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x v="0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x v="0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x v="1630"/>
    <x v="0"/>
    <x v="0"/>
    <x v="0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x v="0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x v="0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x v="1642"/>
    <x v="0"/>
    <x v="0"/>
    <x v="0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x v="0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x v="0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x v="0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x v="1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x v="0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x v="0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x v="0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x v="0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x v="0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x v="0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x v="3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x v="1651"/>
    <x v="1"/>
    <x v="4"/>
    <x v="4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x v="0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x v="3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x v="1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x v="1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x v="0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x v="0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x v="155"/>
    <x v="1"/>
    <x v="11"/>
    <x v="9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x v="0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x v="0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x v="117"/>
    <x v="1"/>
    <x v="0"/>
    <x v="0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x v="0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x v="0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x v="0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x v="401"/>
    <x v="2"/>
    <x v="0"/>
    <x v="0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x v="1673"/>
    <x v="2"/>
    <x v="0"/>
    <x v="0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x v="134"/>
    <x v="2"/>
    <x v="0"/>
    <x v="0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x v="0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x v="139"/>
    <x v="2"/>
    <x v="0"/>
    <x v="0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x v="0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x v="116"/>
    <x v="2"/>
    <x v="0"/>
    <x v="0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x v="116"/>
    <x v="2"/>
    <x v="0"/>
    <x v="0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x v="0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x v="622"/>
    <x v="2"/>
    <x v="0"/>
    <x v="0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x v="0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x v="116"/>
    <x v="2"/>
    <x v="0"/>
    <x v="0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x v="369"/>
    <x v="2"/>
    <x v="0"/>
    <x v="0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x v="0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x v="0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x v="3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x v="1678"/>
    <x v="0"/>
    <x v="0"/>
    <x v="0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x v="0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x v="0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x v="66"/>
    <x v="0"/>
    <x v="0"/>
    <x v="0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x v="5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x v="0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x v="0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x v="0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x v="0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x v="0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x v="1707"/>
    <x v="0"/>
    <x v="0"/>
    <x v="0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x v="1709"/>
    <x v="0"/>
    <x v="0"/>
    <x v="0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x v="0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x v="0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x v="661"/>
    <x v="0"/>
    <x v="0"/>
    <x v="0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x v="0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x v="0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x v="117"/>
    <x v="2"/>
    <x v="0"/>
    <x v="0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x v="654"/>
    <x v="2"/>
    <x v="0"/>
    <x v="0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x v="0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x v="0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x v="0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x v="1736"/>
    <x v="0"/>
    <x v="0"/>
    <x v="0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x v="1741"/>
    <x v="0"/>
    <x v="0"/>
    <x v="0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x v="0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x v="0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x v="0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x v="1761"/>
    <x v="0"/>
    <x v="1"/>
    <x v="1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x v="2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x v="0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x v="0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x v="0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x v="117"/>
    <x v="1"/>
    <x v="0"/>
    <x v="0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x v="116"/>
    <x v="2"/>
    <x v="0"/>
    <x v="0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x v="0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x v="0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x v="1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x v="1767"/>
    <x v="2"/>
    <x v="0"/>
    <x v="0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x v="0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x v="0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x v="0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x v="702"/>
    <x v="0"/>
    <x v="0"/>
    <x v="0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x v="0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x v="1786"/>
    <x v="0"/>
    <x v="0"/>
    <x v="0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x v="0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x v="1796"/>
    <x v="0"/>
    <x v="0"/>
    <x v="0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x v="1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x v="0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x v="0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x v="0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x v="0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x v="1811"/>
    <x v="1"/>
    <x v="0"/>
    <x v="0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x v="0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x v="1815"/>
    <x v="1"/>
    <x v="0"/>
    <x v="0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x v="0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x v="1819"/>
    <x v="1"/>
    <x v="0"/>
    <x v="0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x v="1240"/>
    <x v="0"/>
    <x v="5"/>
    <x v="5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x v="1836"/>
    <x v="2"/>
    <x v="3"/>
    <x v="3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x v="0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x v="0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x v="0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x v="1838"/>
    <x v="2"/>
    <x v="0"/>
    <x v="0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x v="428"/>
    <x v="2"/>
    <x v="5"/>
    <x v="5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x v="0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x v="0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x v="5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x v="10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x v="1846"/>
    <x v="3"/>
    <x v="0"/>
    <x v="0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x v="0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x v="1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x v="1851"/>
    <x v="0"/>
    <x v="0"/>
    <x v="0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x v="1855"/>
    <x v="0"/>
    <x v="0"/>
    <x v="0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x v="1861"/>
    <x v="0"/>
    <x v="0"/>
    <x v="0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x v="5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x v="1867"/>
    <x v="0"/>
    <x v="0"/>
    <x v="0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x v="1869"/>
    <x v="0"/>
    <x v="0"/>
    <x v="0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x v="0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x v="0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x v="0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x v="428"/>
    <x v="2"/>
    <x v="0"/>
    <x v="0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x v="0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x v="0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x v="178"/>
    <x v="2"/>
    <x v="0"/>
    <x v="0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x v="0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x v="0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x v="3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x v="115"/>
    <x v="2"/>
    <x v="0"/>
    <x v="0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x v="0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x v="0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x v="456"/>
    <x v="2"/>
    <x v="0"/>
    <x v="0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x v="0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x v="5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x v="5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x v="3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x v="0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x v="0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x v="0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x v="1889"/>
    <x v="0"/>
    <x v="1"/>
    <x v="1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x v="0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x v="1891"/>
    <x v="0"/>
    <x v="0"/>
    <x v="0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x v="0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x v="1898"/>
    <x v="0"/>
    <x v="2"/>
    <x v="2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x v="540"/>
    <x v="0"/>
    <x v="0"/>
    <x v="0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x v="1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x v="0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x v="1158"/>
    <x v="0"/>
    <x v="0"/>
    <x v="0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x v="142"/>
    <x v="0"/>
    <x v="0"/>
    <x v="0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x v="0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x v="1920"/>
    <x v="0"/>
    <x v="0"/>
    <x v="0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x v="0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x v="1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x v="3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x v="2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x v="130"/>
    <x v="2"/>
    <x v="1"/>
    <x v="1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x v="117"/>
    <x v="2"/>
    <x v="0"/>
    <x v="0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x v="0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x v="0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x v="176"/>
    <x v="2"/>
    <x v="0"/>
    <x v="0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x v="379"/>
    <x v="2"/>
    <x v="0"/>
    <x v="0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x v="117"/>
    <x v="2"/>
    <x v="0"/>
    <x v="0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x v="0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x v="0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x v="0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x v="116"/>
    <x v="2"/>
    <x v="1"/>
    <x v="1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x v="1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x v="1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x v="0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x v="0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x v="0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x v="41"/>
    <x v="0"/>
    <x v="1"/>
    <x v="1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x v="0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x v="0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x v="0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x v="0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x v="0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x v="0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x v="1975"/>
    <x v="0"/>
    <x v="0"/>
    <x v="0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x v="678"/>
    <x v="0"/>
    <x v="1"/>
    <x v="1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x v="0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x v="1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x v="1987"/>
    <x v="0"/>
    <x v="0"/>
    <x v="0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x v="1141"/>
    <x v="0"/>
    <x v="0"/>
    <x v="0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x v="1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x v="0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x v="0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x v="5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x v="1144"/>
    <x v="0"/>
    <x v="0"/>
    <x v="0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x v="0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x v="0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x v="1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x v="0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x v="0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x v="0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x v="2023"/>
    <x v="0"/>
    <x v="0"/>
    <x v="0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x v="0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x v="2028"/>
    <x v="0"/>
    <x v="0"/>
    <x v="0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x v="0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x v="0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x v="0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x v="0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x v="117"/>
    <x v="2"/>
    <x v="0"/>
    <x v="0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x v="2038"/>
    <x v="2"/>
    <x v="0"/>
    <x v="0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x v="2039"/>
    <x v="2"/>
    <x v="0"/>
    <x v="0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x v="1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x v="0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x v="84"/>
    <x v="2"/>
    <x v="0"/>
    <x v="0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x v="0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x v="0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x v="0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x v="0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x v="375"/>
    <x v="2"/>
    <x v="0"/>
    <x v="0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x v="0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x v="0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x v="0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x v="1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x v="9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x v="3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x v="5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x v="851"/>
    <x v="1"/>
    <x v="0"/>
    <x v="0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x v="0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x v="117"/>
    <x v="1"/>
    <x v="0"/>
    <x v="0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x v="0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x v="2043"/>
    <x v="3"/>
    <x v="0"/>
    <x v="0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x v="115"/>
    <x v="3"/>
    <x v="0"/>
    <x v="0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x v="1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x v="0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x v="1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x v="0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x v="10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x v="2073"/>
    <x v="0"/>
    <x v="0"/>
    <x v="0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x v="0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x v="0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x v="1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x v="74"/>
    <x v="0"/>
    <x v="0"/>
    <x v="0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x v="2080"/>
    <x v="0"/>
    <x v="0"/>
    <x v="0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x v="2081"/>
    <x v="0"/>
    <x v="0"/>
    <x v="0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x v="2089"/>
    <x v="0"/>
    <x v="0"/>
    <x v="0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x v="2091"/>
    <x v="0"/>
    <x v="0"/>
    <x v="0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x v="0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x v="2099"/>
    <x v="0"/>
    <x v="0"/>
    <x v="0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x v="1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x v="444"/>
    <x v="0"/>
    <x v="0"/>
    <x v="0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x v="0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x v="5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x v="8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x v="0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x v="0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x v="2111"/>
    <x v="0"/>
    <x v="0"/>
    <x v="0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x v="2011"/>
    <x v="0"/>
    <x v="0"/>
    <x v="0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x v="0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x v="2117"/>
    <x v="0"/>
    <x v="0"/>
    <x v="0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x v="0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x v="0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x v="2123"/>
    <x v="0"/>
    <x v="0"/>
    <x v="0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x v="0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x v="0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x v="0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x v="0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x v="2142"/>
    <x v="0"/>
    <x v="0"/>
    <x v="0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x v="1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x v="0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x v="0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x v="0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x v="0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x v="0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x v="2154"/>
    <x v="0"/>
    <x v="0"/>
    <x v="0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x v="0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x v="2156"/>
    <x v="0"/>
    <x v="0"/>
    <x v="0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x v="3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x v="2161"/>
    <x v="0"/>
    <x v="1"/>
    <x v="1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x v="0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x v="0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x v="2173"/>
    <x v="0"/>
    <x v="0"/>
    <x v="0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x v="911"/>
    <x v="0"/>
    <x v="5"/>
    <x v="5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x v="1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x v="0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x v="2186"/>
    <x v="0"/>
    <x v="3"/>
    <x v="3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x v="2191"/>
    <x v="0"/>
    <x v="1"/>
    <x v="1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x v="0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x v="0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x v="2197"/>
    <x v="0"/>
    <x v="5"/>
    <x v="5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x v="0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x v="3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x v="1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x v="0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x v="2211"/>
    <x v="0"/>
    <x v="0"/>
    <x v="0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x v="0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x v="0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x v="1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x v="0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x v="0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x v="2225"/>
    <x v="0"/>
    <x v="20"/>
    <x v="12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x v="0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x v="0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x v="0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x v="0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x v="5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x v="0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x v="1622"/>
    <x v="0"/>
    <x v="1"/>
    <x v="1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x v="1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x v="1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x v="2255"/>
    <x v="0"/>
    <x v="0"/>
    <x v="0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x v="1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x v="0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x v="1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x v="0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x v="2272"/>
    <x v="0"/>
    <x v="0"/>
    <x v="0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x v="0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x v="0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x v="0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x v="2289"/>
    <x v="0"/>
    <x v="0"/>
    <x v="0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x v="0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x v="0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x v="168"/>
    <x v="0"/>
    <x v="0"/>
    <x v="0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x v="0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x v="672"/>
    <x v="0"/>
    <x v="0"/>
    <x v="0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x v="0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x v="1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x v="1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x v="1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x v="1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x v="1958"/>
    <x v="0"/>
    <x v="0"/>
    <x v="0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x v="2339"/>
    <x v="0"/>
    <x v="0"/>
    <x v="0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x v="3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x v="911"/>
    <x v="0"/>
    <x v="0"/>
    <x v="0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x v="2025"/>
    <x v="0"/>
    <x v="1"/>
    <x v="1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x v="0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x v="1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x v="2363"/>
    <x v="0"/>
    <x v="1"/>
    <x v="1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x v="0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x v="2369"/>
    <x v="0"/>
    <x v="0"/>
    <x v="0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x v="1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x v="0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x v="2372"/>
    <x v="0"/>
    <x v="0"/>
    <x v="0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x v="0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x v="1666"/>
    <x v="0"/>
    <x v="0"/>
    <x v="0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x v="31"/>
    <x v="0"/>
    <x v="0"/>
    <x v="0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x v="1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x v="2377"/>
    <x v="0"/>
    <x v="1"/>
    <x v="1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x v="0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x v="0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x v="142"/>
    <x v="0"/>
    <x v="0"/>
    <x v="0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x v="0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x v="2391"/>
    <x v="2"/>
    <x v="0"/>
    <x v="0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x v="5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x v="0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x v="0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x v="0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x v="0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x v="17"/>
    <x v="0"/>
    <x v="0"/>
    <x v="0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x v="0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x v="647"/>
    <x v="0"/>
    <x v="0"/>
    <x v="0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x v="0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x v="420"/>
    <x v="0"/>
    <x v="1"/>
    <x v="1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x v="0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x v="0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x v="0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x v="2417"/>
    <x v="0"/>
    <x v="0"/>
    <x v="0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x v="2343"/>
    <x v="0"/>
    <x v="0"/>
    <x v="0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x v="1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x v="0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x v="2422"/>
    <x v="0"/>
    <x v="0"/>
    <x v="0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x v="0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x v="0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x v="0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x v="365"/>
    <x v="0"/>
    <x v="0"/>
    <x v="0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x v="1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x v="2433"/>
    <x v="0"/>
    <x v="1"/>
    <x v="1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x v="2434"/>
    <x v="0"/>
    <x v="0"/>
    <x v="0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x v="2437"/>
    <x v="0"/>
    <x v="1"/>
    <x v="1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x v="0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x v="3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x v="0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x v="1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x v="0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x v="1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x v="0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x v="0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x v="0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x v="1672"/>
    <x v="2"/>
    <x v="0"/>
    <x v="0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x v="379"/>
    <x v="2"/>
    <x v="1"/>
    <x v="1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x v="0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x v="0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x v="317"/>
    <x v="0"/>
    <x v="0"/>
    <x v="0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x v="2450"/>
    <x v="0"/>
    <x v="0"/>
    <x v="0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x v="0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x v="0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x v="0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x v="2457"/>
    <x v="0"/>
    <x v="0"/>
    <x v="0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x v="106"/>
    <x v="0"/>
    <x v="0"/>
    <x v="0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x v="570"/>
    <x v="0"/>
    <x v="0"/>
    <x v="0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x v="2460"/>
    <x v="0"/>
    <x v="0"/>
    <x v="0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x v="0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x v="117"/>
    <x v="2"/>
    <x v="0"/>
    <x v="0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x v="428"/>
    <x v="2"/>
    <x v="0"/>
    <x v="0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x v="0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x v="2466"/>
    <x v="2"/>
    <x v="0"/>
    <x v="0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x v="1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x v="0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x v="0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x v="1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x v="0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x v="0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x v="2485"/>
    <x v="0"/>
    <x v="1"/>
    <x v="1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x v="1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x v="2495"/>
    <x v="2"/>
    <x v="0"/>
    <x v="0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x v="0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x v="2496"/>
    <x v="2"/>
    <x v="0"/>
    <x v="0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x v="173"/>
    <x v="2"/>
    <x v="0"/>
    <x v="0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x v="116"/>
    <x v="2"/>
    <x v="0"/>
    <x v="0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x v="0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x v="115"/>
    <x v="1"/>
    <x v="1"/>
    <x v="1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x v="0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x v="0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x v="0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x v="0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x v="0"/>
    <n v="1462834191"/>
    <n v="1460242191"/>
    <b v="0"/>
    <n v="0"/>
    <b v="0"/>
    <x v="40"/>
    <n v="0"/>
    <e v="#DIV/0!"/>
    <x v="1"/>
    <x v="40"/>
  </r>
  <r>
    <n v="3886"/>
    <s v="a (Canceled)"/>
    <n v="1"/>
    <n v="10000"/>
    <x v="117"/>
    <x v="1"/>
    <x v="2"/>
    <x v="2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x v="0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x v="92"/>
    <x v="2"/>
    <x v="0"/>
    <x v="0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x v="0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x v="0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x v="158"/>
    <x v="2"/>
    <x v="0"/>
    <x v="0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x v="0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x v="2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x v="0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x v="0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x v="2518"/>
    <x v="2"/>
    <x v="0"/>
    <x v="0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x v="0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x v="118"/>
    <x v="2"/>
    <x v="1"/>
    <x v="1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x v="573"/>
    <x v="2"/>
    <x v="0"/>
    <x v="0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x v="0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x v="0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x v="0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x v="0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x v="0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x v="115"/>
    <x v="2"/>
    <x v="0"/>
    <x v="0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x v="116"/>
    <x v="2"/>
    <x v="0"/>
    <x v="0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x v="1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x v="0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x v="0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x v="0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x v="0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x v="0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x v="0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x v="1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x v="5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x v="0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x v="0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x v="0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x v="1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x v="0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x v="0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x v="0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x v="117"/>
    <x v="2"/>
    <x v="0"/>
    <x v="0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x v="1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x v="0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x v="10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x v="0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x v="0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x v="0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4C8181-EB05-49B8-AE00-072BC85A7534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53491C-B9F5-434F-9DA9-8A6C5F4C2BA4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C8749-8B75-4B4E-833A-9373F8A92C4C}" name="PivotTable4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="80" zoomScaleNormal="80" workbookViewId="0">
      <selection activeCell="P8" sqref="P8"/>
    </sheetView>
  </sheetViews>
  <sheetFormatPr defaultRowHeight="14.25"/>
  <cols>
    <col min="2" max="2" width="38.375" style="3" customWidth="1"/>
    <col min="3" max="3" width="40.25" style="3" customWidth="1"/>
    <col min="5" max="5" width="16.375" customWidth="1"/>
    <col min="6" max="6" width="21.25" customWidth="1"/>
    <col min="7" max="7" width="17.875" customWidth="1"/>
    <col min="8" max="8" width="19.875" customWidth="1"/>
    <col min="9" max="9" width="19.25" customWidth="1"/>
    <col min="10" max="10" width="17.875" customWidth="1"/>
    <col min="11" max="11" width="15.375" customWidth="1"/>
    <col min="12" max="12" width="24.625" customWidth="1"/>
    <col min="13" max="13" width="36.375" customWidth="1"/>
    <col min="14" max="14" width="41.125" customWidth="1"/>
    <col min="15" max="15" width="18" customWidth="1"/>
    <col min="16" max="16" width="18.125" customWidth="1"/>
    <col min="17" max="17" width="17.5" customWidth="1"/>
    <col min="18" max="18" width="18" customWidth="1"/>
    <col min="19" max="19" width="27" customWidth="1"/>
    <col min="20" max="20" width="20.87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8310</v>
      </c>
      <c r="S1" s="1" t="s">
        <v>8366</v>
      </c>
      <c r="T1" s="1" t="s">
        <v>8367</v>
      </c>
    </row>
    <row r="2" spans="1:20" ht="42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LEFT(N2,FIND("/",N2,1)-1)</f>
        <v>film &amp; video</v>
      </c>
      <c r="R2" t="str">
        <f>RIGHT(N2,LEN(N2)-(FIND("/",N2)))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LEFT(N3,FIND("/",N3,1)-1)</f>
        <v>film &amp; video</v>
      </c>
      <c r="R3" t="str">
        <f t="shared" ref="R3:R66" si="3">RIGHT(N3,LEN(N3)-(FIND("/",N3)))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2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2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2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7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2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2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7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57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2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2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2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2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2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2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2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2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2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2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2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2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2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2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2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7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2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2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2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2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2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2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2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2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2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2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2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2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2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2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2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2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2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2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2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2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2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2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2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2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2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2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2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2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2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LEFT(N67,FIND("/",N67,1)-1)</f>
        <v>film &amp; video</v>
      </c>
      <c r="R67" t="str">
        <f t="shared" ref="R67:R130" si="9">RIGHT(N67,LEN(N67)-(FIND("/",N67)))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8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2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2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2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2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2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2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2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2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2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2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5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2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2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2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2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2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2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2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7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2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2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2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2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2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2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2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7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2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2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2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2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2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2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2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2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2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2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2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2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2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2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2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2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2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2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7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2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2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2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2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2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2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LEFT(N131,FIND("/",N131,1)-1)</f>
        <v>film &amp; video</v>
      </c>
      <c r="R131" t="str">
        <f t="shared" ref="R131:R194" si="15">RIGHT(N131,LEN(N131)-(FIND("/",N131)))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2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2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2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7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2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2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2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2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2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2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2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2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2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2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2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2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2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2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2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28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7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2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2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2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2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2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2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2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2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2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2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2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2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2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2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2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2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2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2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2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2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2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2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2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2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2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2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2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7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7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LEFT(N195,FIND("/",N195,1)-1)</f>
        <v>film &amp; video</v>
      </c>
      <c r="R195" t="str">
        <f t="shared" ref="R195:R258" si="21">RIGHT(N195,LEN(N195)-(FIND("/",N195)))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2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2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2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2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2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2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2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2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2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2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2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2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2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2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2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2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2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2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2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2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2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2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2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2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2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2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2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2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2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2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2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2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2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2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2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2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2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2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2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2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2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2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2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2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2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2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2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2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57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2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2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2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RIGHT(N259,LEN(N259)-(FIND("/",N259)))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2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57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2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7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2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2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2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2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2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2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2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2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2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2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2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2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2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2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2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2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2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2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8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2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2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2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2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57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2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2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2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8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2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2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2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2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28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2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2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2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2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57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2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2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2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2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2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2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RIGHT(N323,LEN(N323)-(FIND("/",N323)))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2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2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2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2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2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2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2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2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2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2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2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2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57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2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2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2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2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2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2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2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2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2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2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2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2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2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2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2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2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2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2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2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28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28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2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2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2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2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2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57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2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2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2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2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2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2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2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2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2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2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2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2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2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2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2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57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2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7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2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2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2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RIGHT(N387,LEN(N387)-(FIND("/",N387)))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2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2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2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57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2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2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2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2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2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2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2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7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2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2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2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2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2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2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2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2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2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2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2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2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2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2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2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2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2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2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2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2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2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2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2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2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2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2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2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2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8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2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2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2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2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2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2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2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2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2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2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2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2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2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2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2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2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2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2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LEFT(N451,FIND("/",N451,1)-1)</f>
        <v>film &amp; video</v>
      </c>
      <c r="R451" t="str">
        <f t="shared" ref="R451:R514" si="45">RIGHT(N451,LEN(N451)-(FIND("/",N451)))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2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2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2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2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2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2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2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2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2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2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2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2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2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2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2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8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2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2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2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2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57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2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2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2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2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2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2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57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28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2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2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2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2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2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2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2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2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2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2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7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2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2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2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2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2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2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2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2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2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2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2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RIGHT(N515,LEN(N515)-(FIND("/",N515)))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2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2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2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2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2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2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2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2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2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2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7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2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2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2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2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2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2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2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28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57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2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2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2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2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2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2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2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2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2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2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2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7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2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2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2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2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2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2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2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2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2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2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2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2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2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2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2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2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2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2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2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2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2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2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2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2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LEFT(N579,FIND("/",N579,1)-1)</f>
        <v>technology</v>
      </c>
      <c r="R579" t="str">
        <f t="shared" ref="R579:R642" si="57">RIGHT(N579,LEN(N579)-(FIND("/",N579)))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8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2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2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2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2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28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2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2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1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2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2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2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2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2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2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2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2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2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2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2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57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2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2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2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2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2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2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2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2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2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2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2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2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2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2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7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2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2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2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2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2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2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57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2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2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2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2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2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LEFT(N643,FIND("/",N643,1)-1)</f>
        <v>technology</v>
      </c>
      <c r="R643" t="str">
        <f t="shared" ref="R643:R706" si="63">RIGHT(N643,LEN(N643)-(FIND("/",N643)))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2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28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2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2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2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2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2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2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7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2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2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2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2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2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2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2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2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2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2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2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2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2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2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2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2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2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2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57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2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2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2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2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2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2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2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2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2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2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2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2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2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2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28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2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2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2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2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2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2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2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2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2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2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8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LEFT(N707,FIND("/",N707,1)-1)</f>
        <v>technology</v>
      </c>
      <c r="R707" t="str">
        <f t="shared" ref="R707:R770" si="69">RIGHT(N707,LEN(N707)-(FIND("/",N707)))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2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2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2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2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2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2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2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2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2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2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2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2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7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2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2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2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2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2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2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2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2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2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7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2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2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2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2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2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2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2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2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2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2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8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2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2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2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2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2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2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2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2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2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2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2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2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2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2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2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2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2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2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2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2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2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LEFT(N771,FIND("/",N771,1)-1)</f>
        <v>publishing</v>
      </c>
      <c r="R771" t="str">
        <f t="shared" ref="R771:R834" si="75">RIGHT(N771,LEN(N771)-(FIND("/",N771)))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2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2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2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2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2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2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2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2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2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2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2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2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2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2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2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2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2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2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2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2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2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2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2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2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2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2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2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2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2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57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2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2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2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2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2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2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2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2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2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2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2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2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2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2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2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2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57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2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57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2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2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LEFT(N835,FIND("/",N835,1)-1)</f>
        <v>music</v>
      </c>
      <c r="R835" t="str">
        <f t="shared" ref="R835:R898" si="81">RIGHT(N835,LEN(N835)-(FIND("/",N835)))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2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2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28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2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2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2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2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2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2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57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2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2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2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2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2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2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2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2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28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2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2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2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2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2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2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2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2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2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2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2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2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2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7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2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2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2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2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2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2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2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2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2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2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2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2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2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2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2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2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2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2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2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2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LEFT(N899,FIND("/",N899,1)-1)</f>
        <v>music</v>
      </c>
      <c r="R899" t="str">
        <f t="shared" ref="R899:R962" si="87">RIGHT(N899,LEN(N899)-(FIND("/",N899)))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2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2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2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2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2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2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2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2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2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2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2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2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2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2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2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2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2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2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2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2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2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2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2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2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2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2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2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2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2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2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2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2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2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57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8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2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2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2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2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7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2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2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8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2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2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2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57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2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2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2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RIGHT(N963,LEN(N963)-(FIND("/",N963)))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2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2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2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2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2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2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57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2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2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2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2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2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2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2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2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2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2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2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1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2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2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2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2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1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2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2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2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2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2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2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2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2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2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28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2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2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2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2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2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2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2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2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2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2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2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2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2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2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2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28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RIGHT(N1027,LEN(N1027)-(FIND("/",N1027)))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57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2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2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57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2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2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2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2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2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2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2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2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2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2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2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2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2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2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2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2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2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2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57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2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2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2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2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2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2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2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2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2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2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7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2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2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2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2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2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2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2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2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2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2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2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28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2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2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2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8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RIGHT(N1091,LEN(N1091)-(FIND("/",N1091)))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2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2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7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2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2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2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2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2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2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2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2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2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2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57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2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2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2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2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2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2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2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2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2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28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2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2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2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2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2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2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2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2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2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2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7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2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2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2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2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2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2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2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2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2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2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2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2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2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2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2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2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2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57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8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LEFT(N1155,FIND("/",N1155,1)-1)</f>
        <v>food</v>
      </c>
      <c r="R1155" t="str">
        <f t="shared" ref="R1155:R1218" si="111">RIGHT(N1155,LEN(N1155)-(FIND("/",N1155)))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2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2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2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2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2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2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2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2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2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2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2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2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2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2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2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2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2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8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2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2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2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2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2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2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28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2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2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2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2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2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2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2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2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57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2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57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2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2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2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2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2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2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2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2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2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8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2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2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2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2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57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2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2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2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RIGHT(N1219,LEN(N1219)-(FIND("/",N1219)))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2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2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2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2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2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2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2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2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2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2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2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2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2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2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2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2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2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2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2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2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2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2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2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28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2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57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2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2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2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2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2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2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2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28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2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28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2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2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2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2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2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2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2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2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2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2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2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2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2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RIGHT(N1283,LEN(N1283)-(FIND("/",N1283)))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2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2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2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2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2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1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2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2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8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2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7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57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2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2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2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2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2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2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2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2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2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2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8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2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2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2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2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2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2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2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7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2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2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2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2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2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2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2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2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2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2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2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2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2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2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2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2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2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2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2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2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2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2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2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2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2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2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2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RIGHT(N1347,LEN(N1347)-(FIND("/",N1347)))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2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2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2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2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2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2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28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2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2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2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2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2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2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28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2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2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2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2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2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2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2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2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2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2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8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28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2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2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2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2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2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2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2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2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2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2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2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2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2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2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2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2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2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2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2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2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2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2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2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LEFT(N1411,FIND("/",N1411,1)-1)</f>
        <v>publishing</v>
      </c>
      <c r="R1411" t="str">
        <f t="shared" ref="R1411:R1474" si="135">RIGHT(N1411,LEN(N1411)-(FIND("/",N1411)))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2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57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2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2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2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2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7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2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2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2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2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2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2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2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2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2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2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2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2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2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2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2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28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2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2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2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2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2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2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2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2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2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2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2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2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57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2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2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2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2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57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2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2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2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2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2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2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2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57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2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2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RIGHT(N1475,LEN(N1475)-(FIND("/",N1475)))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2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2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2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2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2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2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2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2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2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2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57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2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2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2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2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2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2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2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2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2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2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2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2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2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2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2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2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57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2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2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2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57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2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2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2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2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2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2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2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2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7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2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2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2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2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2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8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57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2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2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2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2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2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2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2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LEFT(N1539,FIND("/",N1539,1)-1)</f>
        <v>photography</v>
      </c>
      <c r="R1539" t="str">
        <f t="shared" ref="R1539:R1602" si="147">RIGHT(N1539,LEN(N1539)-(FIND("/",N1539)))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2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2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2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2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2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2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2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2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2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2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2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2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2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2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2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2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2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2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2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2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2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2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2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2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2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2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2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2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2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2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2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2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2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2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7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2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2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2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2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57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2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2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57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2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2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2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7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2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2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2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RIGHT(N1603,LEN(N1603)-(FIND("/",N1603)))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2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2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2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2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2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2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2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2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2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2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2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2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2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8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2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2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2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2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57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2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2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2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2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2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2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28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57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2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2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8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2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2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2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2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2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2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2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2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2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2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2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2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2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2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2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2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2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2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2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28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2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2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RIGHT(N1667,LEN(N1667)-(FIND("/",N1667)))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2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2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2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57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8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28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2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2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2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2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2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28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2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2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2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2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2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2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2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2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2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2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2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2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1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2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2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2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8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2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2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2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2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2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2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2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8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2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57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2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2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2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2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2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2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2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2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57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2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2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2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2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2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LEFT(N1731,FIND("/",N1731,1)-1)</f>
        <v>music</v>
      </c>
      <c r="R1731" t="str">
        <f t="shared" ref="R1731:R1794" si="165">RIGHT(N1731,LEN(N1731)-(FIND("/",N1731)))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2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8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2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2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2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2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2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8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2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2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8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2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2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2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2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7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2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8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2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2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2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2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2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2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2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8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2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2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2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2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2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2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2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2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2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2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2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2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2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2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2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2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2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57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2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2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2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2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2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2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2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2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2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RIGHT(N1795,LEN(N1795)-(FIND("/",N1795)))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2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2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57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2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2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2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2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2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2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2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2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2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2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2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2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2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2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2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2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57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2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2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2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2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2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2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2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2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2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2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2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2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2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8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2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2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2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2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2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57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2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5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2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2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2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2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2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2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2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2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2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2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2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RIGHT(N1859,LEN(N1859)-(FIND("/",N1859)))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2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8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2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2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2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2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2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57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2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2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2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2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2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2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2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2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2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2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28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2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2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2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2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2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2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2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2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2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57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2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2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2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2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7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2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2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2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2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2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2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2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2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2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7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2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2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2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2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2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2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2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2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2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2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2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2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8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LEFT(N1923,FIND("/",N1923,1)-1)</f>
        <v>music</v>
      </c>
      <c r="R1923" t="str">
        <f t="shared" ref="R1923:R1986" si="183">RIGHT(N1923,LEN(N1923)-(FIND("/",N1923)))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2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2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2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2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2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2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2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2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2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2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2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2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2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2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2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2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2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2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2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2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7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2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2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2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2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2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2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2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2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2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2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2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2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2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2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2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2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2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2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2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2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2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2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2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2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2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2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2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2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2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2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RIGHT(N1987,LEN(N1987)-(FIND("/",N1987)))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2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8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2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2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2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7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2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2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2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2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2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2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2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2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2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2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7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2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2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2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2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2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2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2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2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2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57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2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2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2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2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2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2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2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8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2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2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28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2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2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2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2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2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2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2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2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2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2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2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2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2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2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2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RIGHT(N2051,LEN(N2051)-(FIND("/",N2051)))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2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2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2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2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2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2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2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2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2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2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2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2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2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2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2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2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2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2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2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2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2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2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2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2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2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57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2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2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2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2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2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2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2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57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2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8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2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2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2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2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57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2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2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2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2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2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2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2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2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28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2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2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2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2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2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2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8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RIGHT(N2115,LEN(N2115)-(FIND("/",N2115)))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2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2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2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2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2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2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28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2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57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2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2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2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2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2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2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2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2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2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2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2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2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2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2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2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2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2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2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2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2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7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2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2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2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2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2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2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2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2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2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2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2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2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2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2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2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2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2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2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1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RIGHT(N2179,LEN(N2179)-(FIND("/",N2179)))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2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2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2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2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2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2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2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2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2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2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2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2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2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2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2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57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2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2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2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2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2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2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2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2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2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2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2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2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2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2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2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2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2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2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2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2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2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57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2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2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2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2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57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2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2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2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2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2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2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2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2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2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2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RIGHT(N2243,LEN(N2243)-(FIND("/",N2243)))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8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2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2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2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2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2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2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2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2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2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2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2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2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57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2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2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2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2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2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2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2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2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2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2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2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2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2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2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2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2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57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2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2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7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2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2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2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2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2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2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2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2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2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2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2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57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2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2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2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2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2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2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2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2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RIGHT(N2307,LEN(N2307)-(FIND("/",N2307)))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2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2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2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2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57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2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2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2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2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2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2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2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2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2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2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2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2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2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7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2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2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2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2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2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2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2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2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2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2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2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2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2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2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2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2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2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2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2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2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2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2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2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2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2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8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2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2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2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2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2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2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2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2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2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2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2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2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LEFT(N2371,FIND("/",N2371,1)-1)</f>
        <v>technology</v>
      </c>
      <c r="R2371" t="str">
        <f t="shared" ref="R2371:R2434" si="225">RIGHT(N2371,LEN(N2371)-(FIND("/",N2371)))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2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2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2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2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2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2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2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2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2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2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2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2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2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2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2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2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2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2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2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2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2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2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2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2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2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2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2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2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2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2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2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2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2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2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2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2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2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2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2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2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2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2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2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2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2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8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2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2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2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2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LEFT(N2435,FIND("/",N2435,1)-1)</f>
        <v>food</v>
      </c>
      <c r="R2435" t="str">
        <f t="shared" ref="R2435:R2498" si="231">RIGHT(N2435,LEN(N2435)-(FIND("/",N2435)))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2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2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2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2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2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2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8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2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2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57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2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2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2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2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2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2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2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2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2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2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2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57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2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2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2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2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2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2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2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28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2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2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2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2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2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2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2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2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2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28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57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2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2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2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2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2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2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2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8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2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2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2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2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RIGHT(N2499,LEN(N2499)-(FIND("/",N2499)))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2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2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2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2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2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2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2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2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2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2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2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2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2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2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2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2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2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2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2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7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2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2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2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2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2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2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2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2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2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2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2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2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2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2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2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2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2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2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2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2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2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2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7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2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2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2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2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2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2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2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2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2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2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LEFT(N2563,FIND("/",N2563,1)-1)</f>
        <v>food</v>
      </c>
      <c r="R2563" t="str">
        <f t="shared" ref="R2563:R2626" si="243">RIGHT(N2563,LEN(N2563)-(FIND("/",N2563)))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7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2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2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2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2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2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2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2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2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2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2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2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2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8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2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2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2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2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2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2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2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2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2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2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2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2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2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2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2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2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2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2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28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2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2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2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2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2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2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2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28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57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2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2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2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2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2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2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2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2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2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2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2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2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57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RIGHT(N2627,LEN(N2627)-(FIND("/",N2627)))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2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2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28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2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2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2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2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2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2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57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2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2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2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2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2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2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2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2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7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2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2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2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2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2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2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57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2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2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2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2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2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2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57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2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2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2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2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2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2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2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2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2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57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2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2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2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2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2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2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2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2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LEFT(N2691,FIND("/",N2691,1)-1)</f>
        <v>food</v>
      </c>
      <c r="R2691" t="str">
        <f t="shared" ref="R2691:R2754" si="255">RIGHT(N2691,LEN(N2691)-(FIND("/",N2691)))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2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2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2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57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28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2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2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2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2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2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2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2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2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2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2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2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2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2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2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2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2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57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2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2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2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2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2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2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2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2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2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2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28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2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2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2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2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2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2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2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2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2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2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2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2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2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2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2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2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2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2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2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RIGHT(N2755,LEN(N2755)-(FIND("/",N2755)))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2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2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2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8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7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2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2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2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2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2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2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2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2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2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2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2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2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2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2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2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2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2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2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2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2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2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2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2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8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2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2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2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2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2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2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2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2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2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2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2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2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2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2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2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2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2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2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2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2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2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2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2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2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RIGHT(N2819,LEN(N2819)-(FIND("/",N2819)))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2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2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2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2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2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2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28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2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2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2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2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2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28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2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2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2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57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2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2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2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2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2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2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2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2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2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2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2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2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2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2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2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2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57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2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2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28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2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2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2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2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2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2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2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2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2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2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28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57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2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2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2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2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2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2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2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2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LEFT(N2883,FIND("/",N2883,1)-1)</f>
        <v>theater</v>
      </c>
      <c r="R2883" t="str">
        <f t="shared" ref="R2883:R2946" si="273">RIGHT(N2883,LEN(N2883)-(FIND("/",N2883)))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2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2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2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2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2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2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2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2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2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2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2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2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2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2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2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2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2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2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2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57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2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7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2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2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57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2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2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2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2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2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2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2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2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2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2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2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2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2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2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2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2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2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2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2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2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2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2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2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2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2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2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2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2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2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7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LEFT(N2947,FIND("/",N2947,1)-1)</f>
        <v>theater</v>
      </c>
      <c r="R2947" t="str">
        <f t="shared" ref="R2947:R3010" si="279">RIGHT(N2947,LEN(N2947)-(FIND("/",N2947)))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2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7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57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2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2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2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2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2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2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2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2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2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2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2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2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2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2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2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2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2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2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2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2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2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2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2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2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2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2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2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2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2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2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2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57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2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2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2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2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2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2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2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2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2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2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2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2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2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2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8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2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2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LEFT(N3011,FIND("/",N3011,1)-1)</f>
        <v>theater</v>
      </c>
      <c r="R3011" t="str">
        <f t="shared" ref="R3011:R3074" si="285">RIGHT(N3011,LEN(N3011)-(FIND("/",N3011)))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2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2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2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2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2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2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2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2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2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2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2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2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2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2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2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2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2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2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2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2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1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2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2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57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2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2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2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2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2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2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2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2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2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2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2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2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2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28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57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2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2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2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2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2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2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2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2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8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2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2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2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2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2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2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2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2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2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RIGHT(N3075,LEN(N3075)-(FIND("/",N3075)))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7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2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8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2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2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2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2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2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2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57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2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2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2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2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2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2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57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2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57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2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2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2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2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2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2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2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57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2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2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7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2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2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2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28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2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2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2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2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2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2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8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2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2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2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2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1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2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2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2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2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2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2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2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2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LEFT(N3139,FIND("/",N3139,1)-1)</f>
        <v>theater</v>
      </c>
      <c r="R3139" t="str">
        <f t="shared" ref="R3139:R3202" si="297">RIGHT(N3139,LEN(N3139)-(FIND("/",N3139)))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7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2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2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2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2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28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2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8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2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2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2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2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2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2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2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28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2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57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2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2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2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2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2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2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2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2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2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2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57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2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2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2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28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2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2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2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2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2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2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2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2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2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2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2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2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2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2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2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2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57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2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57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2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RIGHT(N3203,LEN(N3203)-(FIND("/",N3203)))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2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2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2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2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2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2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2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2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2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2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8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2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2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2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2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2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2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2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2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2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2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2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2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2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2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2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2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2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2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2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2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2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28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2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2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2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2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2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2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57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2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28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2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2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2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2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2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2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2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2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2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2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RIGHT(N3267,LEN(N3267)-(FIND("/",N3267)))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2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2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2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2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2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2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57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2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2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2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2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2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2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2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2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2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2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2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2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2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1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2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2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2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2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2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2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2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2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2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2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2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2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2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7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2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2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2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2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2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2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2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1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2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8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2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2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2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2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2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2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2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2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2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2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2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RIGHT(N3331,LEN(N3331)-(FIND("/",N3331)))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2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2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2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2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2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2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2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2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2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2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28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2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2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2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2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2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2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2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57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2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2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2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2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2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2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2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2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2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2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2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2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2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2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2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2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2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2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2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2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2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2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2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2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2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2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2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2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2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2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2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2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57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57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2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2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2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2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2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RIGHT(N3395,LEN(N3395)-(FIND("/",N3395)))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2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2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2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2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2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2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2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2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57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2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28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2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2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2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2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2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2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2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2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2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2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42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2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2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2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2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2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2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2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2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2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2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2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2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2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2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2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2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2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57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2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8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2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2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2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2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2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2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2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2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2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2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2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2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2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2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2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2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8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RIGHT(N3459,LEN(N3459)-(FIND("/",N3459)))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2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2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2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2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2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2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57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2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28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2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2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2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2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2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2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2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2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2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2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2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2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2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2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2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2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2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2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2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2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2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2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2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2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2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2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2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57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2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57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2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57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2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2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2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2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5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2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2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2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2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2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2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2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2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2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2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2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2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2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2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28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2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RIGHT(N3523,LEN(N3523)-(FIND("/",N3523)))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2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2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2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2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2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2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2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2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2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57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2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28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2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2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2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2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2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2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2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2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2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2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2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2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2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2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2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2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2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2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2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2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57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2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57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2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99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2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2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2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2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2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2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2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2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2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28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2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2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2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2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2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2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2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2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2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2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5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2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RIGHT(N3587,LEN(N3587)-(FIND("/",N3587)))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2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2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2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2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2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2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2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2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2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2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2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2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2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2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2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2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2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2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2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2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28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2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2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2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2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2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2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2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2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1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2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2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2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2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2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2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57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2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2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2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2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7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2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1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2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7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2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2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2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2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2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2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RIGHT(N3651,LEN(N3651)-(FIND("/",N3651)))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2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2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2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2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57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2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2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2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8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2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2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2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2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2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2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2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2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2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2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2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57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2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2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2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2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2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2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2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2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7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2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2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2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2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2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2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2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2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2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2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2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2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2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2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2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2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2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2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2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2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2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2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57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2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2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2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RIGHT(N3715,LEN(N3715)-(FIND("/",N3715)))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2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2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2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2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2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2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2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2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2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2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2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2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2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2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2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2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2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2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2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2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2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2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2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2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2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2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2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5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2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7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2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2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2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2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2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8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2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2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2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2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2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28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2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2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2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2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2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2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2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2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RIGHT(N3779,LEN(N3779)-(FIND("/",N3779)))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8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8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2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57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2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2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2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2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2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2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1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2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2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2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2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2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2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57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2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28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2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2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2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2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2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57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2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2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2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2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2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2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2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2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2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2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2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2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2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2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2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2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2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2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2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57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2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57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2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2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2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2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2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2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RIGHT(N3843,LEN(N3843)-(FIND("/",N3843)))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2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2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2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2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2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2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2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2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2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28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57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57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2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7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2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2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2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2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2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2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8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2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2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2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2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2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2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2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2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2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2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2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2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2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2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2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2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2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2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57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2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2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2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2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2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2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2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2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7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2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RIGHT(N3907,LEN(N3907)-(FIND("/",N3907)))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2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2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2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2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2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2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2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2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2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2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2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2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57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2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2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2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2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2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2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2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2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2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2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2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2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2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2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2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2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2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2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2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2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57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2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2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57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2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2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2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2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2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2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2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2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2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2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2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2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2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2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2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57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57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2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2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2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2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2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2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2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RIGHT(N3971,LEN(N3971)-(FIND("/",N3971)))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57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2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2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2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2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2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2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2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2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2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2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2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2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2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7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57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2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2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2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2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2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2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2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2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2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2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2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2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2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2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2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2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2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2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2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2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2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2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2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2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2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2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2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2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2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2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2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2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2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2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2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2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2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2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2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RIGHT(N4035,LEN(N4035)-(FIND("/",N4035)))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2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2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2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2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2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2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2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2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2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2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57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2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2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2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2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2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7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2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2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2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2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2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2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2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2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2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2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2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2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2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28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2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2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2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2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2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2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2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2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2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2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2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2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2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2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2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2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2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2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2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2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2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2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2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2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2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LEFT(N4099,FIND("/",N4099,1)-1)</f>
        <v>theater</v>
      </c>
      <c r="R4099" t="str">
        <f t="shared" ref="R4099:R4115" si="387">RIGHT(N4099,LEN(N4099)-(FIND("/",N4099)))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2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2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28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2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2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2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2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2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2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2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2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2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2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2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2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2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R4115" xr:uid="{509EE566-7C52-407D-A39E-8F2BD40AE4C3}"/>
  <phoneticPr fontId="3" type="noConversion"/>
  <conditionalFormatting sqref="F1:F1048576">
    <cfRule type="containsText" dxfId="4" priority="20" operator="containsText" text="live">
      <formula>NOT(ISERROR(SEARCH("live",F1)))</formula>
    </cfRule>
    <cfRule type="containsText" dxfId="3" priority="21" operator="containsText" text="canceled">
      <formula>NOT(ISERROR(SEARCH("canceled",F1)))</formula>
    </cfRule>
    <cfRule type="containsText" dxfId="2" priority="22" operator="containsText" text="cancelled">
      <formula>NOT(ISERROR(SEARCH("cancelled",F1)))</formula>
    </cfRule>
    <cfRule type="containsText" dxfId="1" priority="23" operator="containsText" text="failed">
      <formula>NOT(ISERROR(SEARCH("failed",F1)))</formula>
    </cfRule>
    <cfRule type="cellIs" dxfId="0" priority="24" operator="equal">
      <formula>"successful"</formula>
    </cfRule>
  </conditionalFormatting>
  <conditionalFormatting sqref="P1:T1 O1:O1048576">
    <cfRule type="colorScale" priority="11">
      <colorScale>
        <cfvo type="num" val="0"/>
        <cfvo type="num" val="100"/>
        <cfvo type="num" val="200"/>
        <color rgb="FFF8696B"/>
        <color rgb="FF00B050"/>
        <color rgb="FF00B0F0"/>
      </colorScale>
    </cfRule>
    <cfRule type="colorScale" priority="13">
      <colorScale>
        <cfvo type="min"/>
        <cfvo type="num" val="100"/>
        <cfvo type="max"/>
        <color rgb="FFF8696B"/>
        <color rgb="FF00B050"/>
        <color rgb="FF00B0F0"/>
      </colorScale>
    </cfRule>
    <cfRule type="colorScale" priority="14">
      <colorScale>
        <cfvo type="num" val="0"/>
        <cfvo type="num" val="100"/>
        <cfvo type="max"/>
        <color rgb="FFF8696B"/>
        <color rgb="FFFFEB84"/>
        <color rgb="FF63BE7B"/>
      </colorScale>
    </cfRule>
    <cfRule type="colorScale" priority="15">
      <colorScale>
        <cfvo type="min"/>
        <cfvo type="num" val="100"/>
        <cfvo type="max"/>
        <color rgb="FFF8696B"/>
        <color rgb="FF00B050"/>
        <color rgb="FF00B0F0"/>
      </colorScale>
    </cfRule>
    <cfRule type="colorScale" priority="17">
      <colorScale>
        <cfvo type="num" val="0"/>
        <cfvo type="num" val="100"/>
        <cfvo type="num" val="200"/>
        <color rgb="FFF8696B"/>
        <color rgb="FFFFEB84"/>
        <color rgb="FF63BE7B"/>
      </colorScale>
    </cfRule>
    <cfRule type="colorScale" priority="18">
      <colorScale>
        <cfvo type="num" val="0"/>
        <cfvo type="num" val="100"/>
        <cfvo type="num" val="200"/>
        <color rgb="FFF8696B"/>
        <color rgb="FF00B050"/>
        <color rgb="FF00B0F0"/>
      </colorScale>
    </cfRule>
    <cfRule type="colorScale" priority="19">
      <colorScale>
        <cfvo type="min"/>
        <cfvo type="percentile" val="100"/>
        <cfvo type="max"/>
        <color rgb="FFF8696B"/>
        <color rgb="FF00B050"/>
        <color rgb="FF00B0F0"/>
      </colorScale>
    </cfRule>
  </conditionalFormatting>
  <conditionalFormatting sqref="O2:O4115">
    <cfRule type="colorScale" priority="12">
      <colorScale>
        <cfvo type="min"/>
        <cfvo type="num" val="100"/>
        <cfvo type="max"/>
        <color rgb="FFF8696B"/>
        <color rgb="FF00B050"/>
        <color rgb="FF00B0F0"/>
      </colorScale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00B050"/>
        <color rgb="FF00B0F0"/>
      </colorScale>
    </cfRule>
    <cfRule type="colorScale" priority="5">
      <colorScale>
        <cfvo type="min"/>
        <cfvo type="num" val="100"/>
        <cfvo type="max"/>
        <color rgb="FFF8696B"/>
        <color rgb="FF00B050"/>
        <color rgb="FF00B0F0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9">
      <colorScale>
        <cfvo type="num" val="0"/>
        <cfvo type="num" val="100"/>
        <cfvo type="num" val="200"/>
        <color rgb="FFF8696B"/>
        <color rgb="FF00B050"/>
        <color rgb="FF00B0F0"/>
      </colorScale>
    </cfRule>
  </conditionalFormatting>
  <conditionalFormatting sqref="O5">
    <cfRule type="colorScale" priority="7">
      <colorScale>
        <cfvo type="formula" val="0"/>
        <cfvo type="formula" val="100"/>
        <cfvo type="formula" val="200"/>
        <color rgb="FFF8696B"/>
        <color rgb="FFFFEB84"/>
        <color rgb="FF63BE7B"/>
      </colorScale>
    </cfRule>
  </conditionalFormatting>
  <conditionalFormatting sqref="O8">
    <cfRule type="colorScale" priority="4">
      <colorScale>
        <cfvo type="min"/>
        <cfvo type="num" val="100"/>
        <cfvo type="max"/>
        <color rgb="FFF8696B"/>
        <color rgb="FFFFEB84"/>
        <color rgb="FF63BE7B"/>
      </colorScale>
    </cfRule>
  </conditionalFormatting>
  <conditionalFormatting sqref="O2:O4115">
    <cfRule type="colorScale" priority="3">
      <colorScale>
        <cfvo type="min"/>
        <cfvo type="percentile" val="100"/>
        <cfvo type="max"/>
        <color rgb="FFF8696B"/>
        <color rgb="FF00B050"/>
        <color rgb="FF00B0F0"/>
      </colorScale>
    </cfRule>
  </conditionalFormatting>
  <conditionalFormatting sqref="O2">
    <cfRule type="colorScale" priority="2">
      <colorScale>
        <cfvo type="min"/>
        <cfvo type="percent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8A052-E13B-4234-BE87-95D16BCBCEEB}">
  <dimension ref="A1:F14"/>
  <sheetViews>
    <sheetView workbookViewId="0">
      <selection activeCell="S14" sqref="S14"/>
    </sheetView>
  </sheetViews>
  <sheetFormatPr defaultRowHeight="14.25"/>
  <cols>
    <col min="1" max="1" width="13.75" bestFit="1" customWidth="1"/>
    <col min="2" max="2" width="16.25" bestFit="1" customWidth="1"/>
    <col min="3" max="3" width="6.25" bestFit="1" customWidth="1"/>
    <col min="4" max="4" width="4.5" bestFit="1" customWidth="1"/>
    <col min="5" max="5" width="9.875" bestFit="1" customWidth="1"/>
    <col min="6" max="6" width="11.625" bestFit="1" customWidth="1"/>
    <col min="7" max="7" width="5" bestFit="1" customWidth="1"/>
    <col min="8" max="8" width="5.375" bestFit="1" customWidth="1"/>
    <col min="9" max="9" width="5.875" bestFit="1" customWidth="1"/>
    <col min="10" max="10" width="5.5" bestFit="1" customWidth="1"/>
    <col min="11" max="11" width="4.625" bestFit="1" customWidth="1"/>
    <col min="12" max="12" width="5.25" bestFit="1" customWidth="1"/>
    <col min="13" max="13" width="14.125" bestFit="1" customWidth="1"/>
    <col min="14" max="14" width="8" bestFit="1" customWidth="1"/>
    <col min="15" max="15" width="5.25" bestFit="1" customWidth="1"/>
    <col min="16" max="16" width="5" bestFit="1" customWidth="1"/>
    <col min="17" max="17" width="5.125" bestFit="1" customWidth="1"/>
    <col min="18" max="19" width="5" bestFit="1" customWidth="1"/>
    <col min="20" max="20" width="5.375" bestFit="1" customWidth="1"/>
    <col min="21" max="21" width="5.875" bestFit="1" customWidth="1"/>
    <col min="22" max="23" width="5.5" bestFit="1" customWidth="1"/>
    <col min="24" max="24" width="4.625" bestFit="1" customWidth="1"/>
    <col min="25" max="25" width="5.5" bestFit="1" customWidth="1"/>
    <col min="26" max="26" width="11.125" bestFit="1" customWidth="1"/>
    <col min="27" max="27" width="6.25" bestFit="1" customWidth="1"/>
    <col min="28" max="29" width="5" bestFit="1" customWidth="1"/>
    <col min="30" max="30" width="5.875" bestFit="1" customWidth="1"/>
    <col min="31" max="31" width="5.25" bestFit="1" customWidth="1"/>
    <col min="32" max="32" width="9.25" bestFit="1" customWidth="1"/>
    <col min="33" max="33" width="11.625" bestFit="1" customWidth="1"/>
    <col min="34" max="34" width="5.25" bestFit="1" customWidth="1"/>
    <col min="35" max="35" width="5" bestFit="1" customWidth="1"/>
    <col min="36" max="36" width="5.125" bestFit="1" customWidth="1"/>
    <col min="37" max="38" width="5" bestFit="1" customWidth="1"/>
    <col min="39" max="40" width="5.5" bestFit="1" customWidth="1"/>
    <col min="41" max="41" width="4.625" bestFit="1" customWidth="1"/>
    <col min="42" max="42" width="5.125" bestFit="1" customWidth="1"/>
    <col min="43" max="43" width="5.5" bestFit="1" customWidth="1"/>
    <col min="44" max="44" width="15.125" bestFit="1" customWidth="1"/>
    <col min="45" max="45" width="11.625" bestFit="1" customWidth="1"/>
  </cols>
  <sheetData>
    <row r="1" spans="1:6">
      <c r="A1" s="6" t="s">
        <v>8223</v>
      </c>
      <c r="B1" t="s">
        <v>8311</v>
      </c>
    </row>
    <row r="3" spans="1:6">
      <c r="A3" s="6" t="s">
        <v>8323</v>
      </c>
      <c r="B3" s="6" t="s">
        <v>8324</v>
      </c>
    </row>
    <row r="4" spans="1:6">
      <c r="A4" s="6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>
      <c r="A5" s="7" t="s">
        <v>8314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>
      <c r="A6" s="7" t="s">
        <v>8315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>
      <c r="A7" s="7" t="s">
        <v>8316</v>
      </c>
      <c r="B7" s="8"/>
      <c r="C7" s="8">
        <v>140</v>
      </c>
      <c r="D7" s="8"/>
      <c r="E7" s="8">
        <v>80</v>
      </c>
      <c r="F7" s="8">
        <v>220</v>
      </c>
    </row>
    <row r="8" spans="1:6">
      <c r="A8" s="7" t="s">
        <v>8317</v>
      </c>
      <c r="B8" s="8">
        <v>24</v>
      </c>
      <c r="C8" s="8"/>
      <c r="D8" s="8"/>
      <c r="E8" s="8"/>
      <c r="F8" s="8">
        <v>24</v>
      </c>
    </row>
    <row r="9" spans="1:6">
      <c r="A9" s="7" t="s">
        <v>8318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>
      <c r="A10" s="7" t="s">
        <v>8319</v>
      </c>
      <c r="B10" s="8"/>
      <c r="C10" s="8">
        <v>117</v>
      </c>
      <c r="D10" s="8"/>
      <c r="E10" s="8">
        <v>103</v>
      </c>
      <c r="F10" s="8">
        <v>220</v>
      </c>
    </row>
    <row r="11" spans="1:6">
      <c r="A11" s="7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>
      <c r="A12" s="7" t="s">
        <v>8321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>
      <c r="A13" s="7" t="s">
        <v>8322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>
      <c r="A14" s="7" t="s">
        <v>8313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honeticPr fontId="3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8C6F1-70E5-4850-96AB-65760653712D}">
  <dimension ref="A1:F47"/>
  <sheetViews>
    <sheetView workbookViewId="0">
      <selection activeCell="T8" sqref="T8"/>
    </sheetView>
  </sheetViews>
  <sheetFormatPr defaultRowHeight="14.25"/>
  <cols>
    <col min="1" max="1" width="16.625" bestFit="1" customWidth="1"/>
    <col min="2" max="2" width="16.25" bestFit="1" customWidth="1"/>
    <col min="3" max="3" width="6.25" bestFit="1" customWidth="1"/>
    <col min="4" max="4" width="4.5" bestFit="1" customWidth="1"/>
    <col min="5" max="5" width="9.875" bestFit="1" customWidth="1"/>
    <col min="6" max="6" width="11.625" bestFit="1" customWidth="1"/>
  </cols>
  <sheetData>
    <row r="1" spans="1:6">
      <c r="A1" s="6" t="s">
        <v>8223</v>
      </c>
      <c r="B1" t="s">
        <v>8311</v>
      </c>
    </row>
    <row r="2" spans="1:6">
      <c r="A2" s="6" t="s">
        <v>8308</v>
      </c>
      <c r="B2" t="s">
        <v>8311</v>
      </c>
    </row>
    <row r="4" spans="1:6">
      <c r="A4" s="6" t="s">
        <v>8323</v>
      </c>
      <c r="B4" s="6" t="s">
        <v>8324</v>
      </c>
    </row>
    <row r="5" spans="1:6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>
      <c r="A6" s="7" t="s">
        <v>8325</v>
      </c>
      <c r="B6" s="8"/>
      <c r="C6" s="8">
        <v>100</v>
      </c>
      <c r="D6" s="8"/>
      <c r="E6" s="8"/>
      <c r="F6" s="8">
        <v>100</v>
      </c>
    </row>
    <row r="7" spans="1:6">
      <c r="A7" s="7" t="s">
        <v>8326</v>
      </c>
      <c r="B7" s="8">
        <v>20</v>
      </c>
      <c r="C7" s="8"/>
      <c r="D7" s="8"/>
      <c r="E7" s="8"/>
      <c r="F7" s="8">
        <v>20</v>
      </c>
    </row>
    <row r="8" spans="1:6">
      <c r="A8" s="7" t="s">
        <v>8327</v>
      </c>
      <c r="B8" s="8">
        <v>24</v>
      </c>
      <c r="C8" s="8"/>
      <c r="D8" s="8"/>
      <c r="E8" s="8"/>
      <c r="F8" s="8">
        <v>24</v>
      </c>
    </row>
    <row r="9" spans="1:6">
      <c r="A9" s="7" t="s">
        <v>8328</v>
      </c>
      <c r="B9" s="8"/>
      <c r="C9" s="8">
        <v>40</v>
      </c>
      <c r="D9" s="8"/>
      <c r="E9" s="8"/>
      <c r="F9" s="8">
        <v>40</v>
      </c>
    </row>
    <row r="10" spans="1:6">
      <c r="A10" s="7" t="s">
        <v>8329</v>
      </c>
      <c r="B10" s="8"/>
      <c r="C10" s="8"/>
      <c r="D10" s="8"/>
      <c r="E10" s="8">
        <v>40</v>
      </c>
      <c r="F10" s="8">
        <v>40</v>
      </c>
    </row>
    <row r="11" spans="1:6">
      <c r="A11" s="7" t="s">
        <v>8330</v>
      </c>
      <c r="B11" s="8"/>
      <c r="C11" s="8"/>
      <c r="D11" s="8"/>
      <c r="E11" s="8">
        <v>180</v>
      </c>
      <c r="F11" s="8">
        <v>180</v>
      </c>
    </row>
    <row r="12" spans="1:6">
      <c r="A12" s="7" t="s">
        <v>8331</v>
      </c>
      <c r="B12" s="8"/>
      <c r="C12" s="8">
        <v>80</v>
      </c>
      <c r="D12" s="8"/>
      <c r="E12" s="8"/>
      <c r="F12" s="8">
        <v>80</v>
      </c>
    </row>
    <row r="13" spans="1:6">
      <c r="A13" s="7" t="s">
        <v>8332</v>
      </c>
      <c r="B13" s="8"/>
      <c r="C13" s="8"/>
      <c r="D13" s="8"/>
      <c r="E13" s="8">
        <v>40</v>
      </c>
      <c r="F13" s="8">
        <v>40</v>
      </c>
    </row>
    <row r="14" spans="1:6">
      <c r="A14" s="7" t="s">
        <v>8333</v>
      </c>
      <c r="B14" s="8"/>
      <c r="C14" s="8">
        <v>40</v>
      </c>
      <c r="D14" s="8">
        <v>20</v>
      </c>
      <c r="E14" s="8"/>
      <c r="F14" s="8">
        <v>60</v>
      </c>
    </row>
    <row r="15" spans="1:6">
      <c r="A15" s="7" t="s">
        <v>8334</v>
      </c>
      <c r="B15" s="8"/>
      <c r="C15" s="8">
        <v>40</v>
      </c>
      <c r="D15" s="8"/>
      <c r="E15" s="8"/>
      <c r="F15" s="8">
        <v>40</v>
      </c>
    </row>
    <row r="16" spans="1:6">
      <c r="A16" s="7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>
      <c r="A17" s="7" t="s">
        <v>8336</v>
      </c>
      <c r="B17" s="8"/>
      <c r="C17" s="8">
        <v>20</v>
      </c>
      <c r="D17" s="8"/>
      <c r="E17" s="8"/>
      <c r="F17" s="8">
        <v>20</v>
      </c>
    </row>
    <row r="18" spans="1:6">
      <c r="A18" s="7" t="s">
        <v>8337</v>
      </c>
      <c r="B18" s="8"/>
      <c r="C18" s="8"/>
      <c r="D18" s="8"/>
      <c r="E18" s="8">
        <v>140</v>
      </c>
      <c r="F18" s="8">
        <v>140</v>
      </c>
    </row>
    <row r="19" spans="1:6">
      <c r="A19" s="7" t="s">
        <v>8338</v>
      </c>
      <c r="B19" s="8"/>
      <c r="C19" s="8">
        <v>20</v>
      </c>
      <c r="D19" s="8"/>
      <c r="E19" s="8">
        <v>140</v>
      </c>
      <c r="F19" s="8">
        <v>160</v>
      </c>
    </row>
    <row r="20" spans="1:6">
      <c r="A20" s="7" t="s">
        <v>8339</v>
      </c>
      <c r="B20" s="8"/>
      <c r="C20" s="8">
        <v>60</v>
      </c>
      <c r="D20" s="8"/>
      <c r="E20" s="8"/>
      <c r="F20" s="8">
        <v>60</v>
      </c>
    </row>
    <row r="21" spans="1:6">
      <c r="A21" s="7" t="s">
        <v>8340</v>
      </c>
      <c r="B21" s="8"/>
      <c r="C21" s="8">
        <v>11</v>
      </c>
      <c r="D21" s="8"/>
      <c r="E21" s="8">
        <v>9</v>
      </c>
      <c r="F21" s="8">
        <v>20</v>
      </c>
    </row>
    <row r="22" spans="1:6">
      <c r="A22" s="7" t="s">
        <v>8341</v>
      </c>
      <c r="B22" s="8"/>
      <c r="C22" s="8"/>
      <c r="D22" s="8"/>
      <c r="E22" s="8">
        <v>20</v>
      </c>
      <c r="F22" s="8">
        <v>20</v>
      </c>
    </row>
    <row r="23" spans="1:6">
      <c r="A23" s="7" t="s">
        <v>8342</v>
      </c>
      <c r="B23" s="8"/>
      <c r="C23" s="8">
        <v>40</v>
      </c>
      <c r="D23" s="8"/>
      <c r="E23" s="8"/>
      <c r="F23" s="8">
        <v>40</v>
      </c>
    </row>
    <row r="24" spans="1:6">
      <c r="A24" s="7" t="s">
        <v>8343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>
      <c r="A25" s="7" t="s">
        <v>8344</v>
      </c>
      <c r="B25" s="8"/>
      <c r="C25" s="8">
        <v>20</v>
      </c>
      <c r="D25" s="8"/>
      <c r="E25" s="8"/>
      <c r="F25" s="8">
        <v>20</v>
      </c>
    </row>
    <row r="26" spans="1:6">
      <c r="A26" s="7" t="s">
        <v>8345</v>
      </c>
      <c r="B26" s="8"/>
      <c r="C26" s="8"/>
      <c r="D26" s="8"/>
      <c r="E26" s="8">
        <v>60</v>
      </c>
      <c r="F26" s="8">
        <v>60</v>
      </c>
    </row>
    <row r="27" spans="1:6">
      <c r="A27" s="7" t="s">
        <v>8346</v>
      </c>
      <c r="B27" s="8"/>
      <c r="C27" s="8">
        <v>20</v>
      </c>
      <c r="D27" s="8"/>
      <c r="E27" s="8"/>
      <c r="F27" s="8">
        <v>20</v>
      </c>
    </row>
    <row r="28" spans="1:6">
      <c r="A28" s="7" t="s">
        <v>8347</v>
      </c>
      <c r="B28" s="8"/>
      <c r="C28" s="8">
        <v>57</v>
      </c>
      <c r="D28" s="8"/>
      <c r="E28" s="8">
        <v>103</v>
      </c>
      <c r="F28" s="8">
        <v>160</v>
      </c>
    </row>
    <row r="29" spans="1:6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>
      <c r="A30" s="7" t="s">
        <v>8349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>
      <c r="A31" s="7" t="s">
        <v>8350</v>
      </c>
      <c r="B31" s="8"/>
      <c r="C31" s="8"/>
      <c r="D31" s="8"/>
      <c r="E31" s="8">
        <v>40</v>
      </c>
      <c r="F31" s="8">
        <v>40</v>
      </c>
    </row>
    <row r="32" spans="1:6">
      <c r="A32" s="7" t="s">
        <v>8351</v>
      </c>
      <c r="B32" s="8"/>
      <c r="C32" s="8"/>
      <c r="D32" s="8"/>
      <c r="E32" s="8">
        <v>20</v>
      </c>
      <c r="F32" s="8">
        <v>20</v>
      </c>
    </row>
    <row r="33" spans="1:6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>
      <c r="A34" s="7" t="s">
        <v>8353</v>
      </c>
      <c r="B34" s="8"/>
      <c r="C34" s="8"/>
      <c r="D34" s="8"/>
      <c r="E34" s="8">
        <v>260</v>
      </c>
      <c r="F34" s="8">
        <v>260</v>
      </c>
    </row>
    <row r="35" spans="1:6">
      <c r="A35" s="7" t="s">
        <v>8354</v>
      </c>
      <c r="B35" s="8">
        <v>40</v>
      </c>
      <c r="C35" s="8"/>
      <c r="D35" s="8"/>
      <c r="E35" s="8"/>
      <c r="F35" s="8">
        <v>40</v>
      </c>
    </row>
    <row r="36" spans="1:6">
      <c r="A36" s="7" t="s">
        <v>8355</v>
      </c>
      <c r="B36" s="8"/>
      <c r="C36" s="8"/>
      <c r="D36" s="8"/>
      <c r="E36" s="8">
        <v>60</v>
      </c>
      <c r="F36" s="8">
        <v>60</v>
      </c>
    </row>
    <row r="37" spans="1:6">
      <c r="A37" s="7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>
      <c r="A38" s="7" t="s">
        <v>8357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>
      <c r="A39" s="7" t="s">
        <v>8358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>
      <c r="A40" s="7" t="s">
        <v>8359</v>
      </c>
      <c r="B40" s="8"/>
      <c r="C40" s="8"/>
      <c r="D40" s="8"/>
      <c r="E40" s="8">
        <v>80</v>
      </c>
      <c r="F40" s="8">
        <v>80</v>
      </c>
    </row>
    <row r="41" spans="1:6">
      <c r="A41" s="7" t="s">
        <v>8360</v>
      </c>
      <c r="B41" s="8"/>
      <c r="C41" s="8"/>
      <c r="D41" s="8"/>
      <c r="E41" s="8">
        <v>60</v>
      </c>
      <c r="F41" s="8">
        <v>60</v>
      </c>
    </row>
    <row r="42" spans="1:6">
      <c r="A42" s="7" t="s">
        <v>8361</v>
      </c>
      <c r="B42" s="8">
        <v>10</v>
      </c>
      <c r="C42" s="8">
        <v>47</v>
      </c>
      <c r="D42" s="8"/>
      <c r="E42" s="8"/>
      <c r="F42" s="8">
        <v>57</v>
      </c>
    </row>
    <row r="43" spans="1:6">
      <c r="A43" s="7" t="s">
        <v>8362</v>
      </c>
      <c r="B43" s="8"/>
      <c r="C43" s="8">
        <v>100</v>
      </c>
      <c r="D43" s="8"/>
      <c r="E43" s="8"/>
      <c r="F43" s="8">
        <v>100</v>
      </c>
    </row>
    <row r="44" spans="1:6">
      <c r="A44" s="7" t="s">
        <v>8363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>
      <c r="A45" s="7" t="s">
        <v>8364</v>
      </c>
      <c r="B45" s="8">
        <v>100</v>
      </c>
      <c r="C45" s="8">
        <v>60</v>
      </c>
      <c r="D45" s="8"/>
      <c r="E45" s="8"/>
      <c r="F45" s="8">
        <v>160</v>
      </c>
    </row>
    <row r="46" spans="1:6">
      <c r="A46" s="7" t="s">
        <v>8365</v>
      </c>
      <c r="B46" s="8">
        <v>20</v>
      </c>
      <c r="C46" s="8"/>
      <c r="D46" s="8"/>
      <c r="E46" s="8"/>
      <c r="F46" s="8">
        <v>20</v>
      </c>
    </row>
    <row r="47" spans="1:6">
      <c r="A47" s="7" t="s">
        <v>8313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honeticPr fontId="3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DC698-FBCA-4413-AE22-7F9BB3F5DB53}">
  <dimension ref="A1:F18"/>
  <sheetViews>
    <sheetView workbookViewId="0">
      <selection activeCell="I24" sqref="I24"/>
    </sheetView>
  </sheetViews>
  <sheetFormatPr defaultRowHeight="14.25"/>
  <cols>
    <col min="1" max="1" width="13.75" bestFit="1" customWidth="1"/>
    <col min="2" max="2" width="16.25" bestFit="1" customWidth="1"/>
    <col min="3" max="3" width="6.25" bestFit="1" customWidth="1"/>
    <col min="4" max="4" width="4.5" bestFit="1" customWidth="1"/>
    <col min="5" max="5" width="9.875" bestFit="1" customWidth="1"/>
    <col min="6" max="6" width="11.625" bestFit="1" customWidth="1"/>
  </cols>
  <sheetData>
    <row r="1" spans="1:6">
      <c r="A1" s="6" t="s">
        <v>8380</v>
      </c>
      <c r="B1" t="s">
        <v>8311</v>
      </c>
    </row>
    <row r="2" spans="1:6">
      <c r="A2" s="6" t="s">
        <v>8308</v>
      </c>
      <c r="B2" t="s">
        <v>8311</v>
      </c>
    </row>
    <row r="4" spans="1:6">
      <c r="A4" s="6" t="s">
        <v>8323</v>
      </c>
      <c r="B4" s="6" t="s">
        <v>8324</v>
      </c>
    </row>
    <row r="5" spans="1:6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>
      <c r="A6" s="10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>
      <c r="A7" s="10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>
      <c r="A8" s="10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>
      <c r="A9" s="10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>
      <c r="A10" s="10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>
      <c r="A11" s="10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>
      <c r="A12" s="10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>
      <c r="A13" s="10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>
      <c r="A14" s="10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>
      <c r="A15" s="10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>
      <c r="A16" s="10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>
      <c r="A17" s="10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>
      <c r="A18" s="10" t="s">
        <v>8313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honeticPr fontId="3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22BBE-F3D9-433C-843F-7B6B90944ED3}">
  <dimension ref="A1:H13"/>
  <sheetViews>
    <sheetView tabSelected="1" workbookViewId="0">
      <selection activeCell="L10" sqref="L10"/>
    </sheetView>
  </sheetViews>
  <sheetFormatPr defaultRowHeight="14.25"/>
  <cols>
    <col min="1" max="1" width="27.75" customWidth="1"/>
    <col min="2" max="3" width="18.125" customWidth="1"/>
    <col min="4" max="4" width="18" customWidth="1"/>
    <col min="5" max="5" width="18.125" customWidth="1"/>
    <col min="6" max="6" width="18.625" customWidth="1"/>
    <col min="7" max="8" width="18" customWidth="1"/>
  </cols>
  <sheetData>
    <row r="1" spans="1:8">
      <c r="A1" t="s">
        <v>8381</v>
      </c>
      <c r="B1" t="s">
        <v>8382</v>
      </c>
      <c r="C1" t="s">
        <v>8383</v>
      </c>
      <c r="D1" t="s">
        <v>8400</v>
      </c>
      <c r="E1" t="s">
        <v>8384</v>
      </c>
      <c r="F1" t="s">
        <v>8385</v>
      </c>
      <c r="G1" t="s">
        <v>8386</v>
      </c>
      <c r="H1" t="s">
        <v>8387</v>
      </c>
    </row>
    <row r="2" spans="1:8">
      <c r="A2" t="s">
        <v>8388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>
      <c r="A3" t="s">
        <v>8389</v>
      </c>
      <c r="B3">
        <f>COUNTIFS(Sheet1!D:D,"&gt;=1000",Sheet1!D:D,"&lt;=4999",Sheet1!F:F,"successful")</f>
        <v>932</v>
      </c>
      <c r="C3">
        <f>COUNTIFS(Sheet1!D:D,"&gt;=1000",Sheet1!D:D,"&lt;=4999",Sheet1!F:F,"failed")</f>
        <v>420</v>
      </c>
      <c r="D3">
        <f>COUNTIFS(Sheet1!D:D,"&gt;=1000",Sheet1!D:D,"&lt;=4999",Sheet1!F:F,"canceled")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>
      <c r="A4" t="s">
        <v>8390</v>
      </c>
      <c r="B4">
        <f>COUNTIFS(Sheet1!D:D,"&gt;=5000",Sheet1!D:D,"&lt;=9999",Sheet1!F:F,"successful")</f>
        <v>381</v>
      </c>
      <c r="C4">
        <f>COUNTIFS(Sheet1!D:D,"&gt;=5000",Sheet1!D:D,"&lt;=9999",Sheet1!F:F,"failed")</f>
        <v>283</v>
      </c>
      <c r="D4">
        <f>COUNTIFS(Sheet1!D:D,"&gt;=5000",Sheet1!D:D,"&lt;=9999",Sheet1!F:F,"canceled")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>
      <c r="A5" t="s">
        <v>8391</v>
      </c>
      <c r="B5">
        <f>COUNTIFS(Sheet1!D:D,"&gt;=10000",Sheet1!D:D,"&lt;=14999",Sheet1!F:F,"successful")</f>
        <v>168</v>
      </c>
      <c r="C5">
        <f>COUNTIFS(Sheet1!D:D,"&gt;=10000",Sheet1!D:D,"&lt;=14999",Sheet1!F:F,"failed")</f>
        <v>144</v>
      </c>
      <c r="D5">
        <f>COUNTIFS(Sheet1!D:D,"&gt;=10000",Sheet1!D:D,"&lt;=14999",Sheet1!F:F,"canceled")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>
      <c r="A6" t="s">
        <v>8392</v>
      </c>
      <c r="B6">
        <f>COUNTIFS(Sheet1!D:D,"&gt;=15000",Sheet1!D:D,"&lt;=19999",Sheet1!F:F,"successful")</f>
        <v>94</v>
      </c>
      <c r="C6">
        <f>COUNTIFS(Sheet1!D:D,"&gt;=15000",Sheet1!D:D,"&lt;=19999",Sheet1!F:F,"failed")</f>
        <v>90</v>
      </c>
      <c r="D6">
        <f>COUNTIFS(Sheet1!D:D,"&gt;=15000",Sheet1!D:D,"&lt;=19999",Sheet1!F:F,"canceled")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>
      <c r="A7" t="s">
        <v>8393</v>
      </c>
      <c r="B7">
        <f>COUNTIFS(Sheet1!D:D,"&gt;=20000",Sheet1!D:D,"&lt;=24999",Sheet1!F:F,"successful")</f>
        <v>62</v>
      </c>
      <c r="C7">
        <f>COUNTIFS(Sheet1!D:D,"&gt;=20000",Sheet1!D:D,"&lt;=24999",Sheet1!F:F,"failed")</f>
        <v>72</v>
      </c>
      <c r="D7">
        <f>COUNTIFS(Sheet1!D:D,"&gt;=20000",Sheet1!D:D,"&lt;=24999",Sheet1!F:F,"canceled")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>
      <c r="A8" t="s">
        <v>8394</v>
      </c>
      <c r="B8">
        <f>COUNTIFS(Sheet1!D:D,"&gt;=25000",Sheet1!D:D,"&lt;=29999",Sheet1!F:F,"successful")</f>
        <v>55</v>
      </c>
      <c r="C8">
        <f>COUNTIFS(Sheet1!D:D,"&gt;=25000",Sheet1!D:D,"&lt;=29999",Sheet1!F:F,"failed")</f>
        <v>64</v>
      </c>
      <c r="D8">
        <f>COUNTIFS(Sheet1!D:D,"&gt;=25000",Sheet1!D:D,"&lt;=29999",Sheet1!F:F,"canceled")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>
      <c r="A9" t="s">
        <v>8395</v>
      </c>
      <c r="B9">
        <f>COUNTIFS(Sheet1!D:D,"&gt;=30000",Sheet1!D:D,"&lt;=34999",Sheet1!F:F,"successful")</f>
        <v>32</v>
      </c>
      <c r="C9">
        <f>COUNTIFS(Sheet1!D:D,"&gt;=30000",Sheet1!D:D,"&lt;=34999",Sheet1!F:F,"failed")</f>
        <v>37</v>
      </c>
      <c r="D9">
        <f>COUNTIFS(Sheet1!D:D,"&gt;=30000",Sheet1!D:D,"&lt;=34999",Sheet1!F:F,"canceled")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>
      <c r="A10" t="s">
        <v>8396</v>
      </c>
      <c r="B10">
        <f>COUNTIFS(Sheet1!$D:$D,"&gt;=35000",Sheet1!$D:$D,"&lt;=39999",Sheet1!$F:$F,"successful")</f>
        <v>26</v>
      </c>
      <c r="C10">
        <f>COUNTIFS(Sheet1!$D:$D,"&gt;=35000",Sheet1!$D:$D,"&lt;=39999",Sheet1!$F:$F,"failed")</f>
        <v>22</v>
      </c>
      <c r="D10">
        <f>COUNTIFS(Sheet1!$D:$D,"&gt;=35000",Sheet1!$D:$D,"&lt;=39999",Sheet1!$F:$F,"canceled")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>
      <c r="A11" t="s">
        <v>8397</v>
      </c>
      <c r="B11">
        <f>COUNTIFS(Sheet1!$D:$D,"&gt;=40000",Sheet1!$D:$D,"&lt;=44999",Sheet1!$F:$F,"successful")</f>
        <v>21</v>
      </c>
      <c r="C11">
        <f>COUNTIFS(Sheet1!$D:$D,"&gt;=40000",Sheet1!$D:$D,"&lt;=44999",Sheet1!$F:$F,"failed")</f>
        <v>16</v>
      </c>
      <c r="D11">
        <f>COUNTIFS(Sheet1!$D:$D,"&gt;=40000",Sheet1!$D:$D,"&lt;=44999",Sheet1!$F:$F,"canceled")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>
      <c r="A12" t="s">
        <v>8398</v>
      </c>
      <c r="B12">
        <f>COUNTIFS(Sheet1!$D:$D,"&gt;=45000",Sheet1!$D:$D,"&lt;=49999",Sheet1!$F:$F,"successful")</f>
        <v>6</v>
      </c>
      <c r="C12">
        <f>COUNTIFS(Sheet1!$D:$D,"&gt;=45000",Sheet1!$D:$D,"&lt;=49999",Sheet1!$F:$F,"failed")</f>
        <v>11</v>
      </c>
      <c r="D12">
        <f>COUNTIFS(Sheet1!$D:$D,"&gt;=45000",Sheet1!$D:$D,"&lt;=49999",Sheet1!$F:$F,"canceled")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>
      <c r="A13" t="s">
        <v>8399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2018-11-01T07:03:11Z</dcterms:modified>
</cp:coreProperties>
</file>