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M:\Dropbox\Downloads\example-python\2-output\"/>
    </mc:Choice>
  </mc:AlternateContent>
  <xr:revisionPtr revIDLastSave="0" documentId="8_{C7D18E6A-A0A5-42A8-97DA-09AF9611C3FC}" xr6:coauthVersionLast="47" xr6:coauthVersionMax="47" xr10:uidLastSave="{00000000-0000-0000-0000-000000000000}"/>
  <bookViews>
    <workbookView xWindow="7200" yWindow="8160" windowWidth="21600" windowHeight="12855" xr2:uid="{00000000-000D-0000-FFFF-FFFF00000000}"/>
  </bookViews>
  <sheets>
    <sheet name="repor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I45" i="2"/>
  <c r="H45" i="2"/>
  <c r="I44" i="2"/>
  <c r="H44" i="2"/>
  <c r="H43" i="2"/>
  <c r="I43" i="2"/>
  <c r="I42" i="2"/>
  <c r="H42" i="2"/>
  <c r="I41" i="2"/>
  <c r="H41" i="2"/>
  <c r="H40" i="2"/>
  <c r="I40" i="2"/>
  <c r="H39" i="2"/>
  <c r="I39" i="2"/>
  <c r="H38" i="2"/>
  <c r="I38" i="2"/>
  <c r="H37" i="2"/>
  <c r="I37" i="2"/>
  <c r="I36" i="2"/>
  <c r="H36" i="2"/>
  <c r="H35" i="2"/>
  <c r="I35" i="2"/>
  <c r="H34" i="2"/>
  <c r="I34" i="2"/>
  <c r="I30" i="2"/>
  <c r="H30" i="2"/>
  <c r="H29" i="2"/>
  <c r="I29" i="2"/>
  <c r="H28" i="2"/>
  <c r="I28" i="2"/>
  <c r="H27" i="2"/>
  <c r="I27" i="2"/>
  <c r="H26" i="2"/>
  <c r="I26" i="2"/>
  <c r="H25" i="2"/>
  <c r="I25" i="2"/>
  <c r="H24" i="2"/>
  <c r="I24" i="2"/>
  <c r="H23" i="2"/>
  <c r="I23" i="2"/>
  <c r="H22" i="2"/>
  <c r="I22" i="2"/>
  <c r="H21" i="2"/>
  <c r="I21" i="2"/>
  <c r="H20" i="2"/>
  <c r="I20" i="2"/>
  <c r="H19" i="2"/>
  <c r="I19" i="2"/>
  <c r="H4" i="2"/>
  <c r="H5" i="2"/>
  <c r="H6" i="2"/>
  <c r="H7" i="2"/>
  <c r="H8" i="2"/>
  <c r="H9" i="2"/>
  <c r="H10" i="2"/>
  <c r="H11" i="2"/>
  <c r="H12" i="2"/>
  <c r="H13" i="2"/>
  <c r="H14" i="2"/>
  <c r="H15" i="2"/>
  <c r="I5" i="2"/>
  <c r="I6" i="2"/>
  <c r="I7" i="2"/>
  <c r="I8" i="2"/>
  <c r="I9" i="2"/>
  <c r="I10" i="2"/>
  <c r="I11" i="2"/>
  <c r="I12" i="2"/>
  <c r="I13" i="2"/>
  <c r="I14" i="2"/>
  <c r="I15" i="2"/>
  <c r="I4" i="2"/>
</calcChain>
</file>

<file path=xl/sharedStrings.xml><?xml version="1.0" encoding="utf-8"?>
<sst xmlns="http://schemas.openxmlformats.org/spreadsheetml/2006/main" count="76" uniqueCount="30">
  <si>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</si>
  <si>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</si>
  <si>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</si>
  <si>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</si>
  <si>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</si>
  <si>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</si>
  <si>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</si>
  <si>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</si>
  <si>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</si>
  <si>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</si>
  <si>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</si>
  <si>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</si>
  <si>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Heat Index</t>
  </si>
  <si>
    <t>Location</t>
  </si>
  <si>
    <t>Parameter</t>
  </si>
  <si>
    <t>Value</t>
  </si>
  <si>
    <t>Month</t>
  </si>
  <si>
    <t>low</t>
  </si>
  <si>
    <t>high</t>
  </si>
  <si>
    <t>base</t>
  </si>
  <si>
    <t>diff</t>
  </si>
  <si>
    <t>Relative humidity</t>
  </si>
  <si>
    <t>Air temperature</t>
  </si>
  <si>
    <t>Hours in the year above different thresholds</t>
  </si>
  <si>
    <t>Threshold</t>
  </si>
  <si>
    <t>30</t>
  </si>
  <si>
    <t>35</t>
  </si>
  <si>
    <t>40</t>
  </si>
  <si>
    <t>45</t>
  </si>
  <si>
    <t>Abu Dhabi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</si>
</sst>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</cellStyleXfs>
  <cellXfs count="10">
    <xf numFmtId="0" fontId="0" fillId="0" borderId="0" xfId="0"/>
    <xf numFmtId="0" fontId="1" fillId="0" borderId="1" xfId="1"/>
    <xf numFmtId="0" fontId="5" fillId="0" borderId="4" xfId="0" applyFont="1" applyBorder="1"/>
    <xf numFmtId="0" fontId="3" fillId="2" borderId="3" xfId="3"/>
    <xf numFmtId="2" fontId="3" fillId="2" borderId="3" xfId="3" applyNumberFormat="1"/>
    <xf numFmtId="2" fontId="4" fillId="3" borderId="3" xfId="4" applyNumberFormat="1"/>
    <xf numFmtId="0" fontId="5" fillId="0" borderId="0" xfId="0" applyFont="1" applyFill="1" applyBorder="1"/>
    <xf numFmtId="0" fontId="5" fillId="0" borderId="0" xfId="0" applyFont="1"/>
    <xf numFmtId="0" fontId="0" fillId="0" borderId="0" xfId="0" applyAlignment="1">
      <alignment horizontal="right"/>
    </xf>
    <xf numFmtId="0" fontId="2" fillId="0" borderId="2" xfId="2" applyAlignment="1">
      <alignment horizontal="left"/>
    </xf>
  </cellXfs>
  <cellStyles count="5">
    <cellStyle name="Calculation" xfId="4" builtinId="22"/>
    <cellStyle name="Heading 1" xfId="1" builtinId="16"/>
    <cellStyle name="Heading 2" xfId="2" builtinId="17"/>
    <cellStyle name="Input" xfId="3" builtinId="20"/>
    <cellStyle name="Normal" xfId="0" builtinId="0"/>
  </cellStyles>
  <dxfs count="15">
    <dxf>
      <numFmt numFmtId="2" formatCode="0.00"/>
    </dxf>
    <dxf>
      <numFmt numFmtId="2" formatCode="0.00"/>
    </dxf>
    <dxf>
      <numFmt numFmtId="2" formatCode="0.00"/>
      <border outline="0">
        <left style="thin">
          <color rgb="FF7F7F7F"/>
        </left>
        <right style="thin">
          <color rgb="FF7F7F7F"/>
        </right>
      </border>
    </dxf>
    <dxf>
      <numFmt numFmtId="2" formatCode="0.00"/>
      <border outline="0">
        <right style="thin">
          <color rgb="FF7F7F7F"/>
        </right>
      </border>
    </dxf>
    <dxf>
      <border outline="0">
        <right style="thin">
          <color rgb="FF7F7F7F"/>
        </right>
      </border>
    </dxf>
    <dxf>
      <numFmt numFmtId="2" formatCode="0.00"/>
    </dxf>
    <dxf>
      <numFmt numFmtId="2" formatCode="0.00"/>
    </dxf>
    <dxf>
      <numFmt numFmtId="2" formatCode="0.00"/>
      <border outline="0">
        <left style="thin">
          <color rgb="FF7F7F7F"/>
        </left>
        <right style="thin">
          <color rgb="FF7F7F7F"/>
        </right>
      </border>
    </dxf>
    <dxf>
      <numFmt numFmtId="2" formatCode="0.00"/>
      <border outline="0">
        <right style="thin">
          <color rgb="FF7F7F7F"/>
        </right>
      </border>
    </dxf>
    <dxf>
      <border outline="0">
        <right style="thin">
          <color rgb="FF7F7F7F"/>
        </right>
      </border>
    </dxf>
    <dxf>
      <numFmt numFmtId="2" formatCode="0.00"/>
    </dxf>
    <dxf>
      <numFmt numFmtId="2" formatCode="0.00"/>
    </dxf>
    <dxf>
      <numFmt numFmtId="2" formatCode="0.00"/>
      <border outline="0">
        <left style="thin">
          <color rgb="FF7F7F7F"/>
        </left>
        <right style="thin">
          <color rgb="FF7F7F7F"/>
        </right>
      </border>
    </dxf>
    <dxf>
      <numFmt numFmtId="2" formatCode="0.00"/>
      <border outline="0">
        <right style="thin">
          <color rgb="FF7F7F7F"/>
        </right>
      </border>
    </dxf>
    <dxf>
      <border outline="0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Air temperature</a:t>
            </a:r>
          </a:p>
          <a:p>
            <a:pPr>
              <a:defRPr/>
            </a:pPr>
            <a:r>
              <a:rPr lang="en-GB"/>
              <a:t>(monthly range of average daily</a:t>
            </a:r>
            <a:r>
              <a:rPr lang="en-GB" baseline="0"/>
              <a:t> min and max)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data!$H$3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data!$E$4:$E$15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data!$H$4:$H$15</c:f>
              <c:numCache>
                <c:formatCode>0.00</c:formatCode>
                <c:ptCount val="12"/>
                <c:pt idx="0">
                  <c:v>12.958064516129031</c:v>
                </c:pt>
                <c:pt idx="1">
                  <c:v>13.62142857142857</c:v>
                </c:pt>
                <c:pt idx="2">
                  <c:v>17.100000000000001</c:v>
                </c:pt>
                <c:pt idx="3">
                  <c:v>20.776666666666664</c:v>
                </c:pt>
                <c:pt idx="4">
                  <c:v>24.022580645161291</c:v>
                </c:pt>
                <c:pt idx="5">
                  <c:v>26.246666666666666</c:v>
                </c:pt>
                <c:pt idx="6">
                  <c:v>28.551612903225806</c:v>
                </c:pt>
                <c:pt idx="7">
                  <c:v>28.729032258064517</c:v>
                </c:pt>
                <c:pt idx="8">
                  <c:v>27.02</c:v>
                </c:pt>
                <c:pt idx="9">
                  <c:v>22.57741935483871</c:v>
                </c:pt>
                <c:pt idx="10">
                  <c:v>18.876666666666665</c:v>
                </c:pt>
                <c:pt idx="11">
                  <c:v>15.009677419354839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C-4E74-9676-AC5475A2294A}"/>
            </c:ext>
          </c:extLst>
        </c:ser>
        <c:ser>
          <c:idx val="3"/>
          <c:order val="3"/>
          <c:tx>
            <c:strRef>
              <c:f>data!$I$3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data!$E$4:$E$15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data!$I$4:$I$15</c:f>
              <c:numCache>
                <c:formatCode>0.00</c:formatCode>
                <c:ptCount val="12"/>
                <c:pt idx="0">
                  <c:v>10.451612903225808</c:v>
                </c:pt>
                <c:pt idx="1">
                  <c:v>12.99642857142857</c:v>
                </c:pt>
                <c:pt idx="2">
                  <c:v>11.003225806451614</c:v>
                </c:pt>
                <c:pt idx="3">
                  <c:v>12.263333333333335</c:v>
                </c:pt>
                <c:pt idx="4">
                  <c:v>14.174193548387095</c:v>
                </c:pt>
                <c:pt idx="5">
                  <c:v>13.679999999999996</c:v>
                </c:pt>
                <c:pt idx="6">
                  <c:v>12.880645161290328</c:v>
                </c:pt>
                <c:pt idx="7">
                  <c:v>13.303225806451611</c:v>
                </c:pt>
                <c:pt idx="8">
                  <c:v>12.79333333333334</c:v>
                </c:pt>
                <c:pt idx="9">
                  <c:v>12.983870967741936</c:v>
                </c:pt>
                <c:pt idx="10">
                  <c:v>11.346666666666671</c:v>
                </c:pt>
                <c:pt idx="11">
                  <c:v>10.641935483870968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C-4E74-9676-AC5475A22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672255"/>
        <c:axId val="1323671007"/>
      </c:areaChart>
      <c:lineChart>
        <c:grouping val="standard"/>
        <c:varyColors val="0"/>
        <c:ser>
          <c:idx val="0"/>
          <c:order val="0"/>
          <c:tx>
            <c:strRef>
              <c:f>data!$F$3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data!$E$4:$E$15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data!$F$4:$F$15</c:f>
              <c:numCache>
                <c:formatCode>0.00</c:formatCode>
                <c:ptCount val="12"/>
                <c:pt idx="0">
                  <c:v>12.958064516129031</c:v>
                </c:pt>
                <c:pt idx="1">
                  <c:v>13.62142857142857</c:v>
                </c:pt>
                <c:pt idx="2">
                  <c:v>17.100000000000001</c:v>
                </c:pt>
                <c:pt idx="3">
                  <c:v>20.776666666666664</c:v>
                </c:pt>
                <c:pt idx="4">
                  <c:v>24.022580645161291</c:v>
                </c:pt>
                <c:pt idx="5">
                  <c:v>26.246666666666666</c:v>
                </c:pt>
                <c:pt idx="6">
                  <c:v>28.551612903225806</c:v>
                </c:pt>
                <c:pt idx="7">
                  <c:v>28.729032258064517</c:v>
                </c:pt>
                <c:pt idx="8">
                  <c:v>27.02</c:v>
                </c:pt>
                <c:pt idx="9">
                  <c:v>22.57741935483871</c:v>
                </c:pt>
                <c:pt idx="10">
                  <c:v>18.876666666666665</c:v>
                </c:pt>
                <c:pt idx="11">
                  <c:v>15.009677419354839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C-4E74-9676-AC5475A2294A}"/>
            </c:ext>
          </c:extLst>
        </c:ser>
        <c:ser>
          <c:idx val="1"/>
          <c:order val="1"/>
          <c:tx>
            <c:strRef>
              <c:f>data!$G$3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data!$E$4:$E$15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data!$G$4:$G$15</c:f>
              <c:numCache>
                <c:formatCode>0.00</c:formatCode>
                <c:ptCount val="12"/>
                <c:pt idx="0">
                  <c:v>23.409677419354839</c:v>
                </c:pt>
                <c:pt idx="1">
                  <c:v>26.61785714285714</c:v>
                </c:pt>
                <c:pt idx="2">
                  <c:v>28.103225806451615</c:v>
                </c:pt>
                <c:pt idx="3">
                  <c:v>33.04</c:v>
                </c:pt>
                <c:pt idx="4">
                  <c:v>38.196774193548386</c:v>
                </c:pt>
                <c:pt idx="5">
                  <c:v>39.926666666666662</c:v>
                </c:pt>
                <c:pt idx="6">
                  <c:v>41.432258064516134</c:v>
                </c:pt>
                <c:pt idx="7">
                  <c:v>42.032258064516128</c:v>
                </c:pt>
                <c:pt idx="8">
                  <c:v>39.81333333333334</c:v>
                </c:pt>
                <c:pt idx="9">
                  <c:v>35.561290322580646</c:v>
                </c:pt>
                <c:pt idx="10">
                  <c:v>30.223333333333336</c:v>
                </c:pt>
                <c:pt idx="11">
                  <c:v>25.651612903225807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C-4E74-9676-AC5475A22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672255"/>
        <c:axId val="1323671007"/>
      </c:lineChart>
      <c:catAx>
        <c:axId val="132367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71007"/>
        <c:crosses val="autoZero"/>
        <c:auto val="1"/>
        <c:lblAlgn val="ctr"/>
        <c:lblOffset val="100"/>
        <c:noMultiLvlLbl val="0"/>
      </c:catAx>
      <c:valAx>
        <c:axId val="13236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[]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7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humidity</a:t>
            </a:r>
          </a:p>
          <a:p>
            <a:pPr algn="ctr">
              <a:defRPr/>
            </a:pPr>
            <a:r>
              <a:rPr lang="en-GB"/>
              <a:t>(monthly range of average daily</a:t>
            </a:r>
            <a:r>
              <a:rPr lang="en-GB" baseline="0"/>
              <a:t> min and max)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data!$H$18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strRef>
              <c:f>data!$E$19:$E$30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data!$H$19:$H$30</c:f>
              <c:numCache>
                <c:formatCode>0.00</c:formatCode>
                <c:ptCount val="12"/>
                <c:pt idx="0">
                  <c:v>42.741935483870968</c:v>
                </c:pt>
                <c:pt idx="1">
                  <c:v>36</c:v>
                </c:pt>
                <c:pt idx="2">
                  <c:v>42.903225806451616</c:v>
                </c:pt>
                <c:pt idx="3">
                  <c:v>26.166666666666668</c:v>
                </c:pt>
                <c:pt idx="4">
                  <c:v>21.967741935483872</c:v>
                </c:pt>
                <c:pt idx="5">
                  <c:v>24.666666666666668</c:v>
                </c:pt>
                <c:pt idx="6">
                  <c:v>25.322580645161292</c:v>
                </c:pt>
                <c:pt idx="7">
                  <c:v>24.451612903225808</c:v>
                </c:pt>
                <c:pt idx="8">
                  <c:v>27.666666666666668</c:v>
                </c:pt>
                <c:pt idx="9">
                  <c:v>29.193548387096776</c:v>
                </c:pt>
                <c:pt idx="10">
                  <c:v>44.833333333333336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0-416D-8B61-D1DC099AB736}"/>
            </c:ext>
          </c:extLst>
        </c:ser>
        <c:ser>
          <c:idx val="3"/>
          <c:order val="3"/>
          <c:tx>
            <c:strRef>
              <c:f>data!$I$18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data!$E$19:$E$30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data!$I$19:$I$30</c:f>
              <c:numCache>
                <c:formatCode>0.00</c:formatCode>
                <c:ptCount val="12"/>
                <c:pt idx="0">
                  <c:v>46.354838709677416</c:v>
                </c:pt>
                <c:pt idx="1">
                  <c:v>52.321428571428569</c:v>
                </c:pt>
                <c:pt idx="2">
                  <c:v>46.677419354838705</c:v>
                </c:pt>
                <c:pt idx="3">
                  <c:v>53.8</c:v>
                </c:pt>
                <c:pt idx="4">
                  <c:v>53.451612903225808</c:v>
                </c:pt>
                <c:pt idx="5">
                  <c:v>53.166666666666657</c:v>
                </c:pt>
                <c:pt idx="6">
                  <c:v>56.258064516129025</c:v>
                </c:pt>
                <c:pt idx="7">
                  <c:v>55.806451612903231</c:v>
                </c:pt>
                <c:pt idx="8">
                  <c:v>60.333333333333329</c:v>
                </c:pt>
                <c:pt idx="9">
                  <c:v>54.645161290322584</c:v>
                </c:pt>
                <c:pt idx="10">
                  <c:v>45.43333333333333</c:v>
                </c:pt>
                <c:pt idx="11">
                  <c:v>41.387096774193552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0-416D-8B61-D1DC099A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672255"/>
        <c:axId val="1323671007"/>
      </c:areaChart>
      <c:lineChart>
        <c:grouping val="standard"/>
        <c:varyColors val="0"/>
        <c:ser>
          <c:idx val="0"/>
          <c:order val="0"/>
          <c:tx>
            <c:strRef>
              <c:f>data!$F$18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data!$E$19:$E$30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data!$F$19:$F$30</c:f>
              <c:numCache>
                <c:formatCode>0.00</c:formatCode>
                <c:ptCount val="12"/>
                <c:pt idx="0">
                  <c:v>42.741935483870968</c:v>
                </c:pt>
                <c:pt idx="1">
                  <c:v>36</c:v>
                </c:pt>
                <c:pt idx="2">
                  <c:v>42.903225806451616</c:v>
                </c:pt>
                <c:pt idx="3">
                  <c:v>26.166666666666668</c:v>
                </c:pt>
                <c:pt idx="4">
                  <c:v>21.967741935483872</c:v>
                </c:pt>
                <c:pt idx="5">
                  <c:v>24.666666666666668</c:v>
                </c:pt>
                <c:pt idx="6">
                  <c:v>25.322580645161292</c:v>
                </c:pt>
                <c:pt idx="7">
                  <c:v>24.451612903225808</c:v>
                </c:pt>
                <c:pt idx="8">
                  <c:v>27.666666666666668</c:v>
                </c:pt>
                <c:pt idx="9">
                  <c:v>29.193548387096776</c:v>
                </c:pt>
                <c:pt idx="10">
                  <c:v>44.833333333333336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90-416D-8B61-D1DC099AB736}"/>
            </c:ext>
          </c:extLst>
        </c:ser>
        <c:ser>
          <c:idx val="1"/>
          <c:order val="1"/>
          <c:tx>
            <c:strRef>
              <c:f>data!$G$18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data!$E$19:$E$30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data!$G$19:$G$30</c:f>
              <c:numCache>
                <c:formatCode>0.00</c:formatCode>
                <c:ptCount val="12"/>
                <c:pt idx="0">
                  <c:v>89.096774193548384</c:v>
                </c:pt>
                <c:pt idx="1">
                  <c:v>88.321428571428569</c:v>
                </c:pt>
                <c:pt idx="2">
                  <c:v>89.58064516129032</c:v>
                </c:pt>
                <c:pt idx="3">
                  <c:v>79.966666666666669</c:v>
                </c:pt>
                <c:pt idx="4">
                  <c:v>75.41935483870968</c:v>
                </c:pt>
                <c:pt idx="5">
                  <c:v>77.833333333333329</c:v>
                </c:pt>
                <c:pt idx="6">
                  <c:v>81.58064516129032</c:v>
                </c:pt>
                <c:pt idx="7">
                  <c:v>80.258064516129039</c:v>
                </c:pt>
                <c:pt idx="8">
                  <c:v>88</c:v>
                </c:pt>
                <c:pt idx="9">
                  <c:v>83.838709677419359</c:v>
                </c:pt>
                <c:pt idx="10">
                  <c:v>90.266666666666666</c:v>
                </c:pt>
                <c:pt idx="11">
                  <c:v>84.387096774193552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90-416D-8B61-D1DC099A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672255"/>
        <c:axId val="1323671007"/>
      </c:lineChart>
      <c:catAx>
        <c:axId val="132367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71007"/>
        <c:crosses val="autoZero"/>
        <c:auto val="1"/>
        <c:lblAlgn val="ctr"/>
        <c:lblOffset val="100"/>
        <c:noMultiLvlLbl val="0"/>
      </c:catAx>
      <c:valAx>
        <c:axId val="132367100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humidity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7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Apparent temperature</a:t>
            </a:r>
          </a:p>
          <a:p>
            <a:pPr>
              <a:defRPr/>
            </a:pPr>
            <a:r>
              <a:rPr lang="en-GB"/>
              <a:t>(monthly range</a:t>
            </a:r>
            <a:r>
              <a:rPr lang="en-GB" baseline="0"/>
              <a:t> of min and max)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data!$H$33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strRef>
              <c:f>data!$E$34:$E$45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data!$H$34:$H$45</c:f>
              <c:numCache>
                <c:formatCode>0.00</c:formatCode>
                <c:ptCount val="12"/>
                <c:pt idx="0">
                  <c:v>9.7389518313198877</c:v>
                </c:pt>
                <c:pt idx="1">
                  <c:v>5.2148516830765743</c:v>
                </c:pt>
                <c:pt idx="2">
                  <c:v>11.03787430254016</c:v>
                </c:pt>
                <c:pt idx="3">
                  <c:v>18.449605085321927</c:v>
                </c:pt>
                <c:pt idx="4">
                  <c:v>21.110711918011205</c:v>
                </c:pt>
                <c:pt idx="5">
                  <c:v>24.123716994364301</c:v>
                </c:pt>
                <c:pt idx="6">
                  <c:v>25.356016106496153</c:v>
                </c:pt>
                <c:pt idx="7">
                  <c:v>26.90889011288586</c:v>
                </c:pt>
                <c:pt idx="8">
                  <c:v>25.899495266133368</c:v>
                </c:pt>
                <c:pt idx="9">
                  <c:v>19.93428630782746</c:v>
                </c:pt>
                <c:pt idx="10">
                  <c:v>16.984912637064152</c:v>
                </c:pt>
                <c:pt idx="11">
                  <c:v>8.7729975530846325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E19-8324-95DC21A38237}"/>
            </c:ext>
          </c:extLst>
        </c:ser>
        <c:ser>
          <c:idx val="3"/>
          <c:order val="3"/>
          <c:tx>
            <c:strRef>
              <c:f>data!$I$33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data!$E$34:$E$45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data!$I$34:$I$45</c:f>
              <c:numCache>
                <c:formatCode>0.00</c:formatCode>
                <c:ptCount val="12"/>
                <c:pt idx="0">
                  <c:v>17.795455062620466</c:v>
                </c:pt>
                <c:pt idx="1">
                  <c:v>27.24334882311053</c:v>
                </c:pt>
                <c:pt idx="2">
                  <c:v>27.849836299231498</c:v>
                </c:pt>
                <c:pt idx="3">
                  <c:v>20.024198499356153</c:v>
                </c:pt>
                <c:pt idx="4">
                  <c:v>21.739293345154223</c:v>
                </c:pt>
                <c:pt idx="5">
                  <c:v>20.262717845820944</c:v>
                </c:pt>
                <c:pt idx="6">
                  <c:v>20.320145568965675</c:v>
                </c:pt>
                <c:pt idx="7">
                  <c:v>18.879277184272336</c:v>
                </c:pt>
                <c:pt idx="8">
                  <c:v>17.150912108769344</c:v>
                </c:pt>
                <c:pt idx="9">
                  <c:v>18.390583667123234</c:v>
                </c:pt>
                <c:pt idx="10">
                  <c:v>18.492863676477175</c:v>
                </c:pt>
                <c:pt idx="11">
                  <c:v>21.196697577581912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7-4E19-8324-95DC21A38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672255"/>
        <c:axId val="1323671007"/>
      </c:areaChart>
      <c:lineChart>
        <c:grouping val="standard"/>
        <c:varyColors val="0"/>
        <c:ser>
          <c:idx val="0"/>
          <c:order val="0"/>
          <c:tx>
            <c:strRef>
              <c:f>data!$F$33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data!$E$34:$E$45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data!$F$34:$F$45</c:f>
              <c:numCache>
                <c:formatCode>0.00</c:formatCode>
                <c:ptCount val="12"/>
                <c:pt idx="0">
                  <c:v>9.7389518313198877</c:v>
                </c:pt>
                <c:pt idx="1">
                  <c:v>5.2148516830765743</c:v>
                </c:pt>
                <c:pt idx="2">
                  <c:v>11.03787430254016</c:v>
                </c:pt>
                <c:pt idx="3">
                  <c:v>18.449605085321927</c:v>
                </c:pt>
                <c:pt idx="4">
                  <c:v>21.110711918011205</c:v>
                </c:pt>
                <c:pt idx="5">
                  <c:v>24.123716994364301</c:v>
                </c:pt>
                <c:pt idx="6">
                  <c:v>25.356016106496153</c:v>
                </c:pt>
                <c:pt idx="7">
                  <c:v>26.90889011288586</c:v>
                </c:pt>
                <c:pt idx="8">
                  <c:v>25.899495266133368</c:v>
                </c:pt>
                <c:pt idx="9">
                  <c:v>19.93428630782746</c:v>
                </c:pt>
                <c:pt idx="10">
                  <c:v>16.984912637064152</c:v>
                </c:pt>
                <c:pt idx="11">
                  <c:v>8.7729975530846325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7-4E19-8324-95DC21A38237}"/>
            </c:ext>
          </c:extLst>
        </c:ser>
        <c:ser>
          <c:idx val="1"/>
          <c:order val="1"/>
          <c:tx>
            <c:strRef>
              <c:f>data!$G$33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data!$E$34:$E$45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data!$G$34:$G$45</c:f>
              <c:numCache>
                <c:formatCode>0.00</c:formatCode>
                <c:ptCount val="12"/>
                <c:pt idx="0">
                  <c:v>27.534406893940353</c:v>
                </c:pt>
                <c:pt idx="1">
                  <c:v>32.458200506187104</c:v>
                </c:pt>
                <c:pt idx="2">
                  <c:v>38.887710601771659</c:v>
                </c:pt>
                <c:pt idx="3">
                  <c:v>38.47380358467808</c:v>
                </c:pt>
                <c:pt idx="4">
                  <c:v>42.850005263165428</c:v>
                </c:pt>
                <c:pt idx="5">
                  <c:v>44.386434840185245</c:v>
                </c:pt>
                <c:pt idx="6">
                  <c:v>45.676161675461827</c:v>
                </c:pt>
                <c:pt idx="7">
                  <c:v>45.788167297158196</c:v>
                </c:pt>
                <c:pt idx="8">
                  <c:v>43.050407374902711</c:v>
                </c:pt>
                <c:pt idx="9">
                  <c:v>38.324869974950694</c:v>
                </c:pt>
                <c:pt idx="10">
                  <c:v>35.477776313541327</c:v>
                </c:pt>
                <c:pt idx="11">
                  <c:v>29.969695130666544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7-4E19-8324-95DC21A38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672255"/>
        <c:axId val="1323671007"/>
      </c:lineChart>
      <c:catAx>
        <c:axId val="132367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71007"/>
        <c:crosses val="autoZero"/>
        <c:auto val="1"/>
        <c:lblAlgn val="ctr"/>
        <c:lblOffset val="100"/>
        <c:noMultiLvlLbl val="0"/>
      </c:catAx>
      <c:valAx>
        <c:axId val="13236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Apparent Temperature []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7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59810-637A-4385-91C6-B4F275F07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18</xdr:col>
      <xdr:colOff>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504FDB-FBF6-4D63-9735-2B0650F3A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9</xdr:col>
      <xdr:colOff>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94B91D-FB9D-416E-AB19-91C8F62EE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CE05DD-0070-48F8-8FD8-18A6CB50AD2F}" name="Table6" displayName="Table6" ref="K23:O35" totalsRowShown="0">
  <autoFilter ref="K23:O35" xr:uid="{0BCE05DD-0070-48F8-8FD8-18A6CB50AD2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F8691A5-5CE1-4B7F-A784-57FA7680380B}" name="Threshold"/>
    <tableColumn id="2" xr3:uid="{E26ECC89-FB27-4472-A229-40701BF02A58}" name="30"/>
    <tableColumn id="3" xr3:uid="{82345E1F-87F9-4A73-8D31-A28027699038}" name="35"/>
    <tableColumn id="4" xr3:uid="{C352E927-109A-42DF-AFE8-DC4269A33392}" name="40"/>
    <tableColumn id="5" xr3:uid="{F2AA6F92-36BD-47E2-9645-E604CE78A198}" name="45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6BA94D-B44B-4758-92D7-2E0F613FE643}" name="t.temp" displayName="t.temp" ref="E3:I15" totalsRowShown="0">
  <autoFilter ref="E3:I15" xr:uid="{0E6BA94D-B44B-4758-92D7-2E0F613FE64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86381A8-6AD8-4B00-9658-1638848222AA}" name="Month" dataDxfId="14"/>
    <tableColumn id="2" xr3:uid="{D7E7F3C2-DB64-4823-9F75-27CDFAEE1652}" name="low" dataDxfId="13" dataCellStyle="Input"/>
    <tableColumn id="3" xr3:uid="{B1DB5AFA-F96B-4645-BA7E-F9BF40B38F41}" name="high" dataDxfId="12" dataCellStyle="Input"/>
    <tableColumn id="4" xr3:uid="{8EFF274B-6C10-45A9-ADB3-4F6971CE68F9}" name="base" dataDxfId="11" dataCellStyle="Calculation">
      <calculatedColumnFormula>t.temp[[#This Row],[low]]</calculatedColumnFormula>
    </tableColumn>
    <tableColumn id="5" xr3:uid="{5060E505-2498-4F2A-A08C-D1C466AB1F40}" name="diff" dataDxfId="10" dataCellStyle="Calculation">
      <calculatedColumnFormula>t.temp[[#This Row],[high]]-t.temp[[#This Row],[low]]</calculatedColumnFormula>
    </tableColumn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C5FCE4-3E42-4065-BE3D-9196BEAAE008}" name="t.rh" displayName="t.rh" ref="E18:I30" totalsRowShown="0">
  <autoFilter ref="E18:I30" xr:uid="{EBC5FCE4-3E42-4065-BE3D-9196BEAAE00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A946FF1-DF9A-4E9E-AAFE-E00A953B955D}" name="Month" dataDxfId="9"/>
    <tableColumn id="2" xr3:uid="{CF9FB3B5-74DC-4FAF-8E9D-64628F977BCC}" name="low" dataDxfId="8" dataCellStyle="Input"/>
    <tableColumn id="3" xr3:uid="{1058B811-A195-4B2F-A315-7690DB86D2BE}" name="high" dataDxfId="7" dataCellStyle="Input"/>
    <tableColumn id="4" xr3:uid="{BDA921D5-8007-4A7D-9A04-23DC6DD473D6}" name="base" dataDxfId="6" dataCellStyle="Calculation">
      <calculatedColumnFormula>t.rh[[#This Row],[low]]</calculatedColumnFormula>
    </tableColumn>
    <tableColumn id="5" xr3:uid="{B0537713-A245-497C-8DEC-3BE1D919D33D}" name="diff" dataDxfId="5" dataCellStyle="Calculation">
      <calculatedColumnFormula>t.rh[[#This Row],[high]]-t.rh[[#This Row],[low]]</calculatedColumnFormula>
    </tableColumn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53D786-FC9E-4165-9214-704A4309A180}" name="t.heat" displayName="t.heat" ref="E33:I45" totalsRowShown="0">
  <autoFilter ref="E33:I45" xr:uid="{C153D786-FC9E-4165-9214-704A4309A18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8FEEEDD-0F7D-42DD-B8EE-6EEE98F48FC2}" name="Month" dataDxfId="4"/>
    <tableColumn id="2" xr3:uid="{0BFB506E-8A8B-47EB-9D98-6E86AB815BED}" name="low" dataDxfId="3" dataCellStyle="Input"/>
    <tableColumn id="3" xr3:uid="{64C9728C-468F-4265-B0AE-8F28305E1E57}" name="high" dataDxfId="2" dataCellStyle="Input"/>
    <tableColumn id="4" xr3:uid="{6C30FEBB-B8FB-4BE4-B896-E82718F258A5}" name="base" dataDxfId="1" dataCellStyle="Calculation">
      <calculatedColumnFormula>t.heat[[#This Row],[low]]</calculatedColumnFormula>
    </tableColumn>
    <tableColumn id="5" xr3:uid="{31EF04B1-4A0D-4D62-8ACD-152321E2C847}" name="diff" dataDxfId="0" dataCellStyle="Calculation">
      <calculatedColumnFormula>t.heat[[#This Row],[high]]-t.heat[[#This Row],[low]]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5"/>
  <sheetViews>
    <sheetView showGridLines="0" tabSelected="1" workbookViewId="0"/>
  </sheetViews>
  <sheetFormatPr defaultRowHeight="15" x14ac:dyDescent="0.25"/>
  <cols>
    <col min="11" max="11" width="9.140625" customWidth="1"/>
  </cols>
  <sheetData>
    <row r="2" spans="2:18" ht="20.25" thickBot="1" x14ac:dyDescent="0.35">
      <c r="B2" s="1" t="str">
        <f>_xlfn.CONCAT("Report on heat stress for ", data!C3)</f>
        <v>Report on heat stress for Abu Dhabi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15.75" thickTop="1" x14ac:dyDescent="0.25"/>
    <row r="21" spans="11:15" ht="18" thickBot="1" x14ac:dyDescent="0.35">
      <c r="K21" s="9" t="s">
        <v>23</v>
      </c>
      <c r="L21" s="9"/>
      <c r="M21" s="9"/>
      <c r="N21" s="9"/>
      <c r="O21" s="9"/>
    </row>
    <row r="22" spans="11:15" ht="15.75" thickTop="1" x14ac:dyDescent="0.25"/>
    <row r="23" spans="11:15" x14ac:dyDescent="0.25">
      <c r="K23" t="s">
        <v>24</v>
      </c>
      <c r="L23" s="8" t="s">
        <v>25</v>
      </c>
      <c r="M23" s="8" t="s">
        <v>26</v>
      </c>
      <c r="N23" s="8" t="s">
        <v>27</v>
      </c>
      <c r="O23" s="8" t="s">
        <v>28</v>
      </c>
    </row>
    <row r="24" spans="11:15" x14ac:dyDescent="0.25">
      <c r="K24" t="s">
        <v>0</v>
      </c>
      <c r="L24">
        <v>0</v>
      </c>
      <c r="M24">
        <v>0</v>
      </c>
      <c r="N24">
        <v>0</v>
      </c>
      <c r="O24">
        <v>0</v>
      </c>
    </row>
    <row r="25" spans="11:15" x14ac:dyDescent="0.25">
      <c r="K25" t="s">
        <v>1</v>
      </c>
      <c r="L25">
        <v>10</v>
      </c>
      <c r="M25">
        <v>0</v>
      </c>
      <c r="N25">
        <v>0</v>
      </c>
      <c r="O25">
        <v>0</v>
      </c>
    </row>
    <row r="26" spans="11:15" x14ac:dyDescent="0.25">
      <c r="K26" t="s">
        <v>2</v>
      </c>
      <c r="L26">
        <v>66</v>
      </c>
      <c r="M26">
        <v>12</v>
      </c>
      <c r="N26">
        <v>0</v>
      </c>
      <c r="O26">
        <v>0</v>
      </c>
    </row>
    <row r="27" spans="11:15" x14ac:dyDescent="0.25">
      <c r="K27" t="s">
        <v>3</v>
      </c>
      <c r="L27">
        <v>162</v>
      </c>
      <c r="M27">
        <v>38</v>
      </c>
      <c r="N27">
        <v>0</v>
      </c>
      <c r="O27">
        <v>0</v>
      </c>
    </row>
    <row r="28" spans="11:15" x14ac:dyDescent="0.25">
      <c r="K28" t="s">
        <v>4</v>
      </c>
      <c r="L28">
        <v>478</v>
      </c>
      <c r="M28">
        <v>179</v>
      </c>
      <c r="N28">
        <v>21</v>
      </c>
      <c r="O28">
        <v>0</v>
      </c>
    </row>
    <row r="29" spans="11:15" x14ac:dyDescent="0.25">
      <c r="K29" t="s">
        <v>5</v>
      </c>
      <c r="L29">
        <v>601</v>
      </c>
      <c r="M29">
        <v>317</v>
      </c>
      <c r="N29">
        <v>59</v>
      </c>
      <c r="O29">
        <v>0</v>
      </c>
    </row>
    <row r="30" spans="11:15" x14ac:dyDescent="0.25">
      <c r="K30" t="s">
        <v>6</v>
      </c>
      <c r="L30">
        <v>717</v>
      </c>
      <c r="M30">
        <v>487</v>
      </c>
      <c r="N30">
        <v>148</v>
      </c>
      <c r="O30">
        <v>2</v>
      </c>
    </row>
    <row r="31" spans="11:15" x14ac:dyDescent="0.25">
      <c r="K31" t="s">
        <v>7</v>
      </c>
      <c r="L31">
        <v>715</v>
      </c>
      <c r="M31">
        <v>504</v>
      </c>
      <c r="N31">
        <v>171</v>
      </c>
      <c r="O31">
        <v>1</v>
      </c>
    </row>
    <row r="32" spans="11:15" x14ac:dyDescent="0.25">
      <c r="K32" t="s">
        <v>8</v>
      </c>
      <c r="L32">
        <v>660</v>
      </c>
      <c r="M32">
        <v>378</v>
      </c>
      <c r="N32">
        <v>50</v>
      </c>
      <c r="O32">
        <v>0</v>
      </c>
    </row>
    <row r="33" spans="11:15" x14ac:dyDescent="0.25">
      <c r="K33" t="s">
        <v>9</v>
      </c>
      <c r="L33">
        <v>379</v>
      </c>
      <c r="M33">
        <v>89</v>
      </c>
      <c r="N33">
        <v>0</v>
      </c>
      <c r="O33">
        <v>0</v>
      </c>
    </row>
    <row r="34" spans="11:15" x14ac:dyDescent="0.25">
      <c r="K34" t="s">
        <v>10</v>
      </c>
      <c r="L34">
        <v>87</v>
      </c>
      <c r="M34">
        <v>1</v>
      </c>
      <c r="N34">
        <v>0</v>
      </c>
      <c r="O34">
        <v>0</v>
      </c>
    </row>
    <row r="35" spans="11:15" x14ac:dyDescent="0.25">
      <c r="K35" t="s">
        <v>11</v>
      </c>
      <c r="L35">
        <v>0</v>
      </c>
      <c r="M35">
        <v>0</v>
      </c>
      <c r="N35">
        <v>0</v>
      </c>
      <c r="O35">
        <v>0</v>
      </c>
    </row>
  </sheetData>
  <mergeCells count="1">
    <mergeCell ref="K21:O21"/>
  </mergeCells>
  <phoneticPr fontId="6" type="noConversion"/>
  <conditionalFormatting sqref="L24:O35">
    <cfRule type="colorScale" priority="1">
      <colorScale>
        <cfvo type="num" val="0"/>
        <cfvo type="percentile" val="50"/>
        <cfvo type="max"/>
        <color theme="0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2B4A-00A0-4BFF-A7EE-104DBF27D39D}">
  <dimension ref="B2:I45"/>
  <sheetViews>
    <sheetView workbookViewId="0"/>
  </sheetViews>
  <sheetFormatPr defaultRowHeight="15" x14ac:dyDescent="0.25"/>
  <cols>
    <col min="2" max="2" width="10.28515625" bestFit="1" customWidth="1"/>
    <col min="3" max="3" width="19.140625" customWidth="1"/>
    <col min="4" max="4" width="10.5703125" bestFit="1" customWidth="1"/>
    <col min="5" max="5" width="11" customWidth="1"/>
    <col min="6" max="6" width="12.140625" customWidth="1"/>
    <col min="7" max="7" width="12.7109375" customWidth="1"/>
    <col min="8" max="8" width="9.28515625" customWidth="1"/>
    <col min="9" max="9" width="9.85546875" customWidth="1"/>
  </cols>
  <sheetData>
    <row r="2" spans="2:9" x14ac:dyDescent="0.25">
      <c r="B2" s="2" t="s">
        <v>14</v>
      </c>
      <c r="C2" s="2" t="s">
        <v>15</v>
      </c>
      <c r="E2" s="6" t="s">
        <v>22</v>
      </c>
    </row>
    <row r="3" spans="2:9" x14ac:dyDescent="0.25">
      <c r="B3" t="s">
        <v>13</v>
      </c>
      <c r="C3" s="3" t="s">
        <v>29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</row>
    <row r="4" spans="2:9" x14ac:dyDescent="0.25">
      <c r="E4" t="s">
        <v>0</v>
      </c>
      <c r="F4" s="4">
        <v>12.958064516129031</v>
      </c>
      <c r="G4" s="4">
        <v>23.409677419354839</v>
      </c>
      <c r="H4" s="5">
        <f>t.temp[[#This Row],[low]]</f>
        <v>12.958064516129031</v>
      </c>
      <c r="I4" s="5">
        <f>t.temp[[#This Row],[high]]-t.temp[[#This Row],[low]]</f>
        <v>10.451612903225808</v>
      </c>
    </row>
    <row r="5" spans="2:9" x14ac:dyDescent="0.25">
      <c r="E5" t="s">
        <v>1</v>
      </c>
      <c r="F5" s="4">
        <v>13.62142857142857</v>
      </c>
      <c r="G5" s="4">
        <v>26.61785714285714</v>
      </c>
      <c r="H5" s="5">
        <f>t.temp[[#This Row],[low]]</f>
        <v>13.62142857142857</v>
      </c>
      <c r="I5" s="5">
        <f>t.temp[[#This Row],[high]]-t.temp[[#This Row],[low]]</f>
        <v>12.99642857142857</v>
      </c>
    </row>
    <row r="6" spans="2:9" x14ac:dyDescent="0.25">
      <c r="E6" t="s">
        <v>2</v>
      </c>
      <c r="F6" s="4">
        <v>17.100000000000001</v>
      </c>
      <c r="G6" s="4">
        <v>28.103225806451615</v>
      </c>
      <c r="H6" s="5">
        <f>t.temp[[#This Row],[low]]</f>
        <v>17.100000000000001</v>
      </c>
      <c r="I6" s="5">
        <f>t.temp[[#This Row],[high]]-t.temp[[#This Row],[low]]</f>
        <v>11.003225806451614</v>
      </c>
    </row>
    <row r="7" spans="2:9" x14ac:dyDescent="0.25">
      <c r="E7" t="s">
        <v>3</v>
      </c>
      <c r="F7" s="4">
        <v>20.776666666666664</v>
      </c>
      <c r="G7" s="4">
        <v>33.04</v>
      </c>
      <c r="H7" s="5">
        <f>t.temp[[#This Row],[low]]</f>
        <v>20.776666666666664</v>
      </c>
      <c r="I7" s="5">
        <f>t.temp[[#This Row],[high]]-t.temp[[#This Row],[low]]</f>
        <v>12.263333333333335</v>
      </c>
    </row>
    <row r="8" spans="2:9" x14ac:dyDescent="0.25">
      <c r="E8" t="s">
        <v>4</v>
      </c>
      <c r="F8" s="4">
        <v>24.022580645161291</v>
      </c>
      <c r="G8" s="4">
        <v>38.196774193548386</v>
      </c>
      <c r="H8" s="5">
        <f>t.temp[[#This Row],[low]]</f>
        <v>24.022580645161291</v>
      </c>
      <c r="I8" s="5">
        <f>t.temp[[#This Row],[high]]-t.temp[[#This Row],[low]]</f>
        <v>14.174193548387095</v>
      </c>
    </row>
    <row r="9" spans="2:9" x14ac:dyDescent="0.25">
      <c r="E9" t="s">
        <v>5</v>
      </c>
      <c r="F9" s="4">
        <v>26.246666666666666</v>
      </c>
      <c r="G9" s="4">
        <v>39.926666666666662</v>
      </c>
      <c r="H9" s="5">
        <f>t.temp[[#This Row],[low]]</f>
        <v>26.246666666666666</v>
      </c>
      <c r="I9" s="5">
        <f>t.temp[[#This Row],[high]]-t.temp[[#This Row],[low]]</f>
        <v>13.679999999999996</v>
      </c>
    </row>
    <row r="10" spans="2:9" x14ac:dyDescent="0.25">
      <c r="E10" t="s">
        <v>6</v>
      </c>
      <c r="F10" s="4">
        <v>28.551612903225806</v>
      </c>
      <c r="G10" s="4">
        <v>41.432258064516134</v>
      </c>
      <c r="H10" s="5">
        <f>t.temp[[#This Row],[low]]</f>
        <v>28.551612903225806</v>
      </c>
      <c r="I10" s="5">
        <f>t.temp[[#This Row],[high]]-t.temp[[#This Row],[low]]</f>
        <v>12.880645161290328</v>
      </c>
    </row>
    <row r="11" spans="2:9" x14ac:dyDescent="0.25">
      <c r="E11" t="s">
        <v>7</v>
      </c>
      <c r="F11" s="4">
        <v>28.729032258064517</v>
      </c>
      <c r="G11" s="4">
        <v>42.032258064516128</v>
      </c>
      <c r="H11" s="5">
        <f>t.temp[[#This Row],[low]]</f>
        <v>28.729032258064517</v>
      </c>
      <c r="I11" s="5">
        <f>t.temp[[#This Row],[high]]-t.temp[[#This Row],[low]]</f>
        <v>13.303225806451611</v>
      </c>
    </row>
    <row r="12" spans="2:9" x14ac:dyDescent="0.25">
      <c r="E12" t="s">
        <v>8</v>
      </c>
      <c r="F12" s="4">
        <v>27.02</v>
      </c>
      <c r="G12" s="4">
        <v>39.81333333333334</v>
      </c>
      <c r="H12" s="5">
        <f>t.temp[[#This Row],[low]]</f>
        <v>27.02</v>
      </c>
      <c r="I12" s="5">
        <f>t.temp[[#This Row],[high]]-t.temp[[#This Row],[low]]</f>
        <v>12.79333333333334</v>
      </c>
    </row>
    <row r="13" spans="2:9" x14ac:dyDescent="0.25">
      <c r="E13" t="s">
        <v>9</v>
      </c>
      <c r="F13" s="4">
        <v>22.57741935483871</v>
      </c>
      <c r="G13" s="4">
        <v>35.561290322580646</v>
      </c>
      <c r="H13" s="5">
        <f>t.temp[[#This Row],[low]]</f>
        <v>22.57741935483871</v>
      </c>
      <c r="I13" s="5">
        <f>t.temp[[#This Row],[high]]-t.temp[[#This Row],[low]]</f>
        <v>12.983870967741936</v>
      </c>
    </row>
    <row r="14" spans="2:9" x14ac:dyDescent="0.25">
      <c r="E14" t="s">
        <v>10</v>
      </c>
      <c r="F14" s="4">
        <v>18.876666666666665</v>
      </c>
      <c r="G14" s="4">
        <v>30.223333333333336</v>
      </c>
      <c r="H14" s="5">
        <f>t.temp[[#This Row],[low]]</f>
        <v>18.876666666666665</v>
      </c>
      <c r="I14" s="5">
        <f>t.temp[[#This Row],[high]]-t.temp[[#This Row],[low]]</f>
        <v>11.346666666666671</v>
      </c>
    </row>
    <row r="15" spans="2:9" x14ac:dyDescent="0.25">
      <c r="E15" t="s">
        <v>11</v>
      </c>
      <c r="F15" s="4">
        <v>15.009677419354839</v>
      </c>
      <c r="G15" s="4">
        <v>25.651612903225807</v>
      </c>
      <c r="H15" s="5">
        <f>t.temp[[#This Row],[low]]</f>
        <v>15.009677419354839</v>
      </c>
      <c r="I15" s="5">
        <f>t.temp[[#This Row],[high]]-t.temp[[#This Row],[low]]</f>
        <v>10.641935483870968</v>
      </c>
    </row>
    <row r="17" spans="5:9" x14ac:dyDescent="0.25">
      <c r="E17" s="7" t="s">
        <v>21</v>
      </c>
    </row>
    <row r="18" spans="5:9" x14ac:dyDescent="0.25">
      <c r="E18" t="s">
        <v>16</v>
      </c>
      <c r="F18" t="s">
        <v>17</v>
      </c>
      <c r="G18" t="s">
        <v>18</v>
      </c>
      <c r="H18" t="s">
        <v>19</v>
      </c>
      <c r="I18" t="s">
        <v>20</v>
      </c>
    </row>
    <row r="19" spans="5:9" x14ac:dyDescent="0.25">
      <c r="E19" t="s">
        <v>0</v>
      </c>
      <c r="F19" s="4">
        <v>42.741935483870968</v>
      </c>
      <c r="G19" s="4">
        <v>89.096774193548384</v>
      </c>
      <c r="H19" s="5">
        <f>t.rh[[#This Row],[low]]</f>
        <v>42.741935483870968</v>
      </c>
      <c r="I19" s="5">
        <f>t.rh[[#This Row],[high]]-t.rh[[#This Row],[low]]</f>
        <v>46.354838709677416</v>
      </c>
    </row>
    <row r="20" spans="5:9" x14ac:dyDescent="0.25">
      <c r="E20" t="s">
        <v>1</v>
      </c>
      <c r="F20" s="4">
        <v>36</v>
      </c>
      <c r="G20" s="4">
        <v>88.321428571428569</v>
      </c>
      <c r="H20" s="5">
        <f>t.rh[[#This Row],[low]]</f>
        <v>36</v>
      </c>
      <c r="I20" s="5">
        <f>t.rh[[#This Row],[high]]-t.rh[[#This Row],[low]]</f>
        <v>52.321428571428569</v>
      </c>
    </row>
    <row r="21" spans="5:9" x14ac:dyDescent="0.25">
      <c r="E21" t="s">
        <v>2</v>
      </c>
      <c r="F21" s="4">
        <v>42.903225806451616</v>
      </c>
      <c r="G21" s="4">
        <v>89.58064516129032</v>
      </c>
      <c r="H21" s="5">
        <f>t.rh[[#This Row],[low]]</f>
        <v>42.903225806451616</v>
      </c>
      <c r="I21" s="5">
        <f>t.rh[[#This Row],[high]]-t.rh[[#This Row],[low]]</f>
        <v>46.677419354838705</v>
      </c>
    </row>
    <row r="22" spans="5:9" x14ac:dyDescent="0.25">
      <c r="E22" t="s">
        <v>3</v>
      </c>
      <c r="F22" s="4">
        <v>26.166666666666668</v>
      </c>
      <c r="G22" s="4">
        <v>79.966666666666669</v>
      </c>
      <c r="H22" s="5">
        <f>t.rh[[#This Row],[low]]</f>
        <v>26.166666666666668</v>
      </c>
      <c r="I22" s="5">
        <f>t.rh[[#This Row],[high]]-t.rh[[#This Row],[low]]</f>
        <v>53.8</v>
      </c>
    </row>
    <row r="23" spans="5:9" x14ac:dyDescent="0.25">
      <c r="E23" t="s">
        <v>4</v>
      </c>
      <c r="F23" s="4">
        <v>21.967741935483872</v>
      </c>
      <c r="G23" s="4">
        <v>75.41935483870968</v>
      </c>
      <c r="H23" s="5">
        <f>t.rh[[#This Row],[low]]</f>
        <v>21.967741935483872</v>
      </c>
      <c r="I23" s="5">
        <f>t.rh[[#This Row],[high]]-t.rh[[#This Row],[low]]</f>
        <v>53.451612903225808</v>
      </c>
    </row>
    <row r="24" spans="5:9" x14ac:dyDescent="0.25">
      <c r="E24" t="s">
        <v>5</v>
      </c>
      <c r="F24" s="4">
        <v>24.666666666666668</v>
      </c>
      <c r="G24" s="4">
        <v>77.833333333333329</v>
      </c>
      <c r="H24" s="5">
        <f>t.rh[[#This Row],[low]]</f>
        <v>24.666666666666668</v>
      </c>
      <c r="I24" s="5">
        <f>t.rh[[#This Row],[high]]-t.rh[[#This Row],[low]]</f>
        <v>53.166666666666657</v>
      </c>
    </row>
    <row r="25" spans="5:9" x14ac:dyDescent="0.25">
      <c r="E25" t="s">
        <v>6</v>
      </c>
      <c r="F25" s="4">
        <v>25.322580645161292</v>
      </c>
      <c r="G25" s="4">
        <v>81.58064516129032</v>
      </c>
      <c r="H25" s="5">
        <f>t.rh[[#This Row],[low]]</f>
        <v>25.322580645161292</v>
      </c>
      <c r="I25" s="5">
        <f>t.rh[[#This Row],[high]]-t.rh[[#This Row],[low]]</f>
        <v>56.258064516129025</v>
      </c>
    </row>
    <row r="26" spans="5:9" x14ac:dyDescent="0.25">
      <c r="E26" t="s">
        <v>7</v>
      </c>
      <c r="F26" s="4">
        <v>24.451612903225808</v>
      </c>
      <c r="G26" s="4">
        <v>80.258064516129039</v>
      </c>
      <c r="H26" s="5">
        <f>t.rh[[#This Row],[low]]</f>
        <v>24.451612903225808</v>
      </c>
      <c r="I26" s="5">
        <f>t.rh[[#This Row],[high]]-t.rh[[#This Row],[low]]</f>
        <v>55.806451612903231</v>
      </c>
    </row>
    <row r="27" spans="5:9" x14ac:dyDescent="0.25">
      <c r="E27" t="s">
        <v>8</v>
      </c>
      <c r="F27" s="4">
        <v>27.666666666666668</v>
      </c>
      <c r="G27" s="4">
        <v>88</v>
      </c>
      <c r="H27" s="5">
        <f>t.rh[[#This Row],[low]]</f>
        <v>27.666666666666668</v>
      </c>
      <c r="I27" s="5">
        <f>t.rh[[#This Row],[high]]-t.rh[[#This Row],[low]]</f>
        <v>60.333333333333329</v>
      </c>
    </row>
    <row r="28" spans="5:9" x14ac:dyDescent="0.25">
      <c r="E28" t="s">
        <v>9</v>
      </c>
      <c r="F28" s="4">
        <v>29.193548387096776</v>
      </c>
      <c r="G28" s="4">
        <v>83.838709677419359</v>
      </c>
      <c r="H28" s="5">
        <f>t.rh[[#This Row],[low]]</f>
        <v>29.193548387096776</v>
      </c>
      <c r="I28" s="5">
        <f>t.rh[[#This Row],[high]]-t.rh[[#This Row],[low]]</f>
        <v>54.645161290322584</v>
      </c>
    </row>
    <row r="29" spans="5:9" x14ac:dyDescent="0.25">
      <c r="E29" t="s">
        <v>10</v>
      </c>
      <c r="F29" s="4">
        <v>44.833333333333336</v>
      </c>
      <c r="G29" s="4">
        <v>90.266666666666666</v>
      </c>
      <c r="H29" s="5">
        <f>t.rh[[#This Row],[low]]</f>
        <v>44.833333333333336</v>
      </c>
      <c r="I29" s="5">
        <f>t.rh[[#This Row],[high]]-t.rh[[#This Row],[low]]</f>
        <v>45.43333333333333</v>
      </c>
    </row>
    <row r="30" spans="5:9" x14ac:dyDescent="0.25">
      <c r="E30" t="s">
        <v>11</v>
      </c>
      <c r="F30" s="4">
        <v>43</v>
      </c>
      <c r="G30" s="4">
        <v>84.387096774193552</v>
      </c>
      <c r="H30" s="5">
        <f>t.rh[[#This Row],[low]]</f>
        <v>43</v>
      </c>
      <c r="I30" s="5">
        <f>t.rh[[#This Row],[high]]-t.rh[[#This Row],[low]]</f>
        <v>41.387096774193552</v>
      </c>
    </row>
    <row r="32" spans="5:9" x14ac:dyDescent="0.25">
      <c r="E32" s="7" t="s">
        <v>12</v>
      </c>
    </row>
    <row r="33" spans="5:9" x14ac:dyDescent="0.25">
      <c r="E33" t="s">
        <v>16</v>
      </c>
      <c r="F33" t="s">
        <v>17</v>
      </c>
      <c r="G33" t="s">
        <v>18</v>
      </c>
      <c r="H33" t="s">
        <v>19</v>
      </c>
      <c r="I33" t="s">
        <v>20</v>
      </c>
    </row>
    <row r="34" spans="5:9" x14ac:dyDescent="0.25">
      <c r="E34" t="s">
        <v>0</v>
      </c>
      <c r="F34" s="4">
        <v>9.7389518313198877</v>
      </c>
      <c r="G34" s="4">
        <v>27.534406893940353</v>
      </c>
      <c r="H34" s="5">
        <f>t.heat[[#This Row],[low]]</f>
        <v>9.7389518313198877</v>
      </c>
      <c r="I34" s="5">
        <f>t.heat[[#This Row],[high]]-t.heat[[#This Row],[low]]</f>
        <v>17.795455062620466</v>
      </c>
    </row>
    <row r="35" spans="5:9" x14ac:dyDescent="0.25">
      <c r="E35" t="s">
        <v>1</v>
      </c>
      <c r="F35" s="4">
        <v>5.2148516830765743</v>
      </c>
      <c r="G35" s="4">
        <v>32.458200506187104</v>
      </c>
      <c r="H35" s="5">
        <f>t.heat[[#This Row],[low]]</f>
        <v>5.2148516830765743</v>
      </c>
      <c r="I35" s="5">
        <f>t.heat[[#This Row],[high]]-t.heat[[#This Row],[low]]</f>
        <v>27.24334882311053</v>
      </c>
    </row>
    <row r="36" spans="5:9" x14ac:dyDescent="0.25">
      <c r="E36" t="s">
        <v>2</v>
      </c>
      <c r="F36" s="4">
        <v>11.03787430254016</v>
      </c>
      <c r="G36" s="4">
        <v>38.887710601771659</v>
      </c>
      <c r="H36" s="5">
        <f>t.heat[[#This Row],[low]]</f>
        <v>11.03787430254016</v>
      </c>
      <c r="I36" s="5">
        <f>t.heat[[#This Row],[high]]-t.heat[[#This Row],[low]]</f>
        <v>27.849836299231498</v>
      </c>
    </row>
    <row r="37" spans="5:9" x14ac:dyDescent="0.25">
      <c r="E37" t="s">
        <v>3</v>
      </c>
      <c r="F37" s="4">
        <v>18.449605085321927</v>
      </c>
      <c r="G37" s="4">
        <v>38.47380358467808</v>
      </c>
      <c r="H37" s="5">
        <f>t.heat[[#This Row],[low]]</f>
        <v>18.449605085321927</v>
      </c>
      <c r="I37" s="5">
        <f>t.heat[[#This Row],[high]]-t.heat[[#This Row],[low]]</f>
        <v>20.024198499356153</v>
      </c>
    </row>
    <row r="38" spans="5:9" x14ac:dyDescent="0.25">
      <c r="E38" t="s">
        <v>4</v>
      </c>
      <c r="F38" s="4">
        <v>21.110711918011205</v>
      </c>
      <c r="G38" s="4">
        <v>42.850005263165428</v>
      </c>
      <c r="H38" s="5">
        <f>t.heat[[#This Row],[low]]</f>
        <v>21.110711918011205</v>
      </c>
      <c r="I38" s="5">
        <f>t.heat[[#This Row],[high]]-t.heat[[#This Row],[low]]</f>
        <v>21.739293345154223</v>
      </c>
    </row>
    <row r="39" spans="5:9" x14ac:dyDescent="0.25">
      <c r="E39" t="s">
        <v>5</v>
      </c>
      <c r="F39" s="4">
        <v>24.123716994364301</v>
      </c>
      <c r="G39" s="4">
        <v>44.386434840185245</v>
      </c>
      <c r="H39" s="5">
        <f>t.heat[[#This Row],[low]]</f>
        <v>24.123716994364301</v>
      </c>
      <c r="I39" s="5">
        <f>t.heat[[#This Row],[high]]-t.heat[[#This Row],[low]]</f>
        <v>20.262717845820944</v>
      </c>
    </row>
    <row r="40" spans="5:9" x14ac:dyDescent="0.25">
      <c r="E40" t="s">
        <v>6</v>
      </c>
      <c r="F40" s="4">
        <v>25.356016106496153</v>
      </c>
      <c r="G40" s="4">
        <v>45.676161675461827</v>
      </c>
      <c r="H40" s="5">
        <f>t.heat[[#This Row],[low]]</f>
        <v>25.356016106496153</v>
      </c>
      <c r="I40" s="5">
        <f>t.heat[[#This Row],[high]]-t.heat[[#This Row],[low]]</f>
        <v>20.320145568965675</v>
      </c>
    </row>
    <row r="41" spans="5:9" x14ac:dyDescent="0.25">
      <c r="E41" t="s">
        <v>7</v>
      </c>
      <c r="F41" s="4">
        <v>26.90889011288586</v>
      </c>
      <c r="G41" s="4">
        <v>45.788167297158196</v>
      </c>
      <c r="H41" s="5">
        <f>t.heat[[#This Row],[low]]</f>
        <v>26.90889011288586</v>
      </c>
      <c r="I41" s="5">
        <f>t.heat[[#This Row],[high]]-t.heat[[#This Row],[low]]</f>
        <v>18.879277184272336</v>
      </c>
    </row>
    <row r="42" spans="5:9" x14ac:dyDescent="0.25">
      <c r="E42" t="s">
        <v>8</v>
      </c>
      <c r="F42" s="4">
        <v>25.899495266133368</v>
      </c>
      <c r="G42" s="4">
        <v>43.050407374902711</v>
      </c>
      <c r="H42" s="5">
        <f>t.heat[[#This Row],[low]]</f>
        <v>25.899495266133368</v>
      </c>
      <c r="I42" s="5">
        <f>t.heat[[#This Row],[high]]-t.heat[[#This Row],[low]]</f>
        <v>17.150912108769344</v>
      </c>
    </row>
    <row r="43" spans="5:9" x14ac:dyDescent="0.25">
      <c r="E43" t="s">
        <v>9</v>
      </c>
      <c r="F43" s="4">
        <v>19.93428630782746</v>
      </c>
      <c r="G43" s="4">
        <v>38.324869974950694</v>
      </c>
      <c r="H43" s="5">
        <f>t.heat[[#This Row],[low]]</f>
        <v>19.93428630782746</v>
      </c>
      <c r="I43" s="5">
        <f>t.heat[[#This Row],[high]]-t.heat[[#This Row],[low]]</f>
        <v>18.390583667123234</v>
      </c>
    </row>
    <row r="44" spans="5:9" x14ac:dyDescent="0.25">
      <c r="E44" t="s">
        <v>10</v>
      </c>
      <c r="F44" s="4">
        <v>16.984912637064152</v>
      </c>
      <c r="G44" s="4">
        <v>35.477776313541327</v>
      </c>
      <c r="H44" s="5">
        <f>t.heat[[#This Row],[low]]</f>
        <v>16.984912637064152</v>
      </c>
      <c r="I44" s="5">
        <f>t.heat[[#This Row],[high]]-t.heat[[#This Row],[low]]</f>
        <v>18.492863676477175</v>
      </c>
    </row>
    <row r="45" spans="5:9" x14ac:dyDescent="0.25">
      <c r="E45" t="s">
        <v>11</v>
      </c>
      <c r="F45" s="4">
        <v>8.7729975530846325</v>
      </c>
      <c r="G45" s="4">
        <v>29.969695130666544</v>
      </c>
      <c r="H45" s="5">
        <f>t.heat[[#This Row],[low]]</f>
        <v>8.7729975530846325</v>
      </c>
      <c r="I45" s="5">
        <f>t.heat[[#This Row],[high]]-t.heat[[#This Row],[low]]</f>
        <v>21.196697577581912</v>
      </c>
    </row>
  </sheetData>
  <phoneticPr fontId="6" type="noConversion"/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2015-06-05T18:17:20Z</dcterms:created>
  <dcterms:modified xsi:type="dcterms:W3CDTF">2022-01-27T12:54:22Z</dcterms:modified>
</cp:coreProperties>
</file>