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pe\Desktop\CMPT 310\Assignments\1\"/>
    </mc:Choice>
  </mc:AlternateContent>
  <xr:revisionPtr revIDLastSave="0" documentId="13_ncr:1_{E610DCE4-85A0-4F30-8E6E-F8BE025ADD55}" xr6:coauthVersionLast="45" xr6:coauthVersionMax="45" xr10:uidLastSave="{00000000-0000-0000-0000-000000000000}"/>
  <bookViews>
    <workbookView xWindow="-120" yWindow="-120" windowWidth="29040" windowHeight="15840" xr2:uid="{1A9BDBF3-4B38-4E19-A662-7DACBE6930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8" i="1" l="1"/>
  <c r="H51" i="1"/>
  <c r="H50" i="1"/>
  <c r="H49" i="1"/>
  <c r="H48" i="1"/>
  <c r="G50" i="1"/>
  <c r="G48" i="1"/>
  <c r="E48" i="1"/>
  <c r="D51" i="1"/>
  <c r="D50" i="1"/>
  <c r="D49" i="1"/>
  <c r="D48" i="1"/>
  <c r="M51" i="1"/>
  <c r="K51" i="1"/>
  <c r="I51" i="1"/>
  <c r="G51" i="1"/>
  <c r="E51" i="1"/>
  <c r="C51" i="1"/>
  <c r="M50" i="1"/>
  <c r="K50" i="1"/>
  <c r="I50" i="1"/>
  <c r="E50" i="1"/>
  <c r="C50" i="1"/>
  <c r="M49" i="1"/>
  <c r="K49" i="1"/>
  <c r="I49" i="1"/>
  <c r="G49" i="1"/>
  <c r="E49" i="1"/>
  <c r="C49" i="1"/>
  <c r="M48" i="1"/>
  <c r="K48" i="1"/>
  <c r="C48" i="1"/>
  <c r="L46" i="1"/>
  <c r="H46" i="1"/>
  <c r="L45" i="1"/>
  <c r="H45" i="1"/>
  <c r="L44" i="1"/>
  <c r="H44" i="1"/>
  <c r="L43" i="1"/>
  <c r="H43" i="1"/>
  <c r="L42" i="1"/>
  <c r="H42" i="1"/>
  <c r="L41" i="1"/>
  <c r="H41" i="1"/>
  <c r="L40" i="1"/>
  <c r="H40" i="1"/>
  <c r="L39" i="1"/>
  <c r="H39" i="1"/>
  <c r="L38" i="1"/>
  <c r="H38" i="1"/>
  <c r="L37" i="1"/>
  <c r="H37" i="1"/>
  <c r="L36" i="1"/>
  <c r="H36" i="1"/>
  <c r="L35" i="1"/>
  <c r="H35" i="1"/>
  <c r="L34" i="1"/>
  <c r="H34" i="1"/>
  <c r="L33" i="1"/>
  <c r="H33" i="1"/>
  <c r="L32" i="1"/>
  <c r="H32" i="1"/>
  <c r="M24" i="1"/>
  <c r="M23" i="1"/>
  <c r="M22" i="1"/>
  <c r="M21" i="1"/>
  <c r="L24" i="1"/>
  <c r="L23" i="1"/>
  <c r="L22" i="1"/>
  <c r="L21" i="1"/>
  <c r="K24" i="1"/>
  <c r="K23" i="1"/>
  <c r="K22" i="1"/>
  <c r="K21" i="1"/>
  <c r="I24" i="1"/>
  <c r="I23" i="1"/>
  <c r="I22" i="1"/>
  <c r="I21" i="1"/>
  <c r="H24" i="1"/>
  <c r="H23" i="1"/>
  <c r="H22" i="1"/>
  <c r="H21" i="1"/>
  <c r="G24" i="1"/>
  <c r="G23" i="1"/>
  <c r="G22" i="1"/>
  <c r="G21" i="1"/>
  <c r="E24" i="1"/>
  <c r="E23" i="1"/>
  <c r="E22" i="1"/>
  <c r="E21" i="1"/>
  <c r="D24" i="1"/>
  <c r="D23" i="1"/>
  <c r="D22" i="1"/>
  <c r="D21" i="1"/>
  <c r="C24" i="1"/>
  <c r="C23" i="1"/>
  <c r="C22" i="1"/>
  <c r="C21" i="1"/>
  <c r="L51" i="1" l="1"/>
  <c r="L48" i="1"/>
  <c r="L49" i="1"/>
  <c r="L50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5" i="1"/>
  <c r="H5" i="1"/>
</calcChain>
</file>

<file path=xl/sharedStrings.xml><?xml version="1.0" encoding="utf-8"?>
<sst xmlns="http://schemas.openxmlformats.org/spreadsheetml/2006/main" count="66" uniqueCount="42">
  <si>
    <t>Trail #</t>
  </si>
  <si>
    <t>Misplaced Tile Heuristic</t>
  </si>
  <si>
    <t>Length of Solution</t>
  </si>
  <si>
    <t>Removed Nodes</t>
  </si>
  <si>
    <t>Manhattan Distance Heuristic</t>
  </si>
  <si>
    <t>Max of Both</t>
  </si>
  <si>
    <t>Time (s)</t>
  </si>
  <si>
    <t>Averages</t>
  </si>
  <si>
    <t>Minumum</t>
  </si>
  <si>
    <t>Max</t>
  </si>
  <si>
    <t>Median</t>
  </si>
  <si>
    <t>(4,0,8,7,6,1,3,5,2)</t>
  </si>
  <si>
    <t>(6,4,8,2,0,3,7,5,1)</t>
  </si>
  <si>
    <t>(3,5,6,2,1,0,8,7,4)</t>
  </si>
  <si>
    <t>(7,2,6,5,0,8,4,3,1)</t>
  </si>
  <si>
    <t>(2,8,0,4,6,3,5,1,7)</t>
  </si>
  <si>
    <t>(6,8,7,1,4,3,5,2,0)</t>
  </si>
  <si>
    <t>(8,7,0,3,1,2,4,6,5)</t>
  </si>
  <si>
    <t>(1,4,7,2,8,6,0,5,3)</t>
  </si>
  <si>
    <t>(6,0,5,1,3,8,4,2,7)</t>
  </si>
  <si>
    <t>(7,4,0,1,5,8,6,2,3)</t>
  </si>
  <si>
    <t>(6,7,2,3,8,0,4,1,5)</t>
  </si>
  <si>
    <t>(2,1,3,4,6,5,7,0,8)</t>
  </si>
  <si>
    <t>(2,6,8,1,4,0,7,5,3)</t>
  </si>
  <si>
    <t>(7,1,5,3,0,2,4,6,8)</t>
  </si>
  <si>
    <t>(6,3,0,4,2,1,8,5,7)</t>
  </si>
  <si>
    <t>Eight Puzzle</t>
  </si>
  <si>
    <t>Duck Puzzle</t>
  </si>
  <si>
    <t>(0,1,3,2,6,4,5,7,8)</t>
  </si>
  <si>
    <t>(3,1,0,2,7,4,8,6,5)</t>
  </si>
  <si>
    <t>(0,3,2,1,5,4,6,8,7)</t>
  </si>
  <si>
    <t>(2,0,1,3,7,4,6,5,8)</t>
  </si>
  <si>
    <t>(0,1,3,2,8,7,4,6,5)</t>
  </si>
  <si>
    <t>(1,2,3,0,7,6,4,8,5)</t>
  </si>
  <si>
    <t>(0,3,2,1,8,5,4,7,6)</t>
  </si>
  <si>
    <t>(3,0,2,1,4,5,8,6,7)</t>
  </si>
  <si>
    <t>(3,0,2,1,8,7,5,4,6)</t>
  </si>
  <si>
    <t>(1,2,3,0,8,7,6,5,4)</t>
  </si>
  <si>
    <t>(2,0,1,3,5,8,4,6,7)</t>
  </si>
  <si>
    <t>(2,0,1,3,4,6,5,8,7)</t>
  </si>
  <si>
    <t>(2,0,1,3,8,6,7,4,5)</t>
  </si>
  <si>
    <t>(1,2,0,3,4,6,8,7,5)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</si>
</sst>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0</xdr:rowOff>
    </xdr:from>
    <xdr:to>
      <xdr:col>8</xdr:col>
      <xdr:colOff>0</xdr:colOff>
      <xdr:row>28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611C3AC-E6AE-449C-A382-8210DD5BD731}"/>
            </a:ext>
          </a:extLst>
        </xdr:cNvPr>
        <xdr:cNvSpPr txBox="1"/>
      </xdr:nvSpPr>
      <xdr:spPr>
        <a:xfrm>
          <a:off x="609600" y="4572000"/>
          <a:ext cx="8496300" cy="781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By looking at the data, it is a clear choice that the Manhattan Distance Heuristic is a much better algorithm for solving the 8 puzzle problem. By basing the choices to take off the distance from the current board to the goal board, The Manhattan distance heuristic ignores</a:t>
          </a:r>
          <a:r>
            <a:rPr lang="en-CA" sz="1100" baseline="0"/>
            <a:t> the obvious fails. This leads to a faster run time and a decreased amont of nodes removed.</a:t>
          </a:r>
          <a:endParaRPr lang="en-CA" sz="1100"/>
        </a:p>
      </xdr:txBody>
    </xdr:sp>
    <xdr:clientData/>
  </xdr:twoCellAnchor>
  <xdr:twoCellAnchor>
    <xdr:from>
      <xdr:col>1</xdr:col>
      <xdr:colOff>0</xdr:colOff>
      <xdr:row>52</xdr:row>
      <xdr:rowOff>0</xdr:rowOff>
    </xdr:from>
    <xdr:to>
      <xdr:col>8</xdr:col>
      <xdr:colOff>0</xdr:colOff>
      <xdr:row>55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201CEC4-54BD-4ED8-B950-C9B25AD3E2DE}"/>
            </a:ext>
          </a:extLst>
        </xdr:cNvPr>
        <xdr:cNvSpPr txBox="1"/>
      </xdr:nvSpPr>
      <xdr:spPr>
        <a:xfrm>
          <a:off x="605118" y="9906000"/>
          <a:ext cx="8494058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Given the data for the duck puzzle, I</a:t>
          </a:r>
          <a:r>
            <a:rPr lang="en-CA" sz="1100" baseline="0"/>
            <a:t> can conclude that the Duck Puzzle is easier for the algorithms to solve compared to the 8-puzzle. This is due to the limited moves that each tile can have, as well as the additional rule that the top 4 tiles must already have a 1, 2, and 3 in them.</a:t>
          </a:r>
          <a:endParaRPr lang="en-CA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43769-133C-4B35-8F39-31D05A410101}">
  <dimension ref="A3:M51"/>
  <sheetViews>
    <sheetView tabSelected="1" topLeftCell="A23" zoomScale="85" zoomScaleNormal="85" workbookViewId="0">
      <selection activeCell="E58" sqref="E58"/>
    </sheetView>
  </sheetViews>
  <sheetFormatPr defaultRowHeight="15" x14ac:dyDescent="0.25"/>
  <cols>
    <col min="2" max="2" width="18.28515625" customWidth="1"/>
    <col min="3" max="3" width="20.5703125" customWidth="1"/>
    <col min="4" max="4" width="27.42578125" customWidth="1"/>
    <col min="5" max="5" width="18.42578125" customWidth="1"/>
    <col min="7" max="7" width="15.28515625" customWidth="1"/>
    <col min="8" max="9" width="18.28515625" customWidth="1"/>
    <col min="11" max="11" width="17.5703125" customWidth="1"/>
    <col min="12" max="12" width="18.28515625" customWidth="1"/>
    <col min="13" max="13" width="18.140625" customWidth="1"/>
  </cols>
  <sheetData>
    <row r="3" spans="1:13" x14ac:dyDescent="0.25">
      <c r="C3" s="2"/>
      <c r="D3" s="2" t="s">
        <v>1</v>
      </c>
      <c r="E3" s="2"/>
      <c r="F3" s="2"/>
      <c r="G3" s="2"/>
      <c r="H3" s="2" t="s">
        <v>4</v>
      </c>
      <c r="I3" s="2"/>
      <c r="J3" s="2"/>
      <c r="K3" s="2"/>
      <c r="L3" s="2" t="s">
        <v>5</v>
      </c>
      <c r="M3" s="2"/>
    </row>
    <row r="4" spans="1:13" x14ac:dyDescent="0.25">
      <c r="A4" t="s">
        <v>0</v>
      </c>
      <c r="B4" s="2" t="s">
        <v>26</v>
      </c>
      <c r="C4" s="2" t="s">
        <v>6</v>
      </c>
      <c r="D4" s="2" t="s">
        <v>2</v>
      </c>
      <c r="E4" s="2" t="s">
        <v>3</v>
      </c>
      <c r="F4" s="2"/>
      <c r="G4" s="2" t="s">
        <v>6</v>
      </c>
      <c r="H4" s="2" t="s">
        <v>2</v>
      </c>
      <c r="I4" s="2" t="s">
        <v>3</v>
      </c>
      <c r="J4" s="2"/>
      <c r="K4" s="2" t="s">
        <v>6</v>
      </c>
      <c r="L4" s="2" t="s">
        <v>2</v>
      </c>
      <c r="M4" s="2" t="s">
        <v>3</v>
      </c>
    </row>
    <row r="5" spans="1:13" x14ac:dyDescent="0.25">
      <c r="A5" s="1">
        <v>1</v>
      </c>
      <c r="B5" t="s">
        <v>11</v>
      </c>
      <c r="C5" s="2">
        <v>24.959525108337399</v>
      </c>
      <c r="D5" s="2">
        <v>23</v>
      </c>
      <c r="E5" s="2">
        <v>10033</v>
      </c>
      <c r="F5" s="2"/>
      <c r="G5" s="2">
        <v>3.7961006164550698E-2</v>
      </c>
      <c r="H5" s="2">
        <f>D5</f>
        <v>23</v>
      </c>
      <c r="I5" s="2">
        <v>376</v>
      </c>
      <c r="J5" s="2"/>
      <c r="K5" s="2">
        <v>0.168828010559082</v>
      </c>
      <c r="L5" s="2">
        <f>D5</f>
        <v>23</v>
      </c>
      <c r="M5" s="2">
        <v>815</v>
      </c>
    </row>
    <row r="6" spans="1:13" x14ac:dyDescent="0.25">
      <c r="A6" s="1">
        <v>2</v>
      </c>
      <c r="B6" t="s">
        <v>12</v>
      </c>
      <c r="C6" s="2">
        <v>74.723050355911198</v>
      </c>
      <c r="D6" s="2">
        <v>24</v>
      </c>
      <c r="E6" s="2">
        <v>16406</v>
      </c>
      <c r="F6" s="2"/>
      <c r="G6" s="2">
        <v>0.14984703063964799</v>
      </c>
      <c r="H6" s="2">
        <f t="shared" ref="H6:H19" si="0">D6</f>
        <v>24</v>
      </c>
      <c r="I6" s="2">
        <v>779</v>
      </c>
      <c r="J6" s="2"/>
      <c r="K6" s="2">
        <v>1.3041810989379801</v>
      </c>
      <c r="L6" s="2">
        <f t="shared" ref="L6:L19" si="1">D6</f>
        <v>24</v>
      </c>
      <c r="M6" s="2">
        <v>2140</v>
      </c>
    </row>
    <row r="7" spans="1:13" x14ac:dyDescent="0.25">
      <c r="A7" s="1">
        <v>3</v>
      </c>
      <c r="B7" t="s">
        <v>13</v>
      </c>
      <c r="C7" s="2">
        <v>0.66582512855529696</v>
      </c>
      <c r="D7" s="2">
        <v>19</v>
      </c>
      <c r="E7" s="2">
        <v>1593</v>
      </c>
      <c r="F7" s="2"/>
      <c r="G7" s="2">
        <v>8.9905261993408203E-3</v>
      </c>
      <c r="H7" s="2">
        <f t="shared" si="0"/>
        <v>19</v>
      </c>
      <c r="I7" s="2">
        <v>133</v>
      </c>
      <c r="J7" s="2"/>
      <c r="K7" s="2">
        <v>4.9952685832977197</v>
      </c>
      <c r="L7" s="2">
        <f t="shared" si="1"/>
        <v>19</v>
      </c>
      <c r="M7" s="2">
        <v>246</v>
      </c>
    </row>
    <row r="8" spans="1:13" x14ac:dyDescent="0.25">
      <c r="A8" s="1">
        <v>4</v>
      </c>
      <c r="B8" t="s">
        <v>14</v>
      </c>
      <c r="C8" s="2">
        <v>20.434973955154401</v>
      </c>
      <c r="D8" s="2">
        <v>22</v>
      </c>
      <c r="E8" s="2">
        <v>6872</v>
      </c>
      <c r="F8" s="2"/>
      <c r="G8" s="2">
        <v>0.195029497146606</v>
      </c>
      <c r="H8" s="2">
        <f t="shared" si="0"/>
        <v>22</v>
      </c>
      <c r="I8" s="2">
        <v>540</v>
      </c>
      <c r="J8" s="2"/>
      <c r="K8" s="2">
        <v>0.78704738616943304</v>
      </c>
      <c r="L8" s="2">
        <f t="shared" si="1"/>
        <v>22</v>
      </c>
      <c r="M8" s="2">
        <v>1085</v>
      </c>
    </row>
    <row r="9" spans="1:13" x14ac:dyDescent="0.25">
      <c r="A9" s="1">
        <v>5</v>
      </c>
      <c r="B9" t="s">
        <v>15</v>
      </c>
      <c r="C9" s="2">
        <v>0.45700788497924799</v>
      </c>
      <c r="D9" s="2">
        <v>18</v>
      </c>
      <c r="E9" s="2">
        <v>879</v>
      </c>
      <c r="F9" s="2"/>
      <c r="G9" s="2">
        <v>2.3484945297241201E-2</v>
      </c>
      <c r="H9" s="2">
        <f t="shared" si="0"/>
        <v>18</v>
      </c>
      <c r="I9" s="2">
        <v>153</v>
      </c>
      <c r="J9" s="2"/>
      <c r="K9" s="2">
        <v>4.3955087661743102E-2</v>
      </c>
      <c r="L9" s="2">
        <f t="shared" si="1"/>
        <v>18</v>
      </c>
      <c r="M9" s="2">
        <v>220</v>
      </c>
    </row>
    <row r="10" spans="1:13" x14ac:dyDescent="0.25">
      <c r="A10" s="1">
        <v>6</v>
      </c>
      <c r="B10" t="s">
        <v>16</v>
      </c>
      <c r="C10" s="2">
        <v>45.099815130233701</v>
      </c>
      <c r="D10" s="2">
        <v>24</v>
      </c>
      <c r="E10" s="2">
        <v>12679</v>
      </c>
      <c r="F10" s="2"/>
      <c r="G10" s="2">
        <v>6.1935901641845703E-2</v>
      </c>
      <c r="H10" s="2">
        <f t="shared" si="0"/>
        <v>24</v>
      </c>
      <c r="I10" s="2">
        <v>332</v>
      </c>
      <c r="J10" s="2"/>
      <c r="K10" s="2">
        <v>0.216283559799194</v>
      </c>
      <c r="L10" s="2">
        <f t="shared" si="1"/>
        <v>24</v>
      </c>
      <c r="M10" s="2">
        <v>907</v>
      </c>
    </row>
    <row r="11" spans="1:13" x14ac:dyDescent="0.25">
      <c r="A11" s="1">
        <v>7</v>
      </c>
      <c r="B11" t="s">
        <v>17</v>
      </c>
      <c r="C11" s="2">
        <v>0.95957398414611805</v>
      </c>
      <c r="D11" s="2">
        <v>20</v>
      </c>
      <c r="E11" s="2">
        <v>2135</v>
      </c>
      <c r="F11" s="2"/>
      <c r="G11" s="2">
        <v>2.9964447021484301E-3</v>
      </c>
      <c r="H11" s="2">
        <f t="shared" si="0"/>
        <v>20</v>
      </c>
      <c r="I11" s="2">
        <v>63</v>
      </c>
      <c r="J11" s="2"/>
      <c r="K11" s="2">
        <v>1.49843692779541E-2</v>
      </c>
      <c r="L11" s="2">
        <f t="shared" si="1"/>
        <v>20</v>
      </c>
      <c r="M11" s="2">
        <v>175</v>
      </c>
    </row>
    <row r="12" spans="1:13" x14ac:dyDescent="0.25">
      <c r="A12" s="1">
        <v>8</v>
      </c>
      <c r="B12" t="s">
        <v>18</v>
      </c>
      <c r="C12" s="2">
        <v>205.40800809860201</v>
      </c>
      <c r="D12" s="2">
        <v>26</v>
      </c>
      <c r="E12" s="2">
        <v>29306</v>
      </c>
      <c r="F12" s="2"/>
      <c r="G12" s="2">
        <v>1.62600398063659</v>
      </c>
      <c r="H12" s="2">
        <f t="shared" si="0"/>
        <v>26</v>
      </c>
      <c r="I12" s="2">
        <v>2709</v>
      </c>
      <c r="J12" s="2"/>
      <c r="K12" s="2">
        <v>5.10495734214782</v>
      </c>
      <c r="L12" s="2">
        <f t="shared" si="1"/>
        <v>26</v>
      </c>
      <c r="M12" s="2">
        <v>4846</v>
      </c>
    </row>
    <row r="13" spans="1:13" x14ac:dyDescent="0.25">
      <c r="A13" s="1">
        <v>9</v>
      </c>
      <c r="B13" t="s">
        <v>19</v>
      </c>
      <c r="C13" s="2">
        <v>3.8373525142669598</v>
      </c>
      <c r="D13" s="2">
        <v>21</v>
      </c>
      <c r="E13" s="2">
        <v>4106</v>
      </c>
      <c r="F13" s="2"/>
      <c r="G13" s="2">
        <v>4.0958166122436503E-2</v>
      </c>
      <c r="H13" s="2">
        <f t="shared" si="0"/>
        <v>21</v>
      </c>
      <c r="I13" s="2">
        <v>395</v>
      </c>
      <c r="J13" s="2"/>
      <c r="K13" s="2">
        <v>0.212782382965087</v>
      </c>
      <c r="L13" s="2">
        <f t="shared" si="1"/>
        <v>21</v>
      </c>
      <c r="M13" s="2">
        <v>802</v>
      </c>
    </row>
    <row r="14" spans="1:13" x14ac:dyDescent="0.25">
      <c r="A14" s="1">
        <v>10</v>
      </c>
      <c r="B14" t="s">
        <v>20</v>
      </c>
      <c r="C14" s="2">
        <v>36.670859575271599</v>
      </c>
      <c r="D14" s="2">
        <v>24</v>
      </c>
      <c r="E14" s="2">
        <v>13094</v>
      </c>
      <c r="F14" s="2"/>
      <c r="G14" s="2">
        <v>4.5458555221557603E-2</v>
      </c>
      <c r="H14" s="2">
        <f t="shared" si="0"/>
        <v>24</v>
      </c>
      <c r="I14" s="2">
        <v>430</v>
      </c>
      <c r="J14" s="2"/>
      <c r="K14" s="2">
        <v>0.31667613983154203</v>
      </c>
      <c r="L14" s="2">
        <f t="shared" si="1"/>
        <v>24</v>
      </c>
      <c r="M14" s="2">
        <v>1092</v>
      </c>
    </row>
    <row r="15" spans="1:13" x14ac:dyDescent="0.25">
      <c r="A15" s="1">
        <v>11</v>
      </c>
      <c r="B15" t="s">
        <v>21</v>
      </c>
      <c r="C15" s="2">
        <v>17.356227159500101</v>
      </c>
      <c r="D15" s="2">
        <v>23</v>
      </c>
      <c r="E15" s="2">
        <v>9248</v>
      </c>
      <c r="F15" s="2"/>
      <c r="G15" s="2">
        <v>4.5952558517455999E-2</v>
      </c>
      <c r="H15" s="2">
        <f t="shared" si="0"/>
        <v>23</v>
      </c>
      <c r="I15" s="2">
        <v>436</v>
      </c>
      <c r="J15" s="2"/>
      <c r="K15" s="2">
        <v>0.22477054595947199</v>
      </c>
      <c r="L15" s="2">
        <f t="shared" si="1"/>
        <v>23</v>
      </c>
      <c r="M15" s="2">
        <v>1009</v>
      </c>
    </row>
    <row r="16" spans="1:13" x14ac:dyDescent="0.25">
      <c r="A16" s="1">
        <v>12</v>
      </c>
      <c r="B16" t="s">
        <v>22</v>
      </c>
      <c r="C16" s="2">
        <v>0.164982795715332</v>
      </c>
      <c r="D16" s="2">
        <v>17</v>
      </c>
      <c r="E16" s="2">
        <v>841</v>
      </c>
      <c r="F16" s="2"/>
      <c r="G16" s="2">
        <v>1.49846076965332E-2</v>
      </c>
      <c r="H16" s="2">
        <f t="shared" si="0"/>
        <v>17</v>
      </c>
      <c r="I16" s="2">
        <v>229</v>
      </c>
      <c r="J16" s="2"/>
      <c r="K16" s="2">
        <v>6.2445163726806599E-2</v>
      </c>
      <c r="L16" s="2">
        <f t="shared" si="1"/>
        <v>17</v>
      </c>
      <c r="M16" s="2">
        <v>408</v>
      </c>
    </row>
    <row r="17" spans="1:13" x14ac:dyDescent="0.25">
      <c r="A17" s="1">
        <v>13</v>
      </c>
      <c r="B17" t="s">
        <v>23</v>
      </c>
      <c r="C17" s="2">
        <v>0.150845527648925</v>
      </c>
      <c r="D17" s="2">
        <v>17</v>
      </c>
      <c r="E17" s="2">
        <v>830</v>
      </c>
      <c r="F17" s="2"/>
      <c r="G17" s="2">
        <v>1.19876861572265E-2</v>
      </c>
      <c r="H17" s="2">
        <f t="shared" si="0"/>
        <v>17</v>
      </c>
      <c r="I17" s="2">
        <v>181</v>
      </c>
      <c r="J17" s="2"/>
      <c r="K17" s="2">
        <v>1.7981529235839799E-2</v>
      </c>
      <c r="L17" s="2">
        <f t="shared" si="1"/>
        <v>17</v>
      </c>
      <c r="M17" s="2">
        <v>215</v>
      </c>
    </row>
    <row r="18" spans="1:13" x14ac:dyDescent="0.25">
      <c r="A18" s="1">
        <v>14</v>
      </c>
      <c r="B18" t="s">
        <v>24</v>
      </c>
      <c r="C18" s="2">
        <v>2.13904356956481</v>
      </c>
      <c r="D18" s="2">
        <v>20</v>
      </c>
      <c r="E18" s="2">
        <v>3185</v>
      </c>
      <c r="F18" s="2"/>
      <c r="G18" s="2">
        <v>3.19671630859375E-2</v>
      </c>
      <c r="H18" s="2">
        <f t="shared" si="0"/>
        <v>20</v>
      </c>
      <c r="I18" s="2">
        <v>341</v>
      </c>
      <c r="J18" s="2"/>
      <c r="K18" s="2">
        <v>0.12187528610229401</v>
      </c>
      <c r="L18" s="2">
        <f t="shared" si="1"/>
        <v>20</v>
      </c>
      <c r="M18" s="2">
        <v>635</v>
      </c>
    </row>
    <row r="19" spans="1:13" x14ac:dyDescent="0.25">
      <c r="A19" s="1">
        <v>15</v>
      </c>
      <c r="B19" t="s">
        <v>25</v>
      </c>
      <c r="C19" s="2">
        <v>173.50691246986301</v>
      </c>
      <c r="D19" s="2">
        <v>26</v>
      </c>
      <c r="E19" s="2">
        <v>30043</v>
      </c>
      <c r="F19" s="2"/>
      <c r="G19" s="2">
        <v>1.38358354568481</v>
      </c>
      <c r="H19" s="2">
        <f t="shared" si="0"/>
        <v>26</v>
      </c>
      <c r="I19" s="2">
        <v>2572</v>
      </c>
      <c r="J19" s="2"/>
      <c r="K19" s="2">
        <v>7.1896412372589102</v>
      </c>
      <c r="L19" s="2">
        <f t="shared" si="1"/>
        <v>26</v>
      </c>
      <c r="M19" s="2">
        <v>5880</v>
      </c>
    </row>
    <row r="20" spans="1:13" x14ac:dyDescent="0.25">
      <c r="A20" s="1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25">
      <c r="A21" s="1"/>
      <c r="B21" s="2" t="s">
        <v>7</v>
      </c>
      <c r="C21" s="2">
        <f>SUM(C5:C19)/15</f>
        <v>40.435600217183342</v>
      </c>
      <c r="D21" s="2">
        <f>SUM(D5:D19)/15</f>
        <v>21.6</v>
      </c>
      <c r="E21" s="2">
        <f>SUM(E5:E19)/15</f>
        <v>9416.6666666666661</v>
      </c>
      <c r="F21" s="2"/>
      <c r="G21" s="2">
        <f>SUM(G5:G19)/15</f>
        <v>0.2454094409942619</v>
      </c>
      <c r="H21" s="2">
        <f>SUM(H5:H19)/15</f>
        <v>21.6</v>
      </c>
      <c r="I21" s="2">
        <f>SUM(I5:I19)/15</f>
        <v>644.6</v>
      </c>
      <c r="J21" s="2"/>
      <c r="K21" s="2">
        <f>SUM(K5:K19)/15</f>
        <v>1.3854451815287254</v>
      </c>
      <c r="L21" s="2">
        <f>SUM(L5:L19)/15</f>
        <v>21.6</v>
      </c>
      <c r="M21" s="2">
        <f>SUM(M5:M19)/15</f>
        <v>1365</v>
      </c>
    </row>
    <row r="22" spans="1:13" x14ac:dyDescent="0.25">
      <c r="A22" s="1"/>
      <c r="B22" s="2" t="s">
        <v>8</v>
      </c>
      <c r="C22" s="2">
        <f>MIN(C5:C19)</f>
        <v>0.150845527648925</v>
      </c>
      <c r="D22" s="2">
        <f>MIN(D5:D19)</f>
        <v>17</v>
      </c>
      <c r="E22" s="2">
        <f>MIN(E5:E19)</f>
        <v>830</v>
      </c>
      <c r="F22" s="2"/>
      <c r="G22" s="2">
        <f>MIN(G5:G19)</f>
        <v>2.9964447021484301E-3</v>
      </c>
      <c r="H22" s="2">
        <f>MIN(H5:H19)</f>
        <v>17</v>
      </c>
      <c r="I22" s="2">
        <f>MIN(I5:I19)</f>
        <v>63</v>
      </c>
      <c r="J22" s="2"/>
      <c r="K22" s="2">
        <f>MIN(K5:K19)</f>
        <v>1.49843692779541E-2</v>
      </c>
      <c r="L22" s="2">
        <f>MIN(L5:L19)</f>
        <v>17</v>
      </c>
      <c r="M22" s="2">
        <f>MIN(M5:M19)</f>
        <v>175</v>
      </c>
    </row>
    <row r="23" spans="1:13" x14ac:dyDescent="0.25">
      <c r="A23" s="1"/>
      <c r="B23" s="2" t="s">
        <v>9</v>
      </c>
      <c r="C23" s="2">
        <f>MAX(C5:C19)</f>
        <v>205.40800809860201</v>
      </c>
      <c r="D23" s="2">
        <f>MAX(D5:D19)</f>
        <v>26</v>
      </c>
      <c r="E23" s="2">
        <f>MAX(E5:E19)</f>
        <v>30043</v>
      </c>
      <c r="F23" s="2"/>
      <c r="G23" s="2">
        <f>MAX(G5:G19)</f>
        <v>1.62600398063659</v>
      </c>
      <c r="H23" s="2">
        <f>MAX(H5:H19)</f>
        <v>26</v>
      </c>
      <c r="I23" s="2">
        <f>MAX(I5:I19)</f>
        <v>2709</v>
      </c>
      <c r="J23" s="2"/>
      <c r="K23" s="2">
        <f>MAX(K5:K19)</f>
        <v>7.1896412372589102</v>
      </c>
      <c r="L23" s="2">
        <f>MAX(L5:L19)</f>
        <v>26</v>
      </c>
      <c r="M23" s="2">
        <f>MAX(M5:M19)</f>
        <v>5880</v>
      </c>
    </row>
    <row r="24" spans="1:13" x14ac:dyDescent="0.25">
      <c r="A24" s="1"/>
      <c r="B24" s="2" t="s">
        <v>10</v>
      </c>
      <c r="C24" s="2">
        <f>MEDIAN(C5:C19)</f>
        <v>17.356227159500101</v>
      </c>
      <c r="D24" s="2">
        <f>MEDIAN(D5:D19)</f>
        <v>22</v>
      </c>
      <c r="E24" s="2">
        <f>MEDIAN(E5:E19)</f>
        <v>6872</v>
      </c>
      <c r="F24" s="2"/>
      <c r="G24" s="2">
        <f>MEDIAN(G5:G19)</f>
        <v>4.0958166122436503E-2</v>
      </c>
      <c r="H24" s="2">
        <f>MEDIAN(H5:H19)</f>
        <v>22</v>
      </c>
      <c r="I24" s="2">
        <f>MEDIAN(I5:I19)</f>
        <v>376</v>
      </c>
      <c r="J24" s="2"/>
      <c r="K24" s="2">
        <f>MEDIAN(K5:K19)</f>
        <v>0.216283559799194</v>
      </c>
      <c r="L24" s="2">
        <f>MEDIAN(L5:L19)</f>
        <v>22</v>
      </c>
      <c r="M24" s="2">
        <f>MEDIAN(M5:M19)</f>
        <v>815</v>
      </c>
    </row>
    <row r="30" spans="1:13" x14ac:dyDescent="0.25">
      <c r="C30" s="2"/>
      <c r="D30" s="2" t="s">
        <v>1</v>
      </c>
      <c r="E30" s="2"/>
      <c r="F30" s="2"/>
      <c r="G30" s="2"/>
      <c r="H30" s="2" t="s">
        <v>4</v>
      </c>
      <c r="I30" s="2"/>
      <c r="J30" s="2"/>
      <c r="K30" s="2"/>
      <c r="L30" s="2" t="s">
        <v>5</v>
      </c>
      <c r="M30" s="2"/>
    </row>
    <row r="31" spans="1:13" x14ac:dyDescent="0.25">
      <c r="A31" t="s">
        <v>0</v>
      </c>
      <c r="B31" s="2" t="s">
        <v>27</v>
      </c>
      <c r="C31" s="2" t="s">
        <v>6</v>
      </c>
      <c r="D31" s="2" t="s">
        <v>2</v>
      </c>
      <c r="E31" s="2" t="s">
        <v>3</v>
      </c>
      <c r="F31" s="2"/>
      <c r="G31" s="2" t="s">
        <v>6</v>
      </c>
      <c r="H31" s="2" t="s">
        <v>2</v>
      </c>
      <c r="I31" s="2" t="s">
        <v>3</v>
      </c>
      <c r="J31" s="2"/>
      <c r="K31" s="2" t="s">
        <v>6</v>
      </c>
      <c r="L31" s="2" t="s">
        <v>2</v>
      </c>
      <c r="M31" s="2" t="s">
        <v>3</v>
      </c>
    </row>
    <row r="32" spans="1:13" x14ac:dyDescent="0.25">
      <c r="A32" s="1">
        <v>1</v>
      </c>
      <c r="B32" t="s">
        <v>28</v>
      </c>
      <c r="C32" s="2">
        <v>1.19881629943847E-2</v>
      </c>
      <c r="D32" s="2">
        <v>17</v>
      </c>
      <c r="E32" s="2">
        <v>234</v>
      </c>
      <c r="F32" s="2"/>
      <c r="G32" s="2">
        <v>3.99541854858398E-3</v>
      </c>
      <c r="H32" s="2">
        <f>D32</f>
        <v>17</v>
      </c>
      <c r="I32" s="2">
        <v>93</v>
      </c>
      <c r="J32" s="2"/>
      <c r="K32" s="2">
        <v>4.9953460693359297E-3</v>
      </c>
      <c r="L32" s="2">
        <f>D32</f>
        <v>17</v>
      </c>
      <c r="M32" s="2">
        <v>122</v>
      </c>
    </row>
    <row r="33" spans="1:13" x14ac:dyDescent="0.25">
      <c r="A33" s="1">
        <v>2</v>
      </c>
      <c r="B33" t="s">
        <v>29</v>
      </c>
      <c r="C33" s="2">
        <v>1.9989013671875E-3</v>
      </c>
      <c r="D33" s="2">
        <v>12</v>
      </c>
      <c r="E33" s="2">
        <v>42</v>
      </c>
      <c r="F33" s="2"/>
      <c r="G33" s="2">
        <v>9.9897384643554601E-4</v>
      </c>
      <c r="H33" s="2">
        <f t="shared" ref="H33:H46" si="2">D33</f>
        <v>12</v>
      </c>
      <c r="I33" s="2">
        <v>13</v>
      </c>
      <c r="J33" s="2"/>
      <c r="K33" s="2">
        <v>9.984970092773431E-4</v>
      </c>
      <c r="L33" s="2">
        <f t="shared" ref="L33:L46" si="3">D33</f>
        <v>12</v>
      </c>
      <c r="M33" s="2">
        <v>17</v>
      </c>
    </row>
    <row r="34" spans="1:13" x14ac:dyDescent="0.25">
      <c r="A34" s="1">
        <v>3</v>
      </c>
      <c r="B34" t="s">
        <v>30</v>
      </c>
      <c r="C34" s="2">
        <v>0.114881992340087</v>
      </c>
      <c r="D34" s="2">
        <v>25</v>
      </c>
      <c r="E34" s="2">
        <v>1121</v>
      </c>
      <c r="F34" s="2"/>
      <c r="G34" s="2">
        <v>5.8939695358276298E-2</v>
      </c>
      <c r="H34" s="2">
        <f t="shared" si="2"/>
        <v>25</v>
      </c>
      <c r="I34" s="2">
        <v>518</v>
      </c>
      <c r="J34" s="2"/>
      <c r="K34" s="2">
        <v>0.102894306182861</v>
      </c>
      <c r="L34" s="2">
        <f t="shared" si="3"/>
        <v>25</v>
      </c>
      <c r="M34" s="2">
        <v>822</v>
      </c>
    </row>
    <row r="35" spans="1:13" x14ac:dyDescent="0.25">
      <c r="A35" s="1">
        <v>4</v>
      </c>
      <c r="B35" t="s">
        <v>31</v>
      </c>
      <c r="C35" s="2">
        <v>6.9930553436279297E-3</v>
      </c>
      <c r="D35" s="2">
        <v>16</v>
      </c>
      <c r="E35" s="2">
        <v>171</v>
      </c>
      <c r="F35" s="2"/>
      <c r="G35" s="2">
        <v>1.99770927429199E-3</v>
      </c>
      <c r="H35" s="2">
        <f t="shared" si="2"/>
        <v>16</v>
      </c>
      <c r="I35" s="2">
        <v>56</v>
      </c>
      <c r="J35" s="2"/>
      <c r="K35" s="2">
        <v>2.99715995788574E-3</v>
      </c>
      <c r="L35" s="2">
        <f t="shared" si="3"/>
        <v>16</v>
      </c>
      <c r="M35" s="2">
        <v>75</v>
      </c>
    </row>
    <row r="36" spans="1:13" x14ac:dyDescent="0.25">
      <c r="A36" s="1">
        <v>5</v>
      </c>
      <c r="B36" t="s">
        <v>32</v>
      </c>
      <c r="C36" s="2">
        <v>1.9986629486083902E-3</v>
      </c>
      <c r="D36" s="2">
        <v>13</v>
      </c>
      <c r="E36" s="2">
        <v>69</v>
      </c>
      <c r="F36" s="2"/>
      <c r="G36" s="2">
        <v>9.9897384643554601E-4</v>
      </c>
      <c r="H36" s="2">
        <f t="shared" si="2"/>
        <v>13</v>
      </c>
      <c r="I36" s="2">
        <v>29</v>
      </c>
      <c r="J36" s="2"/>
      <c r="K36" s="2">
        <v>9.9897384643554601E-4</v>
      </c>
      <c r="L36" s="2">
        <f t="shared" si="3"/>
        <v>13</v>
      </c>
      <c r="M36" s="2">
        <v>30</v>
      </c>
    </row>
    <row r="37" spans="1:13" x14ac:dyDescent="0.25">
      <c r="A37" s="1">
        <v>6</v>
      </c>
      <c r="B37" t="s">
        <v>33</v>
      </c>
      <c r="C37" s="2">
        <v>1.3985633850097601E-2</v>
      </c>
      <c r="D37" s="2">
        <v>17</v>
      </c>
      <c r="E37" s="2">
        <v>294</v>
      </c>
      <c r="F37" s="2"/>
      <c r="G37" s="2">
        <v>5.9933662414550703E-3</v>
      </c>
      <c r="H37" s="2">
        <f t="shared" si="2"/>
        <v>17</v>
      </c>
      <c r="I37" s="2">
        <v>149</v>
      </c>
      <c r="J37" s="2"/>
      <c r="K37" s="2">
        <v>9.9895000457763602E-3</v>
      </c>
      <c r="L37" s="2">
        <f t="shared" si="3"/>
        <v>17</v>
      </c>
      <c r="M37" s="2">
        <v>201</v>
      </c>
    </row>
    <row r="38" spans="1:13" x14ac:dyDescent="0.25">
      <c r="A38" s="1">
        <v>7</v>
      </c>
      <c r="B38" t="s">
        <v>34</v>
      </c>
      <c r="C38" s="2">
        <v>9.9897384643554601E-4</v>
      </c>
      <c r="D38" s="2">
        <v>11</v>
      </c>
      <c r="E38" s="2">
        <v>26</v>
      </c>
      <c r="F38" s="2"/>
      <c r="G38" s="2">
        <v>9.99212265014648E-4</v>
      </c>
      <c r="H38" s="2">
        <f t="shared" si="2"/>
        <v>11</v>
      </c>
      <c r="I38" s="2">
        <v>31</v>
      </c>
      <c r="J38" s="2"/>
      <c r="K38" s="2">
        <v>9.99212265014648E-4</v>
      </c>
      <c r="L38" s="2">
        <f t="shared" si="3"/>
        <v>11</v>
      </c>
      <c r="M38" s="2">
        <v>30</v>
      </c>
    </row>
    <row r="39" spans="1:13" x14ac:dyDescent="0.25">
      <c r="A39" s="1">
        <v>8</v>
      </c>
      <c r="B39" t="s">
        <v>35</v>
      </c>
      <c r="C39" s="2">
        <v>3.7961483001708901E-2</v>
      </c>
      <c r="D39" s="2">
        <v>20</v>
      </c>
      <c r="E39" s="2">
        <v>409</v>
      </c>
      <c r="F39" s="2"/>
      <c r="G39" s="2">
        <v>5.9940814971923802E-3</v>
      </c>
      <c r="H39" s="2">
        <f t="shared" si="2"/>
        <v>20</v>
      </c>
      <c r="I39" s="2">
        <v>150</v>
      </c>
      <c r="J39" s="2"/>
      <c r="K39" s="2">
        <v>1.19876861572265E-2</v>
      </c>
      <c r="L39" s="2">
        <f t="shared" si="3"/>
        <v>20</v>
      </c>
      <c r="M39" s="2">
        <v>227</v>
      </c>
    </row>
    <row r="40" spans="1:13" x14ac:dyDescent="0.25">
      <c r="A40" s="1">
        <v>9</v>
      </c>
      <c r="B40" t="s">
        <v>36</v>
      </c>
      <c r="C40" s="2">
        <v>1.3985395431518499E-2</v>
      </c>
      <c r="D40" s="2">
        <v>16</v>
      </c>
      <c r="E40" s="2">
        <v>166</v>
      </c>
      <c r="F40" s="2"/>
      <c r="G40" s="2">
        <v>6.9925785064697196E-3</v>
      </c>
      <c r="H40" s="2">
        <f t="shared" si="2"/>
        <v>16</v>
      </c>
      <c r="I40" s="2">
        <v>88</v>
      </c>
      <c r="J40" s="2"/>
      <c r="K40" s="2">
        <v>1.3985157012939399E-2</v>
      </c>
      <c r="L40" s="2">
        <f t="shared" si="3"/>
        <v>16</v>
      </c>
      <c r="M40" s="2">
        <v>128</v>
      </c>
    </row>
    <row r="41" spans="1:13" x14ac:dyDescent="0.25">
      <c r="A41" s="1">
        <v>10</v>
      </c>
      <c r="B41" t="s">
        <v>37</v>
      </c>
      <c r="C41" s="2">
        <v>2.19748020172119E-2</v>
      </c>
      <c r="D41" s="2">
        <v>15</v>
      </c>
      <c r="E41" s="2">
        <v>188</v>
      </c>
      <c r="F41" s="2"/>
      <c r="G41" s="2">
        <v>6.9925785064697196E-3</v>
      </c>
      <c r="H41" s="2">
        <f t="shared" si="2"/>
        <v>15</v>
      </c>
      <c r="I41" s="2">
        <v>47</v>
      </c>
      <c r="J41" s="2"/>
      <c r="K41" s="2">
        <v>2.0974874496459898E-2</v>
      </c>
      <c r="L41" s="2">
        <f t="shared" si="3"/>
        <v>15</v>
      </c>
      <c r="M41" s="2">
        <v>97</v>
      </c>
    </row>
    <row r="42" spans="1:13" x14ac:dyDescent="0.25">
      <c r="A42" s="1">
        <v>11</v>
      </c>
      <c r="B42" t="s">
        <v>38</v>
      </c>
      <c r="C42" s="2">
        <v>1.9979476928710898E-3</v>
      </c>
      <c r="D42" s="2">
        <v>12</v>
      </c>
      <c r="E42" s="2">
        <v>42</v>
      </c>
      <c r="F42" s="2"/>
      <c r="G42" s="2">
        <v>1.9979476928710898E-3</v>
      </c>
      <c r="H42" s="2">
        <f t="shared" si="2"/>
        <v>12</v>
      </c>
      <c r="I42" s="2">
        <v>20</v>
      </c>
      <c r="J42" s="2"/>
      <c r="K42" s="2">
        <v>1.9979476928710898E-3</v>
      </c>
      <c r="L42" s="2">
        <f t="shared" si="3"/>
        <v>12</v>
      </c>
      <c r="M42" s="2">
        <v>23</v>
      </c>
    </row>
    <row r="43" spans="1:13" x14ac:dyDescent="0.25">
      <c r="A43" s="1">
        <v>12</v>
      </c>
      <c r="B43" t="s">
        <v>39</v>
      </c>
      <c r="C43" s="2">
        <v>2.9967546463012602E-2</v>
      </c>
      <c r="D43" s="2">
        <v>18</v>
      </c>
      <c r="E43" s="2">
        <v>276</v>
      </c>
      <c r="F43" s="2"/>
      <c r="G43" s="2">
        <v>8.9907646179199201E-3</v>
      </c>
      <c r="H43" s="2">
        <f t="shared" si="2"/>
        <v>18</v>
      </c>
      <c r="I43" s="2">
        <v>138</v>
      </c>
      <c r="J43" s="2"/>
      <c r="K43" s="2">
        <v>1.3985395431518499E-2</v>
      </c>
      <c r="L43" s="2">
        <f t="shared" si="3"/>
        <v>18</v>
      </c>
      <c r="M43" s="2">
        <v>168</v>
      </c>
    </row>
    <row r="44" spans="1:13" x14ac:dyDescent="0.25">
      <c r="A44" s="1">
        <v>13</v>
      </c>
      <c r="B44" t="s">
        <v>40</v>
      </c>
      <c r="C44" s="2">
        <v>6.5932035446166895E-2</v>
      </c>
      <c r="D44" s="2">
        <v>20</v>
      </c>
      <c r="E44" s="2">
        <v>473</v>
      </c>
      <c r="F44" s="2"/>
      <c r="G44" s="2">
        <v>1.2986898422241201E-2</v>
      </c>
      <c r="H44" s="2">
        <f t="shared" si="2"/>
        <v>20</v>
      </c>
      <c r="I44" s="2">
        <v>250</v>
      </c>
      <c r="J44" s="2"/>
      <c r="K44" s="2">
        <v>3.6962985992431599E-2</v>
      </c>
      <c r="L44" s="2">
        <f t="shared" si="3"/>
        <v>20</v>
      </c>
      <c r="M44" s="2">
        <v>312</v>
      </c>
    </row>
    <row r="45" spans="1:13" x14ac:dyDescent="0.25">
      <c r="A45" s="1">
        <v>14</v>
      </c>
      <c r="B45" t="s">
        <v>34</v>
      </c>
      <c r="C45" s="2">
        <v>9.987354278564451E-4</v>
      </c>
      <c r="D45" s="2">
        <v>11</v>
      </c>
      <c r="E45" s="2">
        <v>26</v>
      </c>
      <c r="F45" s="2"/>
      <c r="G45" s="2">
        <v>9.99212265014648E-4</v>
      </c>
      <c r="H45" s="2">
        <f t="shared" si="2"/>
        <v>11</v>
      </c>
      <c r="I45" s="2">
        <v>31</v>
      </c>
      <c r="J45" s="2"/>
      <c r="K45" s="2">
        <v>9.99212265014648E-4</v>
      </c>
      <c r="L45" s="2">
        <f t="shared" si="3"/>
        <v>11</v>
      </c>
      <c r="M45" s="2">
        <v>30</v>
      </c>
    </row>
    <row r="46" spans="1:13" x14ac:dyDescent="0.25">
      <c r="A46" s="1">
        <v>15</v>
      </c>
      <c r="B46" t="s">
        <v>41</v>
      </c>
      <c r="C46" s="2">
        <v>3.0968666076660101E-2</v>
      </c>
      <c r="D46" s="2">
        <v>18</v>
      </c>
      <c r="E46" s="2">
        <v>322</v>
      </c>
      <c r="F46" s="2"/>
      <c r="G46" s="2">
        <v>8.9900493621826102E-3</v>
      </c>
      <c r="H46" s="2">
        <f t="shared" si="2"/>
        <v>18</v>
      </c>
      <c r="I46" s="2">
        <v>151</v>
      </c>
      <c r="J46" s="2"/>
      <c r="K46" s="2">
        <v>1.4984130859375E-2</v>
      </c>
      <c r="L46" s="2">
        <f t="shared" si="3"/>
        <v>18</v>
      </c>
      <c r="M46" s="2">
        <v>210</v>
      </c>
    </row>
    <row r="47" spans="1:13" x14ac:dyDescent="0.25">
      <c r="A47" s="1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x14ac:dyDescent="0.25">
      <c r="A48" s="1"/>
      <c r="B48" s="2" t="s">
        <v>7</v>
      </c>
      <c r="C48" s="2">
        <f>SUM(C32:C46)/15</f>
        <v>2.3775466283162339E-2</v>
      </c>
      <c r="D48" s="2">
        <f>SUM(D32:D46)/15</f>
        <v>16.066666666666666</v>
      </c>
      <c r="E48" s="2">
        <f>SUM(E32:E46)/15</f>
        <v>257.26666666666665</v>
      </c>
      <c r="F48" s="2"/>
      <c r="G48" s="2">
        <f>SUM(G32:G46)/15</f>
        <v>8.5244973500569581E-3</v>
      </c>
      <c r="H48" s="2">
        <f>SUM(H32:H46)/15</f>
        <v>16.066666666666666</v>
      </c>
      <c r="I48" s="2">
        <f>SUM(I32:I46)/15</f>
        <v>117.6</v>
      </c>
      <c r="J48" s="2"/>
      <c r="K48" s="2">
        <f>SUM(K32:K46)/15</f>
        <v>1.5983359018961547E-2</v>
      </c>
      <c r="L48" s="2">
        <f>SUM(L32:L46)/15</f>
        <v>16.066666666666666</v>
      </c>
      <c r="M48" s="2">
        <f>SUM(M32:M46)/15</f>
        <v>166.13333333333333</v>
      </c>
    </row>
    <row r="49" spans="1:13" x14ac:dyDescent="0.25">
      <c r="A49" s="1"/>
      <c r="B49" s="2" t="s">
        <v>8</v>
      </c>
      <c r="C49" s="2">
        <f>MIN(C32:C46)</f>
        <v>9.987354278564451E-4</v>
      </c>
      <c r="D49" s="2">
        <f>MIN(D32:D46)</f>
        <v>11</v>
      </c>
      <c r="E49" s="2">
        <f>MIN(E32:E46)</f>
        <v>26</v>
      </c>
      <c r="F49" s="2"/>
      <c r="G49" s="2">
        <f>MIN(G32:G46)</f>
        <v>9.9897384643554601E-4</v>
      </c>
      <c r="H49" s="2">
        <f>MIN(H32:H46)</f>
        <v>11</v>
      </c>
      <c r="I49" s="2">
        <f>MIN(I32:I46)</f>
        <v>13</v>
      </c>
      <c r="J49" s="2"/>
      <c r="K49" s="2">
        <f>MIN(K32:K46)</f>
        <v>9.984970092773431E-4</v>
      </c>
      <c r="L49" s="2">
        <f>MIN(L32:L46)</f>
        <v>11</v>
      </c>
      <c r="M49" s="2">
        <f>MIN(M32:M46)</f>
        <v>17</v>
      </c>
    </row>
    <row r="50" spans="1:13" x14ac:dyDescent="0.25">
      <c r="A50" s="1"/>
      <c r="B50" s="2" t="s">
        <v>9</v>
      </c>
      <c r="C50" s="2">
        <f>MAX(C32:C46)</f>
        <v>0.114881992340087</v>
      </c>
      <c r="D50" s="2">
        <f>MAX(D32:D46)</f>
        <v>25</v>
      </c>
      <c r="E50" s="2">
        <f>MAX(E32:E46)</f>
        <v>1121</v>
      </c>
      <c r="F50" s="2"/>
      <c r="G50" s="2">
        <f>MAX(G32:G46)</f>
        <v>5.8939695358276298E-2</v>
      </c>
      <c r="H50" s="2">
        <f>MAX(H32:H46)</f>
        <v>25</v>
      </c>
      <c r="I50" s="2">
        <f>MAX(I32:I46)</f>
        <v>518</v>
      </c>
      <c r="J50" s="2"/>
      <c r="K50" s="2">
        <f>MAX(K32:K46)</f>
        <v>0.102894306182861</v>
      </c>
      <c r="L50" s="2">
        <f>MAX(L32:L46)</f>
        <v>25</v>
      </c>
      <c r="M50" s="2">
        <f>MAX(M32:M46)</f>
        <v>822</v>
      </c>
    </row>
    <row r="51" spans="1:13" x14ac:dyDescent="0.25">
      <c r="A51" s="1"/>
      <c r="B51" s="2" t="s">
        <v>10</v>
      </c>
      <c r="C51" s="2">
        <f>MEDIAN(C32:C46)</f>
        <v>1.3985395431518499E-2</v>
      </c>
      <c r="D51" s="2">
        <f>MEDIAN(D32:D46)</f>
        <v>16</v>
      </c>
      <c r="E51" s="2">
        <f>MEDIAN(E32:E46)</f>
        <v>188</v>
      </c>
      <c r="F51" s="2"/>
      <c r="G51" s="2">
        <f>MEDIAN(G32:G46)</f>
        <v>5.9933662414550703E-3</v>
      </c>
      <c r="H51" s="2">
        <f>MEDIAN(H32:H46)</f>
        <v>16</v>
      </c>
      <c r="I51" s="2">
        <f>MEDIAN(I32:I46)</f>
        <v>88</v>
      </c>
      <c r="J51" s="2"/>
      <c r="K51" s="2">
        <f>MEDIAN(K32:K46)</f>
        <v>9.9895000457763602E-3</v>
      </c>
      <c r="L51" s="2">
        <f>MEDIAN(L32:L46)</f>
        <v>16</v>
      </c>
      <c r="M51" s="2">
        <f>MEDIAN(M32:M46)</f>
        <v>122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Quan</dc:creator>
  <cp:lastModifiedBy>Jasper Quan</cp:lastModifiedBy>
  <dcterms:created xsi:type="dcterms:W3CDTF">2020-05-12T01:48:14Z</dcterms:created>
  <dcterms:modified xsi:type="dcterms:W3CDTF">2020-05-18T15:11:40Z</dcterms:modified>
</cp:coreProperties>
</file>