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rakesh.jasti\Downloads\week8\Filatoi\"/>
    </mc:Choice>
  </mc:AlternateContent>
  <bookViews>
    <workbookView xWindow="0" yWindow="0" windowWidth="20490" windowHeight="7905" tabRatio="500"/>
  </bookViews>
  <sheets>
    <sheet name="Sheet1" sheetId="1" r:id="rId1"/>
  </sheets>
  <definedNames>
    <definedName name="solver_adj" localSheetId="0" hidden="1">Sheet1!$B$53:$E$59</definedName>
    <definedName name="solver_cvg" localSheetId="0" hidden="1">0.0001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Sheet1!$B$109:$B$112</definedName>
    <definedName name="solver_lhs2" localSheetId="0" hidden="1">Sheet1!$B$64</definedName>
    <definedName name="solver_lhs3" localSheetId="0" hidden="1">Sheet1!$B$65:$B$66</definedName>
    <definedName name="solver_lhs4" localSheetId="0" hidden="1">Sheet1!$B$67</definedName>
    <definedName name="solver_lhs5" localSheetId="0" hidden="1">Sheet1!$B$68:$B$70</definedName>
    <definedName name="solver_lhs6" localSheetId="0" hidden="1">Sheet1!$B$72:$B$78</definedName>
    <definedName name="solver_lhs7" localSheetId="0" hidden="1">Sheet1!$B$80:$B$86</definedName>
    <definedName name="solver_lhs8" localSheetId="0" hidden="1">Sheet1!$B$88:$B$94</definedName>
    <definedName name="solver_lhs9" localSheetId="0" hidden="1">Sheet1!$B$99:$B$105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9</definedName>
    <definedName name="solver_nwt" localSheetId="0" hidden="1">1</definedName>
    <definedName name="solver_opt" localSheetId="0" hidden="1">Sheet1!$I$61</definedName>
    <definedName name="solver_pre" localSheetId="0" hidden="1">0.000001</definedName>
    <definedName name="solver_rbv" localSheetId="0" hidden="1">2</definedName>
    <definedName name="solver_rel1" localSheetId="0" hidden="1">3</definedName>
    <definedName name="solver_rel2" localSheetId="0" hidden="1">2</definedName>
    <definedName name="solver_rel3" localSheetId="0" hidden="1">3</definedName>
    <definedName name="solver_rel4" localSheetId="0" hidden="1">2</definedName>
    <definedName name="solver_rel5" localSheetId="0" hidden="1">3</definedName>
    <definedName name="solver_rel6" localSheetId="0" hidden="1">3</definedName>
    <definedName name="solver_rel7" localSheetId="0" hidden="1">3</definedName>
    <definedName name="solver_rel8" localSheetId="0" hidden="1">3</definedName>
    <definedName name="solver_rel9" localSheetId="0" hidden="1">1</definedName>
    <definedName name="solver_rhs1" localSheetId="0" hidden="1">Sheet1!$D$109:$D$112</definedName>
    <definedName name="solver_rhs2" localSheetId="0" hidden="1">Sheet1!$D$64</definedName>
    <definedName name="solver_rhs3" localSheetId="0" hidden="1">Sheet1!$D$65:$D$66</definedName>
    <definedName name="solver_rhs4" localSheetId="0" hidden="1">Sheet1!$D$67</definedName>
    <definedName name="solver_rhs5" localSheetId="0" hidden="1">Sheet1!$D$68:$D$70</definedName>
    <definedName name="solver_rhs6" localSheetId="0" hidden="1">Sheet1!$D$72:$D$78</definedName>
    <definedName name="solver_rhs7" localSheetId="0" hidden="1">Sheet1!$D$80:$D$86</definedName>
    <definedName name="solver_rhs8" localSheetId="0" hidden="1">Sheet1!$D$88:$D$94</definedName>
    <definedName name="solver_rhs9" localSheetId="0" hidden="1">Sheet1!$D$99:$D$105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61" i="1" l="1"/>
  <c r="L59" i="1"/>
  <c r="M59" i="1"/>
  <c r="N45" i="1"/>
  <c r="D100" i="1"/>
  <c r="D101" i="1"/>
  <c r="D102" i="1"/>
  <c r="D103" i="1"/>
  <c r="D104" i="1"/>
  <c r="D105" i="1"/>
  <c r="D99" i="1"/>
  <c r="B112" i="1"/>
  <c r="B111" i="1"/>
  <c r="B110" i="1"/>
  <c r="D110" i="1"/>
  <c r="D111" i="1"/>
  <c r="D112" i="1"/>
  <c r="D109" i="1"/>
  <c r="B109" i="1"/>
  <c r="B94" i="1"/>
  <c r="B93" i="1"/>
  <c r="B92" i="1"/>
  <c r="B91" i="1"/>
  <c r="B90" i="1"/>
  <c r="B89" i="1"/>
  <c r="B88" i="1"/>
  <c r="B86" i="1"/>
  <c r="B85" i="1"/>
  <c r="B84" i="1"/>
  <c r="B83" i="1"/>
  <c r="B82" i="1"/>
  <c r="B81" i="1"/>
  <c r="B80" i="1"/>
  <c r="B73" i="1"/>
  <c r="B74" i="1"/>
  <c r="B75" i="1"/>
  <c r="B76" i="1"/>
  <c r="B77" i="1"/>
  <c r="B78" i="1"/>
  <c r="B72" i="1"/>
  <c r="B65" i="1"/>
  <c r="B66" i="1"/>
  <c r="B67" i="1"/>
  <c r="B68" i="1"/>
  <c r="B69" i="1"/>
  <c r="B70" i="1"/>
  <c r="B64" i="1"/>
  <c r="B100" i="1"/>
  <c r="B101" i="1"/>
  <c r="B102" i="1"/>
  <c r="B103" i="1"/>
  <c r="B104" i="1"/>
  <c r="B105" i="1"/>
  <c r="B99" i="1"/>
</calcChain>
</file>

<file path=xl/sharedStrings.xml><?xml version="1.0" encoding="utf-8"?>
<sst xmlns="http://schemas.openxmlformats.org/spreadsheetml/2006/main" count="167" uniqueCount="34">
  <si>
    <t>FILATOI RIUNITI - OPTIMIZING THE PRODUCTION SCHEDULE</t>
  </si>
  <si>
    <t>Machine Hours Required for Production (hours/kg)</t>
  </si>
  <si>
    <t>Spinning Mill</t>
  </si>
  <si>
    <t>Extra Fine</t>
  </si>
  <si>
    <t>Fine</t>
  </si>
  <si>
    <t>Medium</t>
  </si>
  <si>
    <t>Coarse</t>
  </si>
  <si>
    <t>Ambrosi</t>
  </si>
  <si>
    <t>Bresciani</t>
  </si>
  <si>
    <t>Castri</t>
  </si>
  <si>
    <t>De Blasi</t>
  </si>
  <si>
    <t>Estensi</t>
  </si>
  <si>
    <t>Filatoi Riuniti</t>
  </si>
  <si>
    <t>Giuliani</t>
  </si>
  <si>
    <t>Production Capacity (hours/month)</t>
  </si>
  <si>
    <t>Hours</t>
  </si>
  <si>
    <t>Cost of Production ($/kg)</t>
  </si>
  <si>
    <t>Cost of Transportation ($/kg)</t>
  </si>
  <si>
    <t>Demand to Meet (kg/month)</t>
  </si>
  <si>
    <t>Size</t>
  </si>
  <si>
    <t>Demand</t>
  </si>
  <si>
    <t>Decision Variables</t>
  </si>
  <si>
    <t>Non negative decision</t>
  </si>
  <si>
    <t>LHS</t>
  </si>
  <si>
    <t>sign</t>
  </si>
  <si>
    <t>RHS</t>
  </si>
  <si>
    <t>=</t>
  </si>
  <si>
    <t>&gt;=</t>
  </si>
  <si>
    <t>Capacity constraint</t>
  </si>
  <si>
    <t>&lt;=</t>
  </si>
  <si>
    <t>Demand Constraint</t>
  </si>
  <si>
    <t>Objective</t>
  </si>
  <si>
    <t>original</t>
  </si>
  <si>
    <t>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</si>
</sst>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9" formatCode="0.00000000"/>
  </numFmts>
  <fonts count="6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Calibri"/>
      <family val="2"/>
      <scheme val="minor"/>
    </font>
    <font>
      <b/>
      <i/>
      <u/>
      <sz val="10"/>
      <color theme="1"/>
      <name val="Arial"/>
      <family val="2"/>
    </font>
    <font>
      <b/>
      <i/>
      <u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666666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00B0F0"/>
        <bgColor indexed="64"/>
      </patternFill>
    </fill>
  </fills>
  <borders count="18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rgb="FF000000"/>
      </top>
      <bottom style="thin">
        <color auto="1"/>
      </bottom>
      <diagonal/>
    </border>
    <border>
      <left style="thin">
        <color auto="1"/>
      </left>
      <right style="medium">
        <color rgb="FF000000"/>
      </right>
      <top style="medium">
        <color rgb="FF000000"/>
      </top>
      <bottom style="thin">
        <color auto="1"/>
      </bottom>
      <diagonal/>
    </border>
    <border>
      <left style="thin">
        <color auto="1"/>
      </left>
      <right style="medium">
        <color rgb="FF000000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000000"/>
      </bottom>
      <diagonal/>
    </border>
    <border>
      <left style="thin">
        <color auto="1"/>
      </left>
      <right style="medium">
        <color rgb="FF000000"/>
      </right>
      <top style="thin">
        <color auto="1"/>
      </top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left" vertical="center" wrapText="1"/>
    </xf>
    <xf numFmtId="0" fontId="1" fillId="2" borderId="0" xfId="0" applyFont="1" applyFill="1" applyAlignment="1">
      <alignment horizontal="left" vertical="center" wrapText="1"/>
    </xf>
    <xf numFmtId="0" fontId="1" fillId="0" borderId="0" xfId="0" applyFont="1" applyAlignment="1">
      <alignment horizontal="right" vertical="center" wrapText="1"/>
    </xf>
    <xf numFmtId="0" fontId="1" fillId="0" borderId="5" xfId="0" applyFont="1" applyBorder="1" applyAlignment="1">
      <alignment horizontal="right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right" vertical="center" wrapText="1"/>
    </xf>
    <xf numFmtId="0" fontId="1" fillId="2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2" fontId="1" fillId="0" borderId="0" xfId="0" applyNumberFormat="1" applyFont="1" applyAlignment="1">
      <alignment horizontal="right" vertical="center" wrapText="1"/>
    </xf>
    <xf numFmtId="2" fontId="1" fillId="0" borderId="5" xfId="0" applyNumberFormat="1" applyFont="1" applyBorder="1" applyAlignment="1">
      <alignment horizontal="right" vertical="center" wrapText="1"/>
    </xf>
    <xf numFmtId="2" fontId="1" fillId="0" borderId="7" xfId="0" applyNumberFormat="1" applyFont="1" applyBorder="1" applyAlignment="1">
      <alignment horizontal="right" vertical="center" wrapText="1"/>
    </xf>
    <xf numFmtId="2" fontId="1" fillId="0" borderId="8" xfId="0" applyNumberFormat="1" applyFont="1" applyBorder="1" applyAlignment="1">
      <alignment horizontal="right" vertical="center" wrapText="1"/>
    </xf>
    <xf numFmtId="2" fontId="1" fillId="0" borderId="0" xfId="0" applyNumberFormat="1" applyFont="1" applyAlignment="1">
      <alignment horizontal="center" vertical="center" wrapText="1"/>
    </xf>
    <xf numFmtId="2" fontId="1" fillId="0" borderId="5" xfId="0" applyNumberFormat="1" applyFont="1" applyBorder="1" applyAlignment="1">
      <alignment horizontal="center" vertical="center" wrapText="1"/>
    </xf>
    <xf numFmtId="2" fontId="1" fillId="0" borderId="7" xfId="0" applyNumberFormat="1" applyFont="1" applyBorder="1" applyAlignment="1">
      <alignment horizontal="center" vertical="center" wrapText="1"/>
    </xf>
    <xf numFmtId="2" fontId="1" fillId="0" borderId="8" xfId="0" applyNumberFormat="1" applyFont="1" applyBorder="1" applyAlignment="1">
      <alignment horizontal="center" vertical="center" wrapText="1"/>
    </xf>
    <xf numFmtId="164" fontId="1" fillId="0" borderId="0" xfId="0" applyNumberFormat="1" applyFont="1" applyAlignment="1">
      <alignment horizontal="right" vertical="center" wrapText="1"/>
    </xf>
    <xf numFmtId="164" fontId="1" fillId="0" borderId="5" xfId="0" applyNumberFormat="1" applyFont="1" applyBorder="1" applyAlignment="1">
      <alignment horizontal="right" vertical="center" wrapText="1"/>
    </xf>
    <xf numFmtId="164" fontId="1" fillId="0" borderId="7" xfId="0" applyNumberFormat="1" applyFont="1" applyBorder="1" applyAlignment="1">
      <alignment horizontal="right" vertical="center" wrapText="1"/>
    </xf>
    <xf numFmtId="164" fontId="1" fillId="0" borderId="8" xfId="0" applyNumberFormat="1" applyFont="1" applyBorder="1" applyAlignment="1">
      <alignment horizontal="right" vertical="center" wrapText="1"/>
    </xf>
    <xf numFmtId="0" fontId="1" fillId="3" borderId="9" xfId="0" applyFont="1" applyFill="1" applyBorder="1" applyAlignment="1">
      <alignment horizontal="left" vertical="center" wrapText="1"/>
    </xf>
    <xf numFmtId="0" fontId="1" fillId="3" borderId="10" xfId="0" applyFont="1" applyFill="1" applyBorder="1" applyAlignment="1">
      <alignment horizontal="left" vertical="center" wrapText="1"/>
    </xf>
    <xf numFmtId="0" fontId="1" fillId="3" borderId="11" xfId="0" applyFont="1" applyFill="1" applyBorder="1" applyAlignment="1">
      <alignment horizontal="left" vertical="center" wrapText="1"/>
    </xf>
    <xf numFmtId="0" fontId="1" fillId="3" borderId="12" xfId="0" applyFont="1" applyFill="1" applyBorder="1" applyAlignment="1">
      <alignment horizontal="left" vertical="center" wrapText="1"/>
    </xf>
    <xf numFmtId="0" fontId="1" fillId="3" borderId="13" xfId="0" applyFont="1" applyFill="1" applyBorder="1" applyAlignment="1">
      <alignment horizontal="left" vertical="center" wrapText="1"/>
    </xf>
    <xf numFmtId="0" fontId="1" fillId="3" borderId="14" xfId="0" applyFont="1" applyFill="1" applyBorder="1" applyAlignment="1">
      <alignment horizontal="left" vertical="center" wrapText="1"/>
    </xf>
    <xf numFmtId="0" fontId="3" fillId="0" borderId="0" xfId="0" applyFont="1"/>
    <xf numFmtId="0" fontId="2" fillId="0" borderId="0" xfId="0" applyFont="1" applyFill="1" applyBorder="1" applyAlignment="1">
      <alignment horizontal="left" vertical="center" wrapText="1"/>
    </xf>
    <xf numFmtId="0" fontId="4" fillId="0" borderId="15" xfId="0" applyFont="1" applyFill="1" applyBorder="1" applyAlignment="1">
      <alignment horizontal="left" vertical="center" wrapText="1"/>
    </xf>
    <xf numFmtId="0" fontId="0" fillId="0" borderId="16" xfId="0" applyBorder="1"/>
    <xf numFmtId="0" fontId="0" fillId="0" borderId="17" xfId="0" applyBorder="1"/>
    <xf numFmtId="0" fontId="5" fillId="0" borderId="15" xfId="0" applyFont="1" applyBorder="1"/>
    <xf numFmtId="2" fontId="0" fillId="4" borderId="0" xfId="0" applyNumberFormat="1" applyFill="1"/>
    <xf numFmtId="2" fontId="0" fillId="0" borderId="0" xfId="0" applyNumberFormat="1"/>
    <xf numFmtId="169" fontId="0" fillId="4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2"/>
  <sheetViews>
    <sheetView tabSelected="1" topLeftCell="A69" zoomScale="90" zoomScaleNormal="90" workbookViewId="0">
      <selection activeCell="B69" sqref="B69"/>
    </sheetView>
  </sheetViews>
  <sheetFormatPr defaultColWidth="11" defaultRowHeight="15.75" x14ac:dyDescent="0.25"/>
  <cols>
    <col min="9" max="9" width="16.5" bestFit="1" customWidth="1"/>
  </cols>
  <sheetData>
    <row r="1" spans="1:5" x14ac:dyDescent="0.25">
      <c r="A1" s="13" t="s">
        <v>0</v>
      </c>
      <c r="B1" s="1"/>
      <c r="C1" s="1"/>
      <c r="D1" s="1"/>
      <c r="E1" s="1"/>
    </row>
    <row r="2" spans="1:5" x14ac:dyDescent="0.25">
      <c r="A2" s="1"/>
      <c r="B2" s="1"/>
      <c r="C2" s="1"/>
      <c r="D2" s="1"/>
      <c r="E2" s="1"/>
    </row>
    <row r="3" spans="1:5" ht="16.5" thickBot="1" x14ac:dyDescent="0.3">
      <c r="A3" s="13" t="s">
        <v>1</v>
      </c>
      <c r="B3" s="1"/>
      <c r="C3" s="1"/>
      <c r="D3" s="1"/>
      <c r="E3" s="1"/>
    </row>
    <row r="4" spans="1:5" ht="16.5" thickBot="1" x14ac:dyDescent="0.3">
      <c r="A4" s="2" t="s">
        <v>2</v>
      </c>
      <c r="B4" s="3" t="s">
        <v>3</v>
      </c>
      <c r="C4" s="3" t="s">
        <v>4</v>
      </c>
      <c r="D4" s="3" t="s">
        <v>5</v>
      </c>
      <c r="E4" s="4" t="s">
        <v>6</v>
      </c>
    </row>
    <row r="5" spans="1:5" x14ac:dyDescent="0.25">
      <c r="A5" s="5" t="s">
        <v>7</v>
      </c>
      <c r="B5" s="6"/>
      <c r="C5" s="22">
        <v>0.4</v>
      </c>
      <c r="D5" s="22">
        <v>0.375</v>
      </c>
      <c r="E5" s="23">
        <v>0.25</v>
      </c>
    </row>
    <row r="6" spans="1:5" x14ac:dyDescent="0.25">
      <c r="A6" s="5" t="s">
        <v>8</v>
      </c>
      <c r="B6" s="22">
        <v>0.7</v>
      </c>
      <c r="C6" s="22">
        <v>0.5</v>
      </c>
      <c r="D6" s="22">
        <v>0.35</v>
      </c>
      <c r="E6" s="23">
        <v>0.25</v>
      </c>
    </row>
    <row r="7" spans="1:5" x14ac:dyDescent="0.25">
      <c r="A7" s="5" t="s">
        <v>9</v>
      </c>
      <c r="B7" s="22">
        <v>0.67500000000000004</v>
      </c>
      <c r="C7" s="22">
        <v>0.45</v>
      </c>
      <c r="D7" s="22">
        <v>0.4</v>
      </c>
      <c r="E7" s="23">
        <v>0.25</v>
      </c>
    </row>
    <row r="8" spans="1:5" x14ac:dyDescent="0.25">
      <c r="A8" s="5" t="s">
        <v>10</v>
      </c>
      <c r="B8" s="6"/>
      <c r="C8" s="22">
        <v>0.45</v>
      </c>
      <c r="D8" s="22">
        <v>0.35</v>
      </c>
      <c r="E8" s="23">
        <v>0.2</v>
      </c>
    </row>
    <row r="9" spans="1:5" x14ac:dyDescent="0.25">
      <c r="A9" s="5" t="s">
        <v>11</v>
      </c>
      <c r="B9" s="22">
        <v>0.65</v>
      </c>
      <c r="C9" s="22">
        <v>0.45</v>
      </c>
      <c r="D9" s="22">
        <v>0.4</v>
      </c>
      <c r="E9" s="23">
        <v>0.25</v>
      </c>
    </row>
    <row r="10" spans="1:5" x14ac:dyDescent="0.25">
      <c r="A10" s="5" t="s">
        <v>12</v>
      </c>
      <c r="B10" s="22">
        <v>0.625</v>
      </c>
      <c r="C10" s="22">
        <v>0.5</v>
      </c>
      <c r="D10" s="22">
        <v>0.42499999999999999</v>
      </c>
      <c r="E10" s="23">
        <v>0.42499999999999999</v>
      </c>
    </row>
    <row r="11" spans="1:5" ht="16.5" thickBot="1" x14ac:dyDescent="0.3">
      <c r="A11" s="9" t="s">
        <v>13</v>
      </c>
      <c r="B11" s="24">
        <v>0.7</v>
      </c>
      <c r="C11" s="24">
        <v>0.45</v>
      </c>
      <c r="D11" s="24">
        <v>0.35</v>
      </c>
      <c r="E11" s="25">
        <v>0.4</v>
      </c>
    </row>
    <row r="12" spans="1:5" x14ac:dyDescent="0.25">
      <c r="A12" s="1"/>
      <c r="B12" s="1"/>
      <c r="C12" s="1"/>
      <c r="D12" s="1"/>
      <c r="E12" s="1"/>
    </row>
    <row r="13" spans="1:5" ht="16.5" thickBot="1" x14ac:dyDescent="0.3">
      <c r="A13" s="13" t="s">
        <v>14</v>
      </c>
      <c r="B13" s="1"/>
      <c r="C13" s="1"/>
      <c r="D13" s="1"/>
      <c r="E13" s="1"/>
    </row>
    <row r="14" spans="1:5" ht="16.5" thickBot="1" x14ac:dyDescent="0.3">
      <c r="A14" s="2" t="s">
        <v>2</v>
      </c>
      <c r="B14" s="4" t="s">
        <v>15</v>
      </c>
      <c r="C14" s="1"/>
      <c r="D14" s="1"/>
      <c r="E14" s="1"/>
    </row>
    <row r="15" spans="1:5" x14ac:dyDescent="0.25">
      <c r="A15" s="5" t="s">
        <v>7</v>
      </c>
      <c r="B15" s="8">
        <v>2500</v>
      </c>
      <c r="C15" s="1"/>
      <c r="D15" s="1"/>
      <c r="E15" s="1"/>
    </row>
    <row r="16" spans="1:5" x14ac:dyDescent="0.25">
      <c r="A16" s="5" t="s">
        <v>8</v>
      </c>
      <c r="B16" s="8">
        <v>3000</v>
      </c>
      <c r="C16" s="1"/>
      <c r="D16" s="1"/>
      <c r="E16" s="1"/>
    </row>
    <row r="17" spans="1:5" x14ac:dyDescent="0.25">
      <c r="A17" s="5" t="s">
        <v>9</v>
      </c>
      <c r="B17" s="8">
        <v>2500</v>
      </c>
      <c r="C17" s="1"/>
      <c r="D17" s="1"/>
      <c r="E17" s="1"/>
    </row>
    <row r="18" spans="1:5" x14ac:dyDescent="0.25">
      <c r="A18" s="5" t="s">
        <v>10</v>
      </c>
      <c r="B18" s="8">
        <v>2600</v>
      </c>
      <c r="C18" s="1"/>
      <c r="D18" s="1"/>
      <c r="E18" s="1"/>
    </row>
    <row r="19" spans="1:5" x14ac:dyDescent="0.25">
      <c r="A19" s="5" t="s">
        <v>11</v>
      </c>
      <c r="B19" s="8">
        <v>2500</v>
      </c>
      <c r="C19" s="1"/>
      <c r="D19" s="1"/>
      <c r="E19" s="1"/>
    </row>
    <row r="20" spans="1:5" x14ac:dyDescent="0.25">
      <c r="A20" s="5" t="s">
        <v>12</v>
      </c>
      <c r="B20" s="8">
        <v>38000</v>
      </c>
      <c r="C20" s="1"/>
      <c r="D20" s="1"/>
      <c r="E20" s="1"/>
    </row>
    <row r="21" spans="1:5" ht="16.5" thickBot="1" x14ac:dyDescent="0.3">
      <c r="A21" s="9" t="s">
        <v>13</v>
      </c>
      <c r="B21" s="10">
        <v>2500</v>
      </c>
      <c r="C21" s="1"/>
      <c r="D21" s="1"/>
      <c r="E21" s="1"/>
    </row>
    <row r="22" spans="1:5" x14ac:dyDescent="0.25">
      <c r="A22" s="1"/>
      <c r="B22" s="1"/>
      <c r="C22" s="1"/>
      <c r="D22" s="1"/>
      <c r="E22" s="1"/>
    </row>
    <row r="23" spans="1:5" ht="16.5" thickBot="1" x14ac:dyDescent="0.3">
      <c r="A23" s="13" t="s">
        <v>16</v>
      </c>
      <c r="B23" s="1"/>
      <c r="C23" s="1"/>
      <c r="D23" s="1"/>
      <c r="E23" s="1"/>
    </row>
    <row r="24" spans="1:5" ht="16.5" thickBot="1" x14ac:dyDescent="0.3">
      <c r="A24" s="2" t="s">
        <v>2</v>
      </c>
      <c r="B24" s="3" t="s">
        <v>3</v>
      </c>
      <c r="C24" s="3" t="s">
        <v>4</v>
      </c>
      <c r="D24" s="3" t="s">
        <v>5</v>
      </c>
      <c r="E24" s="4" t="s">
        <v>6</v>
      </c>
    </row>
    <row r="25" spans="1:5" x14ac:dyDescent="0.25">
      <c r="A25" s="5" t="s">
        <v>7</v>
      </c>
      <c r="B25" s="11"/>
      <c r="C25" s="18">
        <v>13</v>
      </c>
      <c r="D25" s="18">
        <v>10.65</v>
      </c>
      <c r="E25" s="19">
        <v>9.6</v>
      </c>
    </row>
    <row r="26" spans="1:5" x14ac:dyDescent="0.25">
      <c r="A26" s="5" t="s">
        <v>8</v>
      </c>
      <c r="B26" s="18">
        <v>17.399999999999999</v>
      </c>
      <c r="C26" s="18">
        <v>14.1</v>
      </c>
      <c r="D26" s="18">
        <v>11.2</v>
      </c>
      <c r="E26" s="19">
        <v>9.4499999999999993</v>
      </c>
    </row>
    <row r="27" spans="1:5" x14ac:dyDescent="0.25">
      <c r="A27" s="5" t="s">
        <v>9</v>
      </c>
      <c r="B27" s="18">
        <v>17.399999999999999</v>
      </c>
      <c r="C27" s="18">
        <v>14.22</v>
      </c>
      <c r="D27" s="18">
        <v>11</v>
      </c>
      <c r="E27" s="19">
        <v>9.5</v>
      </c>
    </row>
    <row r="28" spans="1:5" x14ac:dyDescent="0.25">
      <c r="A28" s="5" t="s">
        <v>10</v>
      </c>
      <c r="B28" s="11"/>
      <c r="C28" s="18">
        <v>14.3</v>
      </c>
      <c r="D28" s="18">
        <v>11.25</v>
      </c>
      <c r="E28" s="19">
        <v>9.6</v>
      </c>
    </row>
    <row r="29" spans="1:5" x14ac:dyDescent="0.25">
      <c r="A29" s="5" t="s">
        <v>11</v>
      </c>
      <c r="B29" s="18">
        <v>17.5</v>
      </c>
      <c r="C29" s="18">
        <v>13.8</v>
      </c>
      <c r="D29" s="18">
        <v>11.4</v>
      </c>
      <c r="E29" s="19">
        <v>9.6</v>
      </c>
    </row>
    <row r="30" spans="1:5" x14ac:dyDescent="0.25">
      <c r="A30" s="5" t="s">
        <v>12</v>
      </c>
      <c r="B30" s="18">
        <v>18.25</v>
      </c>
      <c r="C30" s="18">
        <v>13.9</v>
      </c>
      <c r="D30" s="18">
        <v>11.4</v>
      </c>
      <c r="E30" s="19">
        <v>8.9</v>
      </c>
    </row>
    <row r="31" spans="1:5" ht="16.5" thickBot="1" x14ac:dyDescent="0.3">
      <c r="A31" s="9" t="s">
        <v>13</v>
      </c>
      <c r="B31" s="20">
        <v>19.75</v>
      </c>
      <c r="C31" s="20">
        <v>13.9</v>
      </c>
      <c r="D31" s="20">
        <v>10.75</v>
      </c>
      <c r="E31" s="21">
        <v>9.4</v>
      </c>
    </row>
    <row r="32" spans="1:5" x14ac:dyDescent="0.25">
      <c r="A32" s="1"/>
      <c r="B32" s="1"/>
      <c r="C32" s="1"/>
      <c r="D32" s="1"/>
      <c r="E32" s="1"/>
    </row>
    <row r="33" spans="1:14" ht="16.5" thickBot="1" x14ac:dyDescent="0.3">
      <c r="A33" s="13" t="s">
        <v>17</v>
      </c>
      <c r="B33" s="1"/>
      <c r="C33" s="1"/>
      <c r="D33" s="1"/>
      <c r="E33" s="1"/>
    </row>
    <row r="34" spans="1:14" ht="16.5" thickBot="1" x14ac:dyDescent="0.3">
      <c r="A34" s="2" t="s">
        <v>2</v>
      </c>
      <c r="B34" s="3" t="s">
        <v>3</v>
      </c>
      <c r="C34" s="3" t="s">
        <v>4</v>
      </c>
      <c r="D34" s="3" t="s">
        <v>5</v>
      </c>
      <c r="E34" s="4" t="s">
        <v>6</v>
      </c>
    </row>
    <row r="35" spans="1:14" x14ac:dyDescent="0.25">
      <c r="A35" s="5" t="s">
        <v>7</v>
      </c>
      <c r="B35" s="6"/>
      <c r="C35" s="14">
        <v>0.3</v>
      </c>
      <c r="D35" s="14">
        <v>0.45</v>
      </c>
      <c r="E35" s="15">
        <v>0.45</v>
      </c>
    </row>
    <row r="36" spans="1:14" x14ac:dyDescent="0.25">
      <c r="A36" s="5" t="s">
        <v>8</v>
      </c>
      <c r="B36" s="14">
        <v>0.4</v>
      </c>
      <c r="C36" s="14">
        <v>0.4</v>
      </c>
      <c r="D36" s="14">
        <v>0.6</v>
      </c>
      <c r="E36" s="15">
        <v>0.6</v>
      </c>
    </row>
    <row r="37" spans="1:14" x14ac:dyDescent="0.25">
      <c r="A37" s="5" t="s">
        <v>9</v>
      </c>
      <c r="B37" s="14">
        <v>0.8</v>
      </c>
      <c r="C37" s="14">
        <v>0.8</v>
      </c>
      <c r="D37" s="14">
        <v>1.2</v>
      </c>
      <c r="E37" s="15">
        <v>1.2</v>
      </c>
    </row>
    <row r="38" spans="1:14" x14ac:dyDescent="0.25">
      <c r="A38" s="5" t="s">
        <v>10</v>
      </c>
      <c r="B38" s="6"/>
      <c r="C38" s="14">
        <v>0.7</v>
      </c>
      <c r="D38" s="14">
        <v>1.05</v>
      </c>
      <c r="E38" s="15">
        <v>1.05</v>
      </c>
    </row>
    <row r="39" spans="1:14" x14ac:dyDescent="0.25">
      <c r="A39" s="5" t="s">
        <v>11</v>
      </c>
      <c r="B39" s="14">
        <v>0.7</v>
      </c>
      <c r="C39" s="14">
        <v>0.7</v>
      </c>
      <c r="D39" s="14">
        <v>1.05</v>
      </c>
      <c r="E39" s="15">
        <v>1.05</v>
      </c>
    </row>
    <row r="40" spans="1:14" x14ac:dyDescent="0.25">
      <c r="A40" s="5" t="s">
        <v>12</v>
      </c>
      <c r="B40" s="14">
        <v>0</v>
      </c>
      <c r="C40" s="14">
        <v>0</v>
      </c>
      <c r="D40" s="14">
        <v>0</v>
      </c>
      <c r="E40" s="15">
        <v>0</v>
      </c>
    </row>
    <row r="41" spans="1:14" ht="16.5" thickBot="1" x14ac:dyDescent="0.3">
      <c r="A41" s="9" t="s">
        <v>13</v>
      </c>
      <c r="B41" s="16">
        <v>0.5</v>
      </c>
      <c r="C41" s="16">
        <v>0.5</v>
      </c>
      <c r="D41" s="16">
        <v>0.75</v>
      </c>
      <c r="E41" s="17">
        <v>0.75</v>
      </c>
    </row>
    <row r="42" spans="1:14" x14ac:dyDescent="0.25">
      <c r="A42" s="1"/>
      <c r="B42" s="1"/>
      <c r="C42" s="1"/>
      <c r="D42" s="1"/>
      <c r="E42" s="1"/>
    </row>
    <row r="43" spans="1:14" ht="16.5" thickBot="1" x14ac:dyDescent="0.3">
      <c r="A43" s="13" t="s">
        <v>18</v>
      </c>
      <c r="B43" s="1"/>
      <c r="C43" s="1"/>
      <c r="D43" s="1"/>
      <c r="E43" s="1"/>
    </row>
    <row r="44" spans="1:14" ht="16.5" thickBot="1" x14ac:dyDescent="0.3">
      <c r="A44" s="2" t="s">
        <v>19</v>
      </c>
      <c r="B44" s="4" t="s">
        <v>20</v>
      </c>
      <c r="C44" s="12"/>
      <c r="D44" s="12"/>
      <c r="E44" s="12"/>
      <c r="M44">
        <v>12.3</v>
      </c>
      <c r="N44">
        <v>5000</v>
      </c>
    </row>
    <row r="45" spans="1:14" x14ac:dyDescent="0.25">
      <c r="A45" s="5" t="s">
        <v>3</v>
      </c>
      <c r="B45" s="8">
        <v>25000</v>
      </c>
      <c r="C45" s="7"/>
      <c r="D45" s="7"/>
      <c r="E45" s="7"/>
      <c r="N45">
        <f>N44*M44</f>
        <v>61500</v>
      </c>
    </row>
    <row r="46" spans="1:14" x14ac:dyDescent="0.25">
      <c r="A46" s="5" t="s">
        <v>4</v>
      </c>
      <c r="B46" s="8">
        <v>26000</v>
      </c>
      <c r="C46" s="1"/>
      <c r="D46" s="1"/>
      <c r="E46" s="1"/>
    </row>
    <row r="47" spans="1:14" x14ac:dyDescent="0.25">
      <c r="A47" s="5" t="s">
        <v>5</v>
      </c>
      <c r="B47" s="8">
        <v>28000</v>
      </c>
      <c r="C47" s="1"/>
      <c r="D47" s="1"/>
      <c r="E47" s="1"/>
    </row>
    <row r="48" spans="1:14" ht="16.5" thickBot="1" x14ac:dyDescent="0.3">
      <c r="A48" s="9" t="s">
        <v>6</v>
      </c>
      <c r="B48" s="10">
        <v>28000</v>
      </c>
      <c r="C48" s="1"/>
      <c r="D48" s="1"/>
      <c r="E48" s="1"/>
    </row>
    <row r="49" spans="1:13" x14ac:dyDescent="0.25">
      <c r="A49" s="1"/>
      <c r="B49" s="1"/>
      <c r="C49" s="1"/>
      <c r="D49" s="1"/>
      <c r="E49" s="1"/>
    </row>
    <row r="50" spans="1:13" x14ac:dyDescent="0.25">
      <c r="A50" s="1"/>
      <c r="B50" s="1"/>
      <c r="C50" s="1"/>
      <c r="D50" s="1"/>
      <c r="E50" s="1"/>
    </row>
    <row r="51" spans="1:13" ht="16.5" thickBot="1" x14ac:dyDescent="0.3">
      <c r="A51" s="13" t="s">
        <v>21</v>
      </c>
      <c r="B51" s="1"/>
      <c r="C51" s="1"/>
      <c r="D51" s="1"/>
      <c r="E51" s="1"/>
    </row>
    <row r="52" spans="1:13" ht="16.5" thickBot="1" x14ac:dyDescent="0.3">
      <c r="A52" s="2" t="s">
        <v>2</v>
      </c>
      <c r="B52" s="3" t="s">
        <v>3</v>
      </c>
      <c r="C52" s="3" t="s">
        <v>4</v>
      </c>
      <c r="D52" s="3" t="s">
        <v>5</v>
      </c>
      <c r="E52" s="4" t="s">
        <v>6</v>
      </c>
    </row>
    <row r="53" spans="1:13" x14ac:dyDescent="0.25">
      <c r="A53" s="5" t="s">
        <v>7</v>
      </c>
      <c r="B53" s="27">
        <v>0</v>
      </c>
      <c r="C53" s="27">
        <v>6250.0000000000018</v>
      </c>
      <c r="D53" s="27">
        <v>0</v>
      </c>
      <c r="E53" s="28">
        <v>4.5474735088646412E-13</v>
      </c>
    </row>
    <row r="54" spans="1:13" x14ac:dyDescent="0.25">
      <c r="A54" s="5" t="s">
        <v>8</v>
      </c>
      <c r="B54" s="26">
        <v>4285.7142857142862</v>
      </c>
      <c r="C54" s="26">
        <v>0</v>
      </c>
      <c r="D54" s="26">
        <v>0</v>
      </c>
      <c r="E54" s="29">
        <v>0</v>
      </c>
    </row>
    <row r="55" spans="1:13" x14ac:dyDescent="0.25">
      <c r="A55" s="5" t="s">
        <v>9</v>
      </c>
      <c r="B55" s="26">
        <v>3703.7037037037035</v>
      </c>
      <c r="C55" s="26">
        <v>0</v>
      </c>
      <c r="D55" s="26">
        <v>0</v>
      </c>
      <c r="E55" s="29">
        <v>0</v>
      </c>
    </row>
    <row r="56" spans="1:13" x14ac:dyDescent="0.25">
      <c r="A56" s="5" t="s">
        <v>10</v>
      </c>
      <c r="B56" s="26">
        <v>0</v>
      </c>
      <c r="C56" s="26">
        <v>0</v>
      </c>
      <c r="D56" s="26">
        <v>2040.1254518901696</v>
      </c>
      <c r="E56" s="29">
        <v>0</v>
      </c>
    </row>
    <row r="57" spans="1:13" x14ac:dyDescent="0.25">
      <c r="A57" s="5" t="s">
        <v>11</v>
      </c>
      <c r="B57" s="26">
        <v>3846.1538461538457</v>
      </c>
      <c r="C57" s="26">
        <v>5.6843418860808015E-14</v>
      </c>
      <c r="D57" s="26">
        <v>-9.0949470177292824E-13</v>
      </c>
      <c r="E57" s="29">
        <v>0</v>
      </c>
      <c r="K57" t="s">
        <v>32</v>
      </c>
      <c r="L57">
        <v>1382544.3343149223</v>
      </c>
    </row>
    <row r="58" spans="1:13" x14ac:dyDescent="0.25">
      <c r="A58" s="5" t="s">
        <v>12</v>
      </c>
      <c r="B58" s="26">
        <v>13164.428164428156</v>
      </c>
      <c r="C58" s="26">
        <v>19750.000000000007</v>
      </c>
      <c r="D58" s="26">
        <v>18817.017405252693</v>
      </c>
      <c r="E58" s="29">
        <v>28000.000000000004</v>
      </c>
      <c r="K58" t="s">
        <v>33</v>
      </c>
      <c r="L58" s="38">
        <v>1333619.8436938876</v>
      </c>
    </row>
    <row r="59" spans="1:13" ht="16.5" thickBot="1" x14ac:dyDescent="0.3">
      <c r="A59" s="9" t="s">
        <v>13</v>
      </c>
      <c r="B59" s="30">
        <v>0</v>
      </c>
      <c r="C59" s="30">
        <v>-3.6239907996996295E-12</v>
      </c>
      <c r="D59" s="30">
        <v>7142.8571428571404</v>
      </c>
      <c r="E59" s="31">
        <v>9.0949470177292824E-13</v>
      </c>
      <c r="L59" s="39">
        <f>L58-L57</f>
        <v>-48924.490621034754</v>
      </c>
      <c r="M59">
        <f>L59/6000</f>
        <v>-8.1540817701724588</v>
      </c>
    </row>
    <row r="61" spans="1:13" x14ac:dyDescent="0.25">
      <c r="H61" t="s">
        <v>31</v>
      </c>
      <c r="I61" s="40">
        <f>(SUMPRODUCT(B53:B59,B25:B31)+SUMPRODUCT(C53:C59,C25:C31)+SUMPRODUCT(D25:D31,D53:D59)+SUMPRODUCT(E53:E59,E25:E31))+(SUMPRODUCT(B53:B59,B35:B41)+SUMPRODUCT(C53:C59,C35:C41)+SUMPRODUCT(D35:D41,D53:D59)+SUMPRODUCT(E53:E59,E35:E41))</f>
        <v>1382544.3343149223</v>
      </c>
    </row>
    <row r="62" spans="1:13" ht="16.5" thickBot="1" x14ac:dyDescent="0.3">
      <c r="A62" s="32" t="s">
        <v>22</v>
      </c>
    </row>
    <row r="63" spans="1:13" ht="16.5" thickBot="1" x14ac:dyDescent="0.3">
      <c r="A63" s="37" t="s">
        <v>3</v>
      </c>
      <c r="B63" s="35" t="s">
        <v>23</v>
      </c>
      <c r="C63" s="35" t="s">
        <v>24</v>
      </c>
      <c r="D63" s="36" t="s">
        <v>25</v>
      </c>
    </row>
    <row r="64" spans="1:13" x14ac:dyDescent="0.25">
      <c r="A64" s="5" t="s">
        <v>7</v>
      </c>
      <c r="B64">
        <f>B53</f>
        <v>0</v>
      </c>
      <c r="C64" t="s">
        <v>26</v>
      </c>
      <c r="D64">
        <v>0</v>
      </c>
    </row>
    <row r="65" spans="1:4" x14ac:dyDescent="0.25">
      <c r="A65" s="5" t="s">
        <v>8</v>
      </c>
      <c r="B65">
        <f t="shared" ref="B65:B70" si="0">B54</f>
        <v>4285.7142857142862</v>
      </c>
      <c r="C65" t="s">
        <v>27</v>
      </c>
      <c r="D65">
        <v>0</v>
      </c>
    </row>
    <row r="66" spans="1:4" x14ac:dyDescent="0.25">
      <c r="A66" s="5" t="s">
        <v>9</v>
      </c>
      <c r="B66">
        <f t="shared" si="0"/>
        <v>3703.7037037037035</v>
      </c>
      <c r="C66" t="s">
        <v>27</v>
      </c>
      <c r="D66">
        <v>0</v>
      </c>
    </row>
    <row r="67" spans="1:4" x14ac:dyDescent="0.25">
      <c r="A67" s="5" t="s">
        <v>10</v>
      </c>
      <c r="B67">
        <f t="shared" si="0"/>
        <v>0</v>
      </c>
      <c r="C67" t="s">
        <v>26</v>
      </c>
      <c r="D67">
        <v>0</v>
      </c>
    </row>
    <row r="68" spans="1:4" x14ac:dyDescent="0.25">
      <c r="A68" s="5" t="s">
        <v>11</v>
      </c>
      <c r="B68">
        <f t="shared" si="0"/>
        <v>3846.1538461538457</v>
      </c>
      <c r="C68" t="s">
        <v>27</v>
      </c>
      <c r="D68">
        <v>0</v>
      </c>
    </row>
    <row r="69" spans="1:4" x14ac:dyDescent="0.25">
      <c r="A69" s="5" t="s">
        <v>12</v>
      </c>
      <c r="B69">
        <f t="shared" si="0"/>
        <v>13164.428164428156</v>
      </c>
      <c r="C69" t="s">
        <v>27</v>
      </c>
      <c r="D69">
        <v>0</v>
      </c>
    </row>
    <row r="70" spans="1:4" ht="16.5" thickBot="1" x14ac:dyDescent="0.3">
      <c r="A70" s="5" t="s">
        <v>13</v>
      </c>
      <c r="B70">
        <f t="shared" si="0"/>
        <v>0</v>
      </c>
      <c r="C70" t="s">
        <v>27</v>
      </c>
      <c r="D70">
        <v>0</v>
      </c>
    </row>
    <row r="71" spans="1:4" ht="16.5" thickBot="1" x14ac:dyDescent="0.3">
      <c r="A71" s="34" t="s">
        <v>4</v>
      </c>
      <c r="B71" s="35"/>
      <c r="C71" s="35"/>
      <c r="D71" s="36"/>
    </row>
    <row r="72" spans="1:4" x14ac:dyDescent="0.25">
      <c r="A72" s="5" t="s">
        <v>7</v>
      </c>
      <c r="B72">
        <f>C53</f>
        <v>6250.0000000000018</v>
      </c>
      <c r="C72" t="s">
        <v>27</v>
      </c>
      <c r="D72">
        <v>0</v>
      </c>
    </row>
    <row r="73" spans="1:4" x14ac:dyDescent="0.25">
      <c r="A73" s="5" t="s">
        <v>8</v>
      </c>
      <c r="B73">
        <f t="shared" ref="B73:B78" si="1">C54</f>
        <v>0</v>
      </c>
      <c r="C73" t="s">
        <v>27</v>
      </c>
      <c r="D73">
        <v>0</v>
      </c>
    </row>
    <row r="74" spans="1:4" x14ac:dyDescent="0.25">
      <c r="A74" s="5" t="s">
        <v>9</v>
      </c>
      <c r="B74">
        <f t="shared" si="1"/>
        <v>0</v>
      </c>
      <c r="C74" t="s">
        <v>27</v>
      </c>
      <c r="D74">
        <v>0</v>
      </c>
    </row>
    <row r="75" spans="1:4" x14ac:dyDescent="0.25">
      <c r="A75" s="5" t="s">
        <v>10</v>
      </c>
      <c r="B75">
        <f t="shared" si="1"/>
        <v>0</v>
      </c>
      <c r="C75" t="s">
        <v>27</v>
      </c>
      <c r="D75">
        <v>0</v>
      </c>
    </row>
    <row r="76" spans="1:4" x14ac:dyDescent="0.25">
      <c r="A76" s="5" t="s">
        <v>11</v>
      </c>
      <c r="B76">
        <f t="shared" si="1"/>
        <v>5.6843418860808015E-14</v>
      </c>
      <c r="C76" t="s">
        <v>27</v>
      </c>
      <c r="D76">
        <v>0</v>
      </c>
    </row>
    <row r="77" spans="1:4" x14ac:dyDescent="0.25">
      <c r="A77" s="5" t="s">
        <v>12</v>
      </c>
      <c r="B77">
        <f t="shared" si="1"/>
        <v>19750.000000000007</v>
      </c>
      <c r="C77" t="s">
        <v>27</v>
      </c>
      <c r="D77">
        <v>0</v>
      </c>
    </row>
    <row r="78" spans="1:4" ht="16.5" thickBot="1" x14ac:dyDescent="0.3">
      <c r="A78" s="5" t="s">
        <v>13</v>
      </c>
      <c r="B78">
        <f t="shared" si="1"/>
        <v>-3.6239907996996295E-12</v>
      </c>
      <c r="C78" t="s">
        <v>27</v>
      </c>
      <c r="D78">
        <v>0</v>
      </c>
    </row>
    <row r="79" spans="1:4" ht="16.5" thickBot="1" x14ac:dyDescent="0.3">
      <c r="A79" s="34" t="s">
        <v>5</v>
      </c>
      <c r="B79" s="35"/>
      <c r="C79" s="35"/>
      <c r="D79" s="36"/>
    </row>
    <row r="80" spans="1:4" x14ac:dyDescent="0.25">
      <c r="A80" s="5" t="s">
        <v>7</v>
      </c>
      <c r="B80">
        <f>D53</f>
        <v>0</v>
      </c>
      <c r="C80" t="s">
        <v>27</v>
      </c>
      <c r="D80">
        <v>0</v>
      </c>
    </row>
    <row r="81" spans="1:4" x14ac:dyDescent="0.25">
      <c r="A81" s="5" t="s">
        <v>8</v>
      </c>
      <c r="B81">
        <f t="shared" ref="B81:B86" si="2">D54</f>
        <v>0</v>
      </c>
      <c r="C81" t="s">
        <v>27</v>
      </c>
      <c r="D81">
        <v>0</v>
      </c>
    </row>
    <row r="82" spans="1:4" x14ac:dyDescent="0.25">
      <c r="A82" s="5" t="s">
        <v>9</v>
      </c>
      <c r="B82">
        <f t="shared" si="2"/>
        <v>0</v>
      </c>
      <c r="C82" t="s">
        <v>27</v>
      </c>
      <c r="D82">
        <v>0</v>
      </c>
    </row>
    <row r="83" spans="1:4" x14ac:dyDescent="0.25">
      <c r="A83" s="5" t="s">
        <v>10</v>
      </c>
      <c r="B83">
        <f t="shared" si="2"/>
        <v>2040.1254518901696</v>
      </c>
      <c r="C83" t="s">
        <v>27</v>
      </c>
      <c r="D83">
        <v>0</v>
      </c>
    </row>
    <row r="84" spans="1:4" x14ac:dyDescent="0.25">
      <c r="A84" s="5" t="s">
        <v>11</v>
      </c>
      <c r="B84">
        <f t="shared" si="2"/>
        <v>-9.0949470177292824E-13</v>
      </c>
      <c r="C84" t="s">
        <v>27</v>
      </c>
      <c r="D84">
        <v>0</v>
      </c>
    </row>
    <row r="85" spans="1:4" x14ac:dyDescent="0.25">
      <c r="A85" s="5" t="s">
        <v>12</v>
      </c>
      <c r="B85">
        <f t="shared" si="2"/>
        <v>18817.017405252693</v>
      </c>
      <c r="C85" t="s">
        <v>27</v>
      </c>
      <c r="D85">
        <v>0</v>
      </c>
    </row>
    <row r="86" spans="1:4" ht="16.5" thickBot="1" x14ac:dyDescent="0.3">
      <c r="A86" s="5" t="s">
        <v>13</v>
      </c>
      <c r="B86">
        <f t="shared" si="2"/>
        <v>7142.8571428571404</v>
      </c>
      <c r="C86" t="s">
        <v>27</v>
      </c>
      <c r="D86">
        <v>0</v>
      </c>
    </row>
    <row r="87" spans="1:4" ht="16.5" thickBot="1" x14ac:dyDescent="0.3">
      <c r="A87" s="34" t="s">
        <v>6</v>
      </c>
      <c r="B87" s="35"/>
      <c r="C87" s="35"/>
      <c r="D87" s="36"/>
    </row>
    <row r="88" spans="1:4" x14ac:dyDescent="0.25">
      <c r="A88" s="5" t="s">
        <v>7</v>
      </c>
      <c r="B88">
        <f>E53</f>
        <v>4.5474735088646412E-13</v>
      </c>
      <c r="C88" t="s">
        <v>27</v>
      </c>
      <c r="D88">
        <v>0</v>
      </c>
    </row>
    <row r="89" spans="1:4" x14ac:dyDescent="0.25">
      <c r="A89" s="5" t="s">
        <v>8</v>
      </c>
      <c r="B89">
        <f t="shared" ref="B89:B94" si="3">E54</f>
        <v>0</v>
      </c>
      <c r="C89" t="s">
        <v>27</v>
      </c>
      <c r="D89">
        <v>0</v>
      </c>
    </row>
    <row r="90" spans="1:4" x14ac:dyDescent="0.25">
      <c r="A90" s="5" t="s">
        <v>9</v>
      </c>
      <c r="B90">
        <f t="shared" si="3"/>
        <v>0</v>
      </c>
      <c r="C90" t="s">
        <v>27</v>
      </c>
      <c r="D90">
        <v>0</v>
      </c>
    </row>
    <row r="91" spans="1:4" x14ac:dyDescent="0.25">
      <c r="A91" s="5" t="s">
        <v>10</v>
      </c>
      <c r="B91">
        <f t="shared" si="3"/>
        <v>0</v>
      </c>
      <c r="C91" t="s">
        <v>27</v>
      </c>
      <c r="D91">
        <v>0</v>
      </c>
    </row>
    <row r="92" spans="1:4" x14ac:dyDescent="0.25">
      <c r="A92" s="5" t="s">
        <v>11</v>
      </c>
      <c r="B92">
        <f t="shared" si="3"/>
        <v>0</v>
      </c>
      <c r="C92" t="s">
        <v>27</v>
      </c>
      <c r="D92">
        <v>0</v>
      </c>
    </row>
    <row r="93" spans="1:4" x14ac:dyDescent="0.25">
      <c r="A93" s="5" t="s">
        <v>12</v>
      </c>
      <c r="B93">
        <f t="shared" si="3"/>
        <v>28000.000000000004</v>
      </c>
      <c r="C93" t="s">
        <v>27</v>
      </c>
      <c r="D93">
        <v>0</v>
      </c>
    </row>
    <row r="94" spans="1:4" ht="16.5" thickBot="1" x14ac:dyDescent="0.3">
      <c r="A94" s="9" t="s">
        <v>13</v>
      </c>
      <c r="B94">
        <f t="shared" si="3"/>
        <v>9.0949470177292824E-13</v>
      </c>
      <c r="C94" t="s">
        <v>27</v>
      </c>
      <c r="D94">
        <v>0</v>
      </c>
    </row>
    <row r="97" spans="1:4" ht="25.5" x14ac:dyDescent="0.25">
      <c r="A97" s="33" t="s">
        <v>28</v>
      </c>
    </row>
    <row r="98" spans="1:4" x14ac:dyDescent="0.25">
      <c r="A98" s="33"/>
      <c r="B98" t="s">
        <v>23</v>
      </c>
      <c r="C98" t="s">
        <v>24</v>
      </c>
      <c r="D98" t="s">
        <v>25</v>
      </c>
    </row>
    <row r="99" spans="1:4" x14ac:dyDescent="0.25">
      <c r="A99" s="5" t="s">
        <v>7</v>
      </c>
      <c r="B99">
        <f>B64*B5+B72*C5+B80*D5+B88*E5</f>
        <v>2500.0000000000009</v>
      </c>
      <c r="C99" t="s">
        <v>29</v>
      </c>
      <c r="D99" s="8">
        <f>B15</f>
        <v>2500</v>
      </c>
    </row>
    <row r="100" spans="1:4" x14ac:dyDescent="0.25">
      <c r="A100" s="5" t="s">
        <v>8</v>
      </c>
      <c r="B100">
        <f t="shared" ref="B100:B105" si="4">B65*B6+B73*C6+B81*D6+B89*E6</f>
        <v>3000</v>
      </c>
      <c r="C100" t="s">
        <v>29</v>
      </c>
      <c r="D100" s="8">
        <f t="shared" ref="D100:D105" si="5">B16</f>
        <v>3000</v>
      </c>
    </row>
    <row r="101" spans="1:4" x14ac:dyDescent="0.25">
      <c r="A101" s="5" t="s">
        <v>9</v>
      </c>
      <c r="B101">
        <f t="shared" si="4"/>
        <v>2500</v>
      </c>
      <c r="C101" t="s">
        <v>29</v>
      </c>
      <c r="D101" s="8">
        <f t="shared" si="5"/>
        <v>2500</v>
      </c>
    </row>
    <row r="102" spans="1:4" x14ac:dyDescent="0.25">
      <c r="A102" s="5" t="s">
        <v>10</v>
      </c>
      <c r="B102">
        <f t="shared" si="4"/>
        <v>714.04390816155933</v>
      </c>
      <c r="C102" t="s">
        <v>29</v>
      </c>
      <c r="D102" s="8">
        <f t="shared" si="5"/>
        <v>2600</v>
      </c>
    </row>
    <row r="103" spans="1:4" x14ac:dyDescent="0.25">
      <c r="A103" s="5" t="s">
        <v>11</v>
      </c>
      <c r="B103">
        <f t="shared" si="4"/>
        <v>2499.9999999999995</v>
      </c>
      <c r="C103" t="s">
        <v>29</v>
      </c>
      <c r="D103" s="8">
        <f t="shared" si="5"/>
        <v>2500</v>
      </c>
    </row>
    <row r="104" spans="1:4" x14ac:dyDescent="0.25">
      <c r="A104" s="5" t="s">
        <v>12</v>
      </c>
      <c r="B104">
        <f t="shared" si="4"/>
        <v>37999.999999999993</v>
      </c>
      <c r="C104" t="s">
        <v>29</v>
      </c>
      <c r="D104" s="8">
        <f t="shared" si="5"/>
        <v>38000</v>
      </c>
    </row>
    <row r="105" spans="1:4" ht="16.5" thickBot="1" x14ac:dyDescent="0.3">
      <c r="A105" s="9" t="s">
        <v>13</v>
      </c>
      <c r="B105">
        <f t="shared" si="4"/>
        <v>2499.9999999999977</v>
      </c>
      <c r="C105" t="s">
        <v>29</v>
      </c>
      <c r="D105" s="8">
        <f t="shared" si="5"/>
        <v>2500</v>
      </c>
    </row>
    <row r="107" spans="1:4" ht="25.5" x14ac:dyDescent="0.25">
      <c r="A107" s="33" t="s">
        <v>30</v>
      </c>
    </row>
    <row r="108" spans="1:4" x14ac:dyDescent="0.25">
      <c r="A108" s="33"/>
      <c r="B108" t="s">
        <v>23</v>
      </c>
      <c r="C108" t="s">
        <v>24</v>
      </c>
      <c r="D108" t="s">
        <v>25</v>
      </c>
    </row>
    <row r="109" spans="1:4" x14ac:dyDescent="0.25">
      <c r="A109" s="5" t="s">
        <v>3</v>
      </c>
      <c r="B109">
        <f>SUM(B53:B59)</f>
        <v>24999.999999999993</v>
      </c>
      <c r="C109" t="s">
        <v>27</v>
      </c>
      <c r="D109">
        <f>B45</f>
        <v>25000</v>
      </c>
    </row>
    <row r="110" spans="1:4" x14ac:dyDescent="0.25">
      <c r="A110" s="5" t="s">
        <v>4</v>
      </c>
      <c r="B110">
        <f>SUM(C53:C59)</f>
        <v>26000.000000000004</v>
      </c>
      <c r="C110" t="s">
        <v>27</v>
      </c>
      <c r="D110">
        <f t="shared" ref="D110:D112" si="6">B46</f>
        <v>26000</v>
      </c>
    </row>
    <row r="111" spans="1:4" x14ac:dyDescent="0.25">
      <c r="A111" s="5" t="s">
        <v>5</v>
      </c>
      <c r="B111">
        <f>SUM(D53:D59)</f>
        <v>28000.000000000004</v>
      </c>
      <c r="C111" t="s">
        <v>27</v>
      </c>
      <c r="D111">
        <f t="shared" si="6"/>
        <v>28000</v>
      </c>
    </row>
    <row r="112" spans="1:4" ht="16.5" thickBot="1" x14ac:dyDescent="0.3">
      <c r="A112" s="9" t="s">
        <v>6</v>
      </c>
      <c r="B112">
        <f>SUM(E53:E59)</f>
        <v>28000.000000000004</v>
      </c>
      <c r="C112" t="s">
        <v>27</v>
      </c>
      <c r="D112">
        <f t="shared" si="6"/>
        <v>28000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O'Hair</dc:creator>
  <cp:lastModifiedBy>Rakesh Jasti</cp:lastModifiedBy>
  <dcterms:created xsi:type="dcterms:W3CDTF">2014-01-19T03:55:05Z</dcterms:created>
  <dcterms:modified xsi:type="dcterms:W3CDTF">2016-06-27T20:54:20Z</dcterms:modified>
</cp:coreProperties>
</file>