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solver_adj" localSheetId="0" hidden="1">Sheet1!$C$25:$E$27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Sheet1!$C$31:$C$33</definedName>
    <definedName name="solver_lhs2" localSheetId="0" hidden="1">Sheet1!$C$37:$C$39</definedName>
    <definedName name="solver_lhs3" localSheetId="0" hidden="1">Sheet1!$C$43:$C$46</definedName>
    <definedName name="solver_lhs4" localSheetId="0" hidden="1">Sheet1!$C$50:$C$52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Sheet1!$K$31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Sheet1!$E$31:$E$33</definedName>
    <definedName name="solver_rhs2" localSheetId="0" hidden="1">Sheet1!$E$37:$E$39</definedName>
    <definedName name="solver_rhs3" localSheetId="0" hidden="1">Sheet1!$E$43:$E$46</definedName>
    <definedName name="solver_rhs4" localSheetId="0" hidden="1">Sheet1!$E$50:$E$52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C52" i="1" l="1"/>
  <c r="C51" i="1"/>
  <c r="C50" i="1"/>
  <c r="E51" i="1"/>
  <c r="E52" i="1"/>
  <c r="E50" i="1"/>
  <c r="F27" i="1"/>
  <c r="F26" i="1"/>
  <c r="F25" i="1"/>
  <c r="E28" i="1"/>
  <c r="D28" i="1"/>
  <c r="C28" i="1"/>
  <c r="K31" i="1"/>
  <c r="C45" i="1"/>
  <c r="C44" i="1"/>
  <c r="C43" i="1"/>
  <c r="E39" i="1"/>
  <c r="E38" i="1"/>
  <c r="E37" i="1"/>
  <c r="E33" i="1"/>
  <c r="E32" i="1"/>
  <c r="E31" i="1"/>
  <c r="C39" i="1"/>
  <c r="C38" i="1"/>
  <c r="C37" i="1"/>
  <c r="C33" i="1"/>
  <c r="C32" i="1"/>
  <c r="C31" i="1"/>
  <c r="C46" i="1" l="1"/>
</calcChain>
</file>

<file path=xl/sharedStrings.xml><?xml version="1.0" encoding="utf-8"?>
<sst xmlns="http://schemas.openxmlformats.org/spreadsheetml/2006/main" count="80" uniqueCount="31">
  <si>
    <t>Product or Oil</t>
  </si>
  <si>
    <t>Octane Rating</t>
  </si>
  <si>
    <t>Iron Content</t>
  </si>
  <si>
    <t>Super Gasoline</t>
  </si>
  <si>
    <t>at least 10</t>
  </si>
  <si>
    <t>no more than 1</t>
  </si>
  <si>
    <t>Regular Gasoline</t>
  </si>
  <si>
    <t>at least 8</t>
  </si>
  <si>
    <t>no more than 2</t>
  </si>
  <si>
    <t>Diesel Fuel</t>
  </si>
  <si>
    <t>at least 6</t>
  </si>
  <si>
    <t>Crude 1</t>
  </si>
  <si>
    <t>Crude 2</t>
  </si>
  <si>
    <t>Crude 3</t>
  </si>
  <si>
    <t>Product</t>
  </si>
  <si>
    <t>Sales Price</t>
  </si>
  <si>
    <t>Oil</t>
  </si>
  <si>
    <t>Purchase Price</t>
  </si>
  <si>
    <t>Decision Variables</t>
  </si>
  <si>
    <t>Octane rating</t>
  </si>
  <si>
    <t>LHS</t>
  </si>
  <si>
    <t>sign</t>
  </si>
  <si>
    <t>RHS</t>
  </si>
  <si>
    <t>&lt;=</t>
  </si>
  <si>
    <t>iron content</t>
  </si>
  <si>
    <t>&gt;=</t>
  </si>
  <si>
    <t>Barrel constraint</t>
  </si>
  <si>
    <t>Total crude</t>
  </si>
  <si>
    <t>Objective</t>
  </si>
  <si>
    <t>Demand</t>
  </si>
  <si>
    <t>Demand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</si>
</sst>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6" fontId="0" fillId="0" borderId="1" xfId="0" applyNumberFormat="1" applyBorder="1" applyAlignment="1">
      <alignment vertical="center" wrapText="1"/>
    </xf>
    <xf numFmtId="6" fontId="0" fillId="0" borderId="1" xfId="0" applyNumberForma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6" fontId="0" fillId="3" borderId="0" xfId="0" applyNumberFormat="1" applyFill="1"/>
    <xf numFmtId="2" fontId="0" fillId="0" borderId="1" xfId="0" applyNumberFormat="1" applyBorder="1" applyAlignment="1">
      <alignment vertical="center"/>
    </xf>
    <xf numFmtId="0" fontId="0" fillId="0" borderId="2" xfId="0" applyBorder="1"/>
    <xf numFmtId="0" fontId="0" fillId="2" borderId="2" xfId="0" applyFill="1" applyBorder="1"/>
    <xf numFmtId="0" fontId="0" fillId="0" borderId="3" xfId="0" applyFill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2" borderId="7" xfId="0" applyFill="1" applyBorder="1"/>
    <xf numFmtId="0" fontId="0" fillId="0" borderId="8" xfId="0" applyBorder="1" applyAlignment="1">
      <alignment vertic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 applyAlignment="1">
      <alignment vertical="center" wrapText="1"/>
    </xf>
    <xf numFmtId="0" fontId="0" fillId="0" borderId="7" xfId="0" applyBorder="1"/>
    <xf numFmtId="0" fontId="0" fillId="0" borderId="8" xfId="0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8" xfId="0" applyFill="1" applyBorder="1" applyAlignment="1">
      <alignment vertical="center"/>
    </xf>
    <xf numFmtId="2" fontId="0" fillId="0" borderId="7" xfId="0" applyNumberFormat="1" applyBorder="1"/>
    <xf numFmtId="2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2"/>
  <sheetViews>
    <sheetView tabSelected="1" topLeftCell="A10" workbookViewId="0">
      <selection activeCell="E22" sqref="E22"/>
    </sheetView>
  </sheetViews>
  <sheetFormatPr defaultRowHeight="15" x14ac:dyDescent="0.25"/>
  <cols>
    <col min="2" max="2" width="17.5703125" bestFit="1" customWidth="1"/>
    <col min="3" max="3" width="14.42578125" customWidth="1"/>
    <col min="4" max="4" width="16" bestFit="1" customWidth="1"/>
    <col min="5" max="5" width="10.85546875" bestFit="1" customWidth="1"/>
    <col min="6" max="6" width="16" bestFit="1" customWidth="1"/>
    <col min="7" max="7" width="10.42578125" bestFit="1" customWidth="1"/>
  </cols>
  <sheetData>
    <row r="3" spans="2:7" x14ac:dyDescent="0.25">
      <c r="B3" s="3" t="s">
        <v>0</v>
      </c>
      <c r="C3" s="3" t="s">
        <v>1</v>
      </c>
      <c r="D3" s="3" t="s">
        <v>2</v>
      </c>
    </row>
    <row r="4" spans="2:7" x14ac:dyDescent="0.25">
      <c r="B4" s="4" t="s">
        <v>3</v>
      </c>
      <c r="C4" s="4" t="s">
        <v>4</v>
      </c>
      <c r="D4" s="4" t="s">
        <v>5</v>
      </c>
    </row>
    <row r="5" spans="2:7" x14ac:dyDescent="0.25">
      <c r="B5" s="4" t="s">
        <v>6</v>
      </c>
      <c r="C5" s="4" t="s">
        <v>7</v>
      </c>
      <c r="D5" s="4" t="s">
        <v>8</v>
      </c>
    </row>
    <row r="6" spans="2:7" x14ac:dyDescent="0.25">
      <c r="B6" s="4" t="s">
        <v>9</v>
      </c>
      <c r="C6" s="4" t="s">
        <v>10</v>
      </c>
      <c r="D6" s="4" t="s">
        <v>5</v>
      </c>
    </row>
    <row r="7" spans="2:7" x14ac:dyDescent="0.25">
      <c r="B7" s="4" t="s">
        <v>11</v>
      </c>
      <c r="C7" s="4">
        <v>12</v>
      </c>
      <c r="D7" s="4">
        <v>0.5</v>
      </c>
    </row>
    <row r="8" spans="2:7" x14ac:dyDescent="0.25">
      <c r="B8" s="4" t="s">
        <v>12</v>
      </c>
      <c r="C8" s="4">
        <v>6</v>
      </c>
      <c r="D8" s="4">
        <v>2</v>
      </c>
    </row>
    <row r="9" spans="2:7" x14ac:dyDescent="0.25">
      <c r="B9" s="4" t="s">
        <v>13</v>
      </c>
      <c r="C9" s="4">
        <v>8</v>
      </c>
      <c r="D9" s="4">
        <v>3</v>
      </c>
    </row>
    <row r="12" spans="2:7" x14ac:dyDescent="0.25">
      <c r="B12" s="1" t="s">
        <v>14</v>
      </c>
      <c r="C12" s="1" t="s">
        <v>15</v>
      </c>
      <c r="F12" s="3" t="s">
        <v>14</v>
      </c>
      <c r="G12" s="3" t="s">
        <v>29</v>
      </c>
    </row>
    <row r="13" spans="2:7" x14ac:dyDescent="0.25">
      <c r="B13" s="2" t="s">
        <v>3</v>
      </c>
      <c r="C13" s="5">
        <v>70</v>
      </c>
      <c r="F13" s="4" t="s">
        <v>3</v>
      </c>
      <c r="G13" s="10">
        <v>3000</v>
      </c>
    </row>
    <row r="14" spans="2:7" x14ac:dyDescent="0.25">
      <c r="B14" s="2" t="s">
        <v>6</v>
      </c>
      <c r="C14" s="5">
        <v>60</v>
      </c>
      <c r="F14" s="4" t="s">
        <v>6</v>
      </c>
      <c r="G14" s="10">
        <v>2000</v>
      </c>
    </row>
    <row r="15" spans="2:7" x14ac:dyDescent="0.25">
      <c r="B15" s="2" t="s">
        <v>9</v>
      </c>
      <c r="C15" s="5">
        <v>50</v>
      </c>
      <c r="F15" s="4" t="s">
        <v>9</v>
      </c>
      <c r="G15" s="10">
        <v>1000</v>
      </c>
    </row>
    <row r="17" spans="2:11" x14ac:dyDescent="0.25">
      <c r="B17" s="3" t="s">
        <v>16</v>
      </c>
      <c r="C17" s="3" t="s">
        <v>17</v>
      </c>
    </row>
    <row r="18" spans="2:11" x14ac:dyDescent="0.25">
      <c r="B18" s="4" t="s">
        <v>11</v>
      </c>
      <c r="C18" s="6">
        <v>45</v>
      </c>
    </row>
    <row r="19" spans="2:11" x14ac:dyDescent="0.25">
      <c r="B19" s="4" t="s">
        <v>12</v>
      </c>
      <c r="C19" s="6">
        <v>35</v>
      </c>
    </row>
    <row r="20" spans="2:11" x14ac:dyDescent="0.25">
      <c r="B20" s="4" t="s">
        <v>13</v>
      </c>
      <c r="C20" s="6">
        <v>25</v>
      </c>
    </row>
    <row r="23" spans="2:11" ht="15.75" thickBot="1" x14ac:dyDescent="0.3">
      <c r="B23" s="7" t="s">
        <v>18</v>
      </c>
    </row>
    <row r="24" spans="2:11" x14ac:dyDescent="0.25">
      <c r="B24" s="13"/>
      <c r="C24" s="14" t="s">
        <v>3</v>
      </c>
      <c r="D24" s="14" t="s">
        <v>6</v>
      </c>
      <c r="E24" s="15" t="s">
        <v>9</v>
      </c>
    </row>
    <row r="25" spans="2:11" x14ac:dyDescent="0.25">
      <c r="B25" s="16" t="s">
        <v>11</v>
      </c>
      <c r="C25" s="12">
        <v>2400</v>
      </c>
      <c r="D25" s="12">
        <v>799.99999114483433</v>
      </c>
      <c r="E25" s="17">
        <v>666.67235552644513</v>
      </c>
      <c r="F25">
        <f>SUM(C25:E25)</f>
        <v>3866.6723466712797</v>
      </c>
    </row>
    <row r="26" spans="2:11" x14ac:dyDescent="0.25">
      <c r="B26" s="16" t="s">
        <v>12</v>
      </c>
      <c r="C26" s="12">
        <v>0</v>
      </c>
      <c r="D26" s="12">
        <v>0</v>
      </c>
      <c r="E26" s="17">
        <v>333.3191111838874</v>
      </c>
      <c r="F26">
        <f>SUM(C26:E26)</f>
        <v>333.3191111838874</v>
      </c>
    </row>
    <row r="27" spans="2:11" ht="15.75" thickBot="1" x14ac:dyDescent="0.3">
      <c r="B27" s="18" t="s">
        <v>13</v>
      </c>
      <c r="C27" s="19">
        <v>600.00000000000023</v>
      </c>
      <c r="D27" s="19">
        <v>1199.9999867959109</v>
      </c>
      <c r="E27" s="20">
        <v>8.5332896675614899E-3</v>
      </c>
      <c r="F27">
        <f>SUM(C27:E27)</f>
        <v>1800.0085200855788</v>
      </c>
    </row>
    <row r="28" spans="2:11" x14ac:dyDescent="0.25">
      <c r="C28">
        <f>SUM(C25:C27)</f>
        <v>3000</v>
      </c>
      <c r="D28">
        <f>SUM(D25:D27)</f>
        <v>1999.9999779407453</v>
      </c>
      <c r="E28">
        <f>SUM(E25:E27)</f>
        <v>1000.0000000000001</v>
      </c>
    </row>
    <row r="29" spans="2:11" ht="15.75" thickBot="1" x14ac:dyDescent="0.3">
      <c r="B29" s="7" t="s">
        <v>19</v>
      </c>
    </row>
    <row r="30" spans="2:11" x14ac:dyDescent="0.25">
      <c r="B30" s="13"/>
      <c r="C30" s="14" t="s">
        <v>20</v>
      </c>
      <c r="D30" s="14" t="s">
        <v>21</v>
      </c>
      <c r="E30" s="15" t="s">
        <v>22</v>
      </c>
    </row>
    <row r="31" spans="2:11" x14ac:dyDescent="0.25">
      <c r="B31" s="21" t="s">
        <v>3</v>
      </c>
      <c r="C31" s="11">
        <f>C25*C7+C26*C8+C27*C9</f>
        <v>33600</v>
      </c>
      <c r="D31" s="11" t="s">
        <v>25</v>
      </c>
      <c r="E31" s="22">
        <f>10*SUM(C25:C27)</f>
        <v>30000</v>
      </c>
      <c r="J31" t="s">
        <v>28</v>
      </c>
      <c r="K31" s="9">
        <f>SUM(C25:C27)*C13+SUM(D25:D27)*C14+SUM(E25:E27)*C15-SUM(C25:E25)*C18-SUM(C26:E26)*C19-SUM(C27:E27)*C20</f>
        <v>149333.36118266164</v>
      </c>
    </row>
    <row r="32" spans="2:11" x14ac:dyDescent="0.25">
      <c r="B32" s="21" t="s">
        <v>6</v>
      </c>
      <c r="C32" s="11">
        <f>D25*C7+D26*C8+D27*C9</f>
        <v>19199.999788105299</v>
      </c>
      <c r="D32" s="11" t="s">
        <v>25</v>
      </c>
      <c r="E32" s="22">
        <f>8*SUM(D25:D27)</f>
        <v>15999.999823525963</v>
      </c>
    </row>
    <row r="33" spans="2:5" ht="15.75" thickBot="1" x14ac:dyDescent="0.3">
      <c r="B33" s="23" t="s">
        <v>9</v>
      </c>
      <c r="C33" s="24">
        <f>E25*C7+E26*C8+E27*C9</f>
        <v>10000.051199738007</v>
      </c>
      <c r="D33" s="24" t="s">
        <v>25</v>
      </c>
      <c r="E33" s="25">
        <f>6*SUM(E25:E27)</f>
        <v>6000.0000000000009</v>
      </c>
    </row>
    <row r="35" spans="2:5" ht="15.75" thickBot="1" x14ac:dyDescent="0.3">
      <c r="B35" s="8" t="s">
        <v>24</v>
      </c>
    </row>
    <row r="36" spans="2:5" x14ac:dyDescent="0.25">
      <c r="B36" s="13"/>
      <c r="C36" s="14" t="s">
        <v>20</v>
      </c>
      <c r="D36" s="14" t="s">
        <v>21</v>
      </c>
      <c r="E36" s="15" t="s">
        <v>22</v>
      </c>
    </row>
    <row r="37" spans="2:5" x14ac:dyDescent="0.25">
      <c r="B37" s="21" t="s">
        <v>3</v>
      </c>
      <c r="C37" s="11">
        <f>C25*D7+C26*D8+C27*D9</f>
        <v>3000.0000000000009</v>
      </c>
      <c r="D37" s="11" t="s">
        <v>23</v>
      </c>
      <c r="E37" s="22">
        <f>1*SUM(C25:C27)</f>
        <v>3000</v>
      </c>
    </row>
    <row r="38" spans="2:5" x14ac:dyDescent="0.25">
      <c r="B38" s="21" t="s">
        <v>6</v>
      </c>
      <c r="C38" s="11">
        <f>D25*D7+D26*D8+D9*D27</f>
        <v>3999.9999559601497</v>
      </c>
      <c r="D38" s="11" t="s">
        <v>23</v>
      </c>
      <c r="E38" s="22">
        <f>2*SUM(D25:D27)</f>
        <v>3999.9999558814907</v>
      </c>
    </row>
    <row r="39" spans="2:5" ht="15.75" thickBot="1" x14ac:dyDescent="0.3">
      <c r="B39" s="23" t="s">
        <v>9</v>
      </c>
      <c r="C39" s="24">
        <f>E25*D7+E26*D8+D9*E27</f>
        <v>1000</v>
      </c>
      <c r="D39" s="24" t="s">
        <v>23</v>
      </c>
      <c r="E39" s="25">
        <f>1*SUM(E25:E27)</f>
        <v>1000.0000000000001</v>
      </c>
    </row>
    <row r="41" spans="2:5" ht="15.75" thickBot="1" x14ac:dyDescent="0.3">
      <c r="B41" s="8" t="s">
        <v>26</v>
      </c>
    </row>
    <row r="42" spans="2:5" x14ac:dyDescent="0.25">
      <c r="B42" s="26"/>
      <c r="C42" s="14" t="s">
        <v>20</v>
      </c>
      <c r="D42" s="14" t="s">
        <v>21</v>
      </c>
      <c r="E42" s="15" t="s">
        <v>22</v>
      </c>
    </row>
    <row r="43" spans="2:5" x14ac:dyDescent="0.25">
      <c r="B43" s="16" t="s">
        <v>11</v>
      </c>
      <c r="C43" s="11">
        <f>SUM(C25:E25)</f>
        <v>3866.6723466712797</v>
      </c>
      <c r="D43" s="11" t="s">
        <v>23</v>
      </c>
      <c r="E43" s="22">
        <v>5000</v>
      </c>
    </row>
    <row r="44" spans="2:5" x14ac:dyDescent="0.25">
      <c r="B44" s="16" t="s">
        <v>12</v>
      </c>
      <c r="C44" s="11">
        <f>SUM(C26:E26)</f>
        <v>333.3191111838874</v>
      </c>
      <c r="D44" s="11" t="s">
        <v>23</v>
      </c>
      <c r="E44" s="22">
        <v>5000</v>
      </c>
    </row>
    <row r="45" spans="2:5" x14ac:dyDescent="0.25">
      <c r="B45" s="16" t="s">
        <v>13</v>
      </c>
      <c r="C45" s="11">
        <f>SUM(C27:E27)</f>
        <v>1800.0085200855788</v>
      </c>
      <c r="D45" s="11" t="s">
        <v>23</v>
      </c>
      <c r="E45" s="22">
        <v>5000</v>
      </c>
    </row>
    <row r="46" spans="2:5" ht="15.75" thickBot="1" x14ac:dyDescent="0.3">
      <c r="B46" s="27" t="s">
        <v>27</v>
      </c>
      <c r="C46" s="24">
        <f>SUM(C43:C45)</f>
        <v>5999.9999779407462</v>
      </c>
      <c r="D46" s="24" t="s">
        <v>23</v>
      </c>
      <c r="E46" s="25">
        <v>14000</v>
      </c>
    </row>
    <row r="48" spans="2:5" ht="15.75" thickBot="1" x14ac:dyDescent="0.3">
      <c r="B48" s="7" t="s">
        <v>30</v>
      </c>
    </row>
    <row r="49" spans="2:5" x14ac:dyDescent="0.25">
      <c r="B49" s="26"/>
      <c r="C49" s="14" t="s">
        <v>20</v>
      </c>
      <c r="D49" s="14" t="s">
        <v>21</v>
      </c>
      <c r="E49" s="15" t="s">
        <v>22</v>
      </c>
    </row>
    <row r="50" spans="2:5" x14ac:dyDescent="0.25">
      <c r="B50" s="16" t="s">
        <v>3</v>
      </c>
      <c r="C50" s="11">
        <f>SUM(C25:C27)</f>
        <v>3000</v>
      </c>
      <c r="D50" s="11" t="s">
        <v>23</v>
      </c>
      <c r="E50" s="28">
        <f>G13</f>
        <v>3000</v>
      </c>
    </row>
    <row r="51" spans="2:5" x14ac:dyDescent="0.25">
      <c r="B51" s="16" t="s">
        <v>6</v>
      </c>
      <c r="C51" s="11">
        <f>SUM(D25:D27)</f>
        <v>1999.9999779407453</v>
      </c>
      <c r="D51" s="11" t="s">
        <v>23</v>
      </c>
      <c r="E51" s="28">
        <f t="shared" ref="E51:E52" si="0">G14</f>
        <v>2000</v>
      </c>
    </row>
    <row r="52" spans="2:5" ht="15.75" thickBot="1" x14ac:dyDescent="0.3">
      <c r="B52" s="18" t="s">
        <v>9</v>
      </c>
      <c r="C52" s="24">
        <f>SUM(E25:E27)</f>
        <v>1000.0000000000001</v>
      </c>
      <c r="D52" s="24" t="s">
        <v>23</v>
      </c>
      <c r="E52" s="29">
        <f t="shared" si="0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2016-06-27T21:31:47Z</dcterms:modified>
</cp:coreProperties>
</file>