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asme\Downloads\TechnoHacks\"/>
    </mc:Choice>
  </mc:AlternateContent>
  <xr:revisionPtr revIDLastSave="0" documentId="13_ncr:1_{59A9CFDF-1201-457C-80ED-7BD6D20BCF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BL_Employees" sheetId="2" r:id="rId1"/>
    <sheet name="Sheet1" sheetId="1" r:id="rId2"/>
  </sheets>
  <definedNames>
    <definedName name="ExternalData_1" localSheetId="0" hidden="1">TBL_Employees!$A$1:$N$86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R9" i="2"/>
  <c r="R8" i="2"/>
  <c r="R10" i="2" l="1"/>
  <c r="R13" i="2" s="1"/>
  <c r="R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331FCC-25FB-4DAD-A7E2-C2AC9CEB189E}" keepAlive="1" name="Query - TBL_Employees" description="Connection to the 'TBL_Employees' query in the workbook." type="5" refreshedVersion="8" background="1" saveData="1">
    <dbPr connection="Provider=Microsoft.Mashup.OleDb.1;Data Source=$Workbook$;Location=TBL_Employees;Extended Properties=&quot;&quot;" command="SELECT * FROM [TBL_Employees]"/>
  </connection>
</connections>
</file>

<file path=xl/sharedStrings.xml><?xml version="1.0" encoding="utf-8"?>
<sst xmlns="http://schemas.openxmlformats.org/spreadsheetml/2006/main" count="785" uniqueCount="251">
  <si>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</si>
  <si>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</si>
  <si>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</si>
  <si>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</si>
  <si>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</si>
  <si>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</si>
  <si>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</si>
  <si>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</si>
  <si>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</si>
  <si>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</si>
  <si>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</si>
  <si>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</si>
  <si>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</si>
  <si>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</si>
  <si>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</si>
  <si>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</si>
  <si>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</si>
  <si>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</si>
  <si>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</si>
  <si>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</si>
  <si>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</si>
  <si>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</si>
  <si>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</si>
  <si>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E04332</t>
  </si>
  <si>
    <t>Luke Martin</t>
  </si>
  <si>
    <t>Analyst</t>
  </si>
  <si>
    <t>Finance</t>
  </si>
  <si>
    <t>Manufacturing</t>
  </si>
  <si>
    <t>Male</t>
  </si>
  <si>
    <t>Miami</t>
  </si>
  <si>
    <t>E03496</t>
  </si>
  <si>
    <t>Robert Yang</t>
  </si>
  <si>
    <t>Sr. Analyst</t>
  </si>
  <si>
    <t>Accounting</t>
  </si>
  <si>
    <t>Speciality Products</t>
  </si>
  <si>
    <t>Asian</t>
  </si>
  <si>
    <t>Austin</t>
  </si>
  <si>
    <t>E01754</t>
  </si>
  <si>
    <t>Owen Lam</t>
  </si>
  <si>
    <t>Sr. Business Partner</t>
  </si>
  <si>
    <t>Human Resources</t>
  </si>
  <si>
    <t>China</t>
  </si>
  <si>
    <t>Chengdu</t>
  </si>
  <si>
    <t>E00502</t>
  </si>
  <si>
    <t>Natalia Salazar</t>
  </si>
  <si>
    <t>Latino</t>
  </si>
  <si>
    <t>Brazil</t>
  </si>
  <si>
    <t>Manaus</t>
  </si>
  <si>
    <t>E04000</t>
  </si>
  <si>
    <t>Skylar Carrillo</t>
  </si>
  <si>
    <t>Engineering Manager</t>
  </si>
  <si>
    <t>Engineering</t>
  </si>
  <si>
    <t>Corporate</t>
  </si>
  <si>
    <t>E00436</t>
  </si>
  <si>
    <t>Everly Walker</t>
  </si>
  <si>
    <t>HRIS Analyst</t>
  </si>
  <si>
    <t>Caucasian</t>
  </si>
  <si>
    <t>E02966</t>
  </si>
  <si>
    <t>William Foster</t>
  </si>
  <si>
    <t>Field Engineer</t>
  </si>
  <si>
    <t>Phoenix</t>
  </si>
  <si>
    <t>E01540</t>
  </si>
  <si>
    <t>Miles Salazar</t>
  </si>
  <si>
    <t>IT Coordinator</t>
  </si>
  <si>
    <t>Sao Paulo</t>
  </si>
  <si>
    <t>E04474</t>
  </si>
  <si>
    <t>Mila Hong</t>
  </si>
  <si>
    <t>Test Engineer</t>
  </si>
  <si>
    <t>Chongqing</t>
  </si>
  <si>
    <t>E00416</t>
  </si>
  <si>
    <t>Everleigh Fernandez</t>
  </si>
  <si>
    <t>Director</t>
  </si>
  <si>
    <t>E00440</t>
  </si>
  <si>
    <t>Jack Huynh</t>
  </si>
  <si>
    <t>Manager</t>
  </si>
  <si>
    <t>Marketing</t>
  </si>
  <si>
    <t>E01261</t>
  </si>
  <si>
    <t>Connor Simmons</t>
  </si>
  <si>
    <t>Analyst II</t>
  </si>
  <si>
    <t>E03131</t>
  </si>
  <si>
    <t>Ezekiel Reed</t>
  </si>
  <si>
    <t>E00431</t>
  </si>
  <si>
    <t>Skylar Doan</t>
  </si>
  <si>
    <t>E02639</t>
  </si>
  <si>
    <t>Hadley Parker</t>
  </si>
  <si>
    <t>Vice President</t>
  </si>
  <si>
    <t>Columbus</t>
  </si>
  <si>
    <t>E02813</t>
  </si>
  <si>
    <t>Kai Chow</t>
  </si>
  <si>
    <t>E04035</t>
  </si>
  <si>
    <t>Penelope Johnson</t>
  </si>
  <si>
    <t>Chicago</t>
  </si>
  <si>
    <t>E00276</t>
  </si>
  <si>
    <t>Ezekiel Jordan</t>
  </si>
  <si>
    <t>E00119</t>
  </si>
  <si>
    <t>Jack Maldonado</t>
  </si>
  <si>
    <t>E04386</t>
  </si>
  <si>
    <t>Cameron Powell</t>
  </si>
  <si>
    <t>Business Partner</t>
  </si>
  <si>
    <t>E02252</t>
  </si>
  <si>
    <t>Lillian Park</t>
  </si>
  <si>
    <t>E01638</t>
  </si>
  <si>
    <t>Maria He</t>
  </si>
  <si>
    <t>IT Systems Architect</t>
  </si>
  <si>
    <t>Beijing</t>
  </si>
  <si>
    <t>E01896</t>
  </si>
  <si>
    <t>Adam Nelson</t>
  </si>
  <si>
    <t>E00467</t>
  </si>
  <si>
    <t>Sofia Dinh</t>
  </si>
  <si>
    <t>Operations Engineer</t>
  </si>
  <si>
    <t>E00556</t>
  </si>
  <si>
    <t>Grayson Walker</t>
  </si>
  <si>
    <t>E03972</t>
  </si>
  <si>
    <t>Jordan Gomez</t>
  </si>
  <si>
    <t>Rio de Janerio</t>
  </si>
  <si>
    <t>E03045</t>
  </si>
  <si>
    <t>Andrew Huynh</t>
  </si>
  <si>
    <t>E00181</t>
  </si>
  <si>
    <t>Genesis Hu</t>
  </si>
  <si>
    <t>E02108</t>
  </si>
  <si>
    <t>Madeline Coleman</t>
  </si>
  <si>
    <t>E04962</t>
  </si>
  <si>
    <t>Elena Tan</t>
  </si>
  <si>
    <t>E00553</t>
  </si>
  <si>
    <t>Isla Yoon</t>
  </si>
  <si>
    <t>Quality Engineer</t>
  </si>
  <si>
    <t>E01052</t>
  </si>
  <si>
    <t>Jaxson Dinh</t>
  </si>
  <si>
    <t>Shanghai</t>
  </si>
  <si>
    <t>E01132</t>
  </si>
  <si>
    <t>Gabriella Johnson</t>
  </si>
  <si>
    <t>Computer Systems Manager</t>
  </si>
  <si>
    <t>E03461</t>
  </si>
  <si>
    <t>Nathan Lau</t>
  </si>
  <si>
    <t>E01845</t>
  </si>
  <si>
    <t>Leo Fernandez</t>
  </si>
  <si>
    <t>E04448</t>
  </si>
  <si>
    <t>Adrian Ruiz</t>
  </si>
  <si>
    <t>E03881</t>
  </si>
  <si>
    <t>Andrew Reed</t>
  </si>
  <si>
    <t>System Administrator </t>
  </si>
  <si>
    <t>E02977</t>
  </si>
  <si>
    <t>Nicholas Song</t>
  </si>
  <si>
    <t>E02857</t>
  </si>
  <si>
    <t>Mason Jimenez</t>
  </si>
  <si>
    <t>E04323</t>
  </si>
  <si>
    <t>Melody Valdez</t>
  </si>
  <si>
    <t>E03758</t>
  </si>
  <si>
    <t>Liam Zhang</t>
  </si>
  <si>
    <t>E01820</t>
  </si>
  <si>
    <t>Nathan Miller</t>
  </si>
  <si>
    <t>E02492</t>
  </si>
  <si>
    <t>Sebastian Gupta</t>
  </si>
  <si>
    <t>E02420</t>
  </si>
  <si>
    <t>Madison Li</t>
  </si>
  <si>
    <t>E03563</t>
  </si>
  <si>
    <t>Ian Barnes</t>
  </si>
  <si>
    <t>E04739</t>
  </si>
  <si>
    <t>Ruby Washington</t>
  </si>
  <si>
    <t>E04641</t>
  </si>
  <si>
    <t>Scarlett Hill</t>
  </si>
  <si>
    <t>E01366</t>
  </si>
  <si>
    <t>William Walker</t>
  </si>
  <si>
    <t>E01591</t>
  </si>
  <si>
    <t>Paisley Trinh</t>
  </si>
  <si>
    <t>Technical Architect</t>
  </si>
  <si>
    <t>E03064</t>
  </si>
  <si>
    <t>Lincoln Fong</t>
  </si>
  <si>
    <t>Sales</t>
  </si>
  <si>
    <t>E02877</t>
  </si>
  <si>
    <t>Mila Allen</t>
  </si>
  <si>
    <t>Controls Engineer</t>
  </si>
  <si>
    <t>E03170</t>
  </si>
  <si>
    <t>Autumn Thao</t>
  </si>
  <si>
    <t>Account Representative</t>
  </si>
  <si>
    <t>E01193</t>
  </si>
  <si>
    <t>Raelynn Lu</t>
  </si>
  <si>
    <t>E01789</t>
  </si>
  <si>
    <t>Charles Luu</t>
  </si>
  <si>
    <t>E00717</t>
  </si>
  <si>
    <t>Kennedy Vargas</t>
  </si>
  <si>
    <t>E03694</t>
  </si>
  <si>
    <t>Eli Reed</t>
  </si>
  <si>
    <t>Systems Analyst</t>
  </si>
  <si>
    <t>E02440</t>
  </si>
  <si>
    <t>Grayson Turner</t>
  </si>
  <si>
    <t>Solutions Architect</t>
  </si>
  <si>
    <t>E04699</t>
  </si>
  <si>
    <t>Ivy Tang</t>
  </si>
  <si>
    <t>Development Engineer</t>
  </si>
  <si>
    <t>E03579</t>
  </si>
  <si>
    <t>Robert Zhang</t>
  </si>
  <si>
    <t>E04542</t>
  </si>
  <si>
    <t>Camila Cortez</t>
  </si>
  <si>
    <t>E02818</t>
  </si>
  <si>
    <t>Aaron Garza</t>
  </si>
  <si>
    <t>E01429</t>
  </si>
  <si>
    <t>Dylan Wilson</t>
  </si>
  <si>
    <t>Network Administrator</t>
  </si>
  <si>
    <t>E00634</t>
  </si>
  <si>
    <t>Samantha Chavez</t>
  </si>
  <si>
    <t>E04732</t>
  </si>
  <si>
    <t>Benjamin Ramirez</t>
  </si>
  <si>
    <t>Network Engineer</t>
  </si>
  <si>
    <t>E03834</t>
  </si>
  <si>
    <t>Anthony Carter</t>
  </si>
  <si>
    <t>E02642</t>
  </si>
  <si>
    <t>Sebastian Rogers</t>
  </si>
  <si>
    <t>E00749</t>
  </si>
  <si>
    <t>Valentina Moua</t>
  </si>
  <si>
    <t>E01941</t>
  </si>
  <si>
    <t>Quinn Trinh</t>
  </si>
  <si>
    <t>E03994</t>
  </si>
  <si>
    <t>Henry Jung</t>
  </si>
  <si>
    <t>Automation Engineer</t>
  </si>
  <si>
    <t>E03866</t>
  </si>
  <si>
    <t>Jordan Zhu</t>
  </si>
  <si>
    <t>E01755</t>
  </si>
  <si>
    <t>Audrey Patel</t>
  </si>
  <si>
    <t>E00592</t>
  </si>
  <si>
    <t>Josephine Richardson</t>
  </si>
  <si>
    <t>E01943</t>
  </si>
  <si>
    <t>Vivian Espinoza</t>
  </si>
  <si>
    <t>E04464</t>
  </si>
  <si>
    <t>Cooper Yoon</t>
  </si>
  <si>
    <t>E01225</t>
  </si>
  <si>
    <t>Christian Fong</t>
  </si>
  <si>
    <t>E00203</t>
  </si>
  <si>
    <t>Julia Doan</t>
  </si>
  <si>
    <t>E03863</t>
  </si>
  <si>
    <t>Madeline Watson</t>
  </si>
  <si>
    <t>E01339</t>
  </si>
  <si>
    <t>Jeremiah Hernandez</t>
  </si>
  <si>
    <t>E00758</t>
  </si>
  <si>
    <t>Alice Roberts</t>
  </si>
  <si>
    <t>E03305</t>
  </si>
  <si>
    <t>Cooper Jiang</t>
  </si>
  <si>
    <t>E03247</t>
  </si>
  <si>
    <t>Aaliyah Mai</t>
  </si>
  <si>
    <t>E02703</t>
  </si>
  <si>
    <t>Austin Vang</t>
  </si>
  <si>
    <t>E03430</t>
  </si>
  <si>
    <t>Leo Herrera</t>
  </si>
  <si>
    <t>E01909</t>
  </si>
  <si>
    <t>Lillian Khan</t>
  </si>
  <si>
    <t>First Quartile</t>
  </si>
  <si>
    <t>Third Quartile</t>
  </si>
  <si>
    <t>InterQuartile Range(IQR)</t>
  </si>
  <si>
    <t>Upper Bound</t>
  </si>
  <si>
    <t>Lower Bound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</si>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</sst>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E82975-7906-416C-805E-08543A6E6E35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EEID" tableColumnId="1"/>
      <queryTableField id="2" name="Full Name" tableColumnId="2"/>
      <queryTableField id="3" name="Job Title" tableColumnId="3"/>
      <queryTableField id="4" name="Department" tableColumnId="4"/>
      <queryTableField id="5" name="Business Unit" tableColumnId="5"/>
      <queryTableField id="6" name="Gender" tableColumnId="6"/>
      <queryTableField id="7" name="Ethnicity" tableColumnId="7"/>
      <queryTableField id="8" name="Age" tableColumnId="8"/>
      <queryTableField id="9" name="Hire Date" tableColumnId="9"/>
      <queryTableField id="10" name="Annual Salary" tableColumnId="10"/>
      <queryTableField id="11" name="Bonus %" tableColumnId="11"/>
      <queryTableField id="12" name="Country" tableColumnId="12"/>
      <queryTableField id="13" name="City" tableColumnId="13"/>
      <queryTableField id="14" name="Exit Date" tableColumnId="14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6585F-BEB9-47F0-BB4D-575855FBB3A7}" name="TBL_Employees" displayName="TBL_Employees" ref="A1:O86" tableType="queryTable" totalsRowShown="0">
  <autoFilter ref="A1:O86" xr:uid="{E986585F-BEB9-47F0-BB4D-575855FBB3A7}"/>
  <tableColumns count="15">
    <tableColumn id="1" xr3:uid="{DAD27211-B88A-4258-AD37-F847E792E9E7}" uniqueName="1" name="EEID" queryTableFieldId="1" dataDxfId="11"/>
    <tableColumn id="2" xr3:uid="{395BCF4E-307B-4BBF-9CAC-8AEE8A32ACD3}" uniqueName="2" name="Full Name" queryTableFieldId="2" dataDxfId="10"/>
    <tableColumn id="3" xr3:uid="{B8F76ED1-01C7-4B5D-A0B1-17338C4CB950}" uniqueName="3" name="Job Title" queryTableFieldId="3" dataDxfId="9"/>
    <tableColumn id="4" xr3:uid="{8A5E93C9-34DD-49E0-A6A9-C3DF5FEFD904}" uniqueName="4" name="Department" queryTableFieldId="4" dataDxfId="8"/>
    <tableColumn id="5" xr3:uid="{F9F28F87-1CDE-4058-802B-BBC7AFBF1EEC}" uniqueName="5" name="Business Unit" queryTableFieldId="5" dataDxfId="7"/>
    <tableColumn id="6" xr3:uid="{F227E20B-C1B1-4FC2-B94B-C8600E0D549E}" uniqueName="6" name="Gender" queryTableFieldId="6" dataDxfId="6"/>
    <tableColumn id="7" xr3:uid="{1F8EA922-A6E7-499C-87FB-78347C37BC9D}" uniqueName="7" name="Ethnicity" queryTableFieldId="7" dataDxfId="5"/>
    <tableColumn id="8" xr3:uid="{B0227F22-A6DC-4CDB-ACF1-0676A62641B3}" uniqueName="8" name="Age" queryTableFieldId="8"/>
    <tableColumn id="9" xr3:uid="{E6695455-A98B-4F2C-B809-C73F694B7AB3}" uniqueName="9" name="Hire Date" queryTableFieldId="9" dataDxfId="4"/>
    <tableColumn id="10" xr3:uid="{90F2B2B1-0C5E-4831-992D-DF2A76E83F97}" uniqueName="10" name="Annual Salary" queryTableFieldId="10"/>
    <tableColumn id="11" xr3:uid="{4E65C4D1-F664-4B3F-BF36-8146B0B4D4B3}" uniqueName="11" name="Bonus %" queryTableFieldId="11"/>
    <tableColumn id="12" xr3:uid="{640CE8B0-4779-4848-8E47-35BC6A1719CE}" uniqueName="12" name="Country" queryTableFieldId="12" dataDxfId="3"/>
    <tableColumn id="13" xr3:uid="{A91D16CC-DD12-478F-B2B4-D13E4988B4C0}" uniqueName="13" name="City" queryTableFieldId="13" dataDxfId="2"/>
    <tableColumn id="14" xr3:uid="{3803EC7C-0A11-43BF-B81C-6B5E9CAB8C10}" uniqueName="14" name="Exit Date" queryTableFieldId="14" dataDxfId="1"/>
    <tableColumn id="15" xr3:uid="{8E895AE6-9044-4565-8E4E-5D76D843C60E}" uniqueName="15" name="Outlier" queryTableFieldId="15" dataDxfId="0">
      <calculatedColumnFormula>IF(OR(J2&lt;$R$13,J2&gt;$R$12),TRUE,FALSE)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4E2C-1891-48D6-8D5D-B8338E120BF0}">
  <dimension ref="A1:R86"/>
  <sheetViews>
    <sheetView tabSelected="1" topLeftCell="F1" workbookViewId="0">
      <selection activeCell="O2" sqref="O2"/>
    </sheetView>
  </sheetViews>
  <sheetFormatPr defaultRowHeight="14.4" x14ac:dyDescent="0.3"/>
  <cols>
    <col min="1" max="1" width="7" bestFit="1" customWidth="1"/>
    <col min="2" max="2" width="18.6640625" bestFit="1" customWidth="1"/>
    <col min="3" max="3" width="24.109375" bestFit="1" customWidth="1"/>
    <col min="4" max="4" width="15.6640625" bestFit="1" customWidth="1"/>
    <col min="5" max="5" width="21.88671875" bestFit="1" customWidth="1"/>
    <col min="6" max="6" width="9.33203125" bestFit="1" customWidth="1"/>
    <col min="7" max="7" width="10.5546875" bestFit="1" customWidth="1"/>
    <col min="8" max="8" width="6.44140625" bestFit="1" customWidth="1"/>
    <col min="9" max="9" width="10.88671875" bestFit="1" customWidth="1"/>
    <col min="10" max="10" width="14.77734375" bestFit="1" customWidth="1"/>
    <col min="11" max="11" width="10.33203125" bestFit="1" customWidth="1"/>
    <col min="12" max="12" width="11.88671875" bestFit="1" customWidth="1"/>
    <col min="13" max="13" width="12.44140625" bestFit="1" customWidth="1"/>
    <col min="14" max="14" width="10.5546875" bestFit="1" customWidth="1"/>
    <col min="15" max="15" width="11.21875" customWidth="1"/>
    <col min="17" max="17" width="21" customWidth="1"/>
    <col min="18" max="18" width="17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250</v>
      </c>
    </row>
    <row r="2" spans="1:18" x14ac:dyDescent="0.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>
        <v>55</v>
      </c>
      <c r="I2" s="2">
        <v>42468</v>
      </c>
      <c r="J2">
        <v>141604</v>
      </c>
      <c r="K2">
        <v>0.15</v>
      </c>
      <c r="L2" s="1" t="s">
        <v>21</v>
      </c>
      <c r="M2" s="1" t="s">
        <v>22</v>
      </c>
      <c r="N2" s="2">
        <v>44485</v>
      </c>
      <c r="O2" t="b">
        <f>IF(OR(J2&lt;R13,J2&gt;R12),TRUE,FALSE)</f>
        <v>0</v>
      </c>
    </row>
    <row r="3" spans="1:18" x14ac:dyDescent="0.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20</v>
      </c>
      <c r="H3">
        <v>25</v>
      </c>
      <c r="I3" s="2">
        <v>43967</v>
      </c>
      <c r="J3">
        <v>41336</v>
      </c>
      <c r="K3">
        <v>0</v>
      </c>
      <c r="L3" s="1" t="s">
        <v>21</v>
      </c>
      <c r="M3" s="1" t="s">
        <v>29</v>
      </c>
      <c r="N3" s="2">
        <v>44336</v>
      </c>
      <c r="O3" t="b">
        <f t="shared" ref="O3:O33" si="0">IF(OR(J3&lt;$R$13,J3&gt;$R$12),TRUE,FALSE)</f>
        <v>0</v>
      </c>
    </row>
    <row r="4" spans="1:18" x14ac:dyDescent="0.3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28</v>
      </c>
      <c r="G4" s="1" t="s">
        <v>35</v>
      </c>
      <c r="H4">
        <v>31</v>
      </c>
      <c r="I4" s="2">
        <v>43043</v>
      </c>
      <c r="J4">
        <v>97078</v>
      </c>
      <c r="K4">
        <v>0</v>
      </c>
      <c r="L4" s="1" t="s">
        <v>21</v>
      </c>
      <c r="M4" s="1" t="s">
        <v>36</v>
      </c>
      <c r="N4" s="2">
        <v>43899</v>
      </c>
      <c r="O4" t="b">
        <f t="shared" si="0"/>
        <v>0</v>
      </c>
    </row>
    <row r="5" spans="1:18" x14ac:dyDescent="0.3">
      <c r="A5" s="1" t="s">
        <v>37</v>
      </c>
      <c r="B5" s="1" t="s">
        <v>38</v>
      </c>
      <c r="C5" s="1" t="s">
        <v>39</v>
      </c>
      <c r="D5" s="1" t="s">
        <v>40</v>
      </c>
      <c r="E5" s="1" t="s">
        <v>34</v>
      </c>
      <c r="F5" s="1" t="s">
        <v>28</v>
      </c>
      <c r="G5" s="1" t="s">
        <v>35</v>
      </c>
      <c r="H5">
        <v>30</v>
      </c>
      <c r="I5" s="2">
        <v>42884</v>
      </c>
      <c r="J5">
        <v>86317</v>
      </c>
      <c r="K5">
        <v>0</v>
      </c>
      <c r="L5" s="1" t="s">
        <v>41</v>
      </c>
      <c r="M5" s="1" t="s">
        <v>42</v>
      </c>
      <c r="N5" s="2">
        <v>42932</v>
      </c>
      <c r="O5" t="b">
        <f t="shared" si="0"/>
        <v>0</v>
      </c>
    </row>
    <row r="6" spans="1:18" x14ac:dyDescent="0.3">
      <c r="A6" s="1" t="s">
        <v>43</v>
      </c>
      <c r="B6" s="1" t="s">
        <v>44</v>
      </c>
      <c r="C6" s="1" t="s">
        <v>32</v>
      </c>
      <c r="D6" s="1" t="s">
        <v>33</v>
      </c>
      <c r="E6" s="1" t="s">
        <v>27</v>
      </c>
      <c r="F6" s="1" t="s">
        <v>19</v>
      </c>
      <c r="G6" s="1" t="s">
        <v>45</v>
      </c>
      <c r="H6">
        <v>44</v>
      </c>
      <c r="I6" s="2">
        <v>43467</v>
      </c>
      <c r="J6">
        <v>74691</v>
      </c>
      <c r="K6">
        <v>0</v>
      </c>
      <c r="L6" s="1" t="s">
        <v>46</v>
      </c>
      <c r="M6" s="1" t="s">
        <v>47</v>
      </c>
      <c r="N6" s="2">
        <v>44020</v>
      </c>
      <c r="O6" t="b">
        <f t="shared" si="0"/>
        <v>0</v>
      </c>
    </row>
    <row r="7" spans="1:18" x14ac:dyDescent="0.3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19</v>
      </c>
      <c r="G7" s="1" t="s">
        <v>45</v>
      </c>
      <c r="H7">
        <v>44</v>
      </c>
      <c r="I7" s="2">
        <v>39800</v>
      </c>
      <c r="J7">
        <v>92753</v>
      </c>
      <c r="K7">
        <v>0.13</v>
      </c>
      <c r="L7" s="1" t="s">
        <v>21</v>
      </c>
      <c r="M7" s="1" t="s">
        <v>36</v>
      </c>
      <c r="N7" s="2">
        <v>44371</v>
      </c>
      <c r="O7" t="b">
        <f t="shared" si="0"/>
        <v>0</v>
      </c>
    </row>
    <row r="8" spans="1:18" x14ac:dyDescent="0.3">
      <c r="A8" s="1" t="s">
        <v>53</v>
      </c>
      <c r="B8" s="1" t="s">
        <v>54</v>
      </c>
      <c r="C8" s="1" t="s">
        <v>55</v>
      </c>
      <c r="D8" s="1" t="s">
        <v>40</v>
      </c>
      <c r="E8" s="1" t="s">
        <v>34</v>
      </c>
      <c r="F8" s="1" t="s">
        <v>19</v>
      </c>
      <c r="G8" s="1" t="s">
        <v>56</v>
      </c>
      <c r="H8">
        <v>41</v>
      </c>
      <c r="I8" s="2">
        <v>40109</v>
      </c>
      <c r="J8">
        <v>54415</v>
      </c>
      <c r="K8">
        <v>0</v>
      </c>
      <c r="L8" s="1" t="s">
        <v>21</v>
      </c>
      <c r="M8" s="1" t="s">
        <v>22</v>
      </c>
      <c r="N8" s="2">
        <v>41661</v>
      </c>
      <c r="O8" t="b">
        <f t="shared" si="0"/>
        <v>0</v>
      </c>
      <c r="Q8" s="3" t="s">
        <v>245</v>
      </c>
      <c r="R8" s="4">
        <f>QUARTILE(J2:J86,1)</f>
        <v>68807</v>
      </c>
    </row>
    <row r="9" spans="1:18" x14ac:dyDescent="0.3">
      <c r="A9" s="1" t="s">
        <v>57</v>
      </c>
      <c r="B9" s="1" t="s">
        <v>58</v>
      </c>
      <c r="C9" s="1" t="s">
        <v>59</v>
      </c>
      <c r="D9" s="1" t="s">
        <v>51</v>
      </c>
      <c r="E9" s="1" t="s">
        <v>27</v>
      </c>
      <c r="F9" s="1" t="s">
        <v>28</v>
      </c>
      <c r="G9" s="1" t="s">
        <v>56</v>
      </c>
      <c r="H9">
        <v>58</v>
      </c>
      <c r="I9" s="2">
        <v>37399</v>
      </c>
      <c r="J9">
        <v>76354</v>
      </c>
      <c r="K9">
        <v>0</v>
      </c>
      <c r="L9" s="1" t="s">
        <v>21</v>
      </c>
      <c r="M9" s="1" t="s">
        <v>60</v>
      </c>
      <c r="N9" s="2">
        <v>44465</v>
      </c>
      <c r="O9" t="b">
        <f t="shared" si="0"/>
        <v>0</v>
      </c>
      <c r="Q9" s="3" t="s">
        <v>246</v>
      </c>
      <c r="R9" s="4">
        <f>QUARTILE(J2:J86,3)</f>
        <v>142731</v>
      </c>
    </row>
    <row r="10" spans="1:18" x14ac:dyDescent="0.3">
      <c r="A10" s="1" t="s">
        <v>61</v>
      </c>
      <c r="B10" s="1" t="s">
        <v>62</v>
      </c>
      <c r="C10" s="1" t="s">
        <v>63</v>
      </c>
      <c r="D10" s="1" t="s">
        <v>17</v>
      </c>
      <c r="E10" s="1" t="s">
        <v>27</v>
      </c>
      <c r="F10" s="1" t="s">
        <v>28</v>
      </c>
      <c r="G10" s="1" t="s">
        <v>45</v>
      </c>
      <c r="H10">
        <v>36</v>
      </c>
      <c r="I10" s="2">
        <v>40535</v>
      </c>
      <c r="J10">
        <v>53215</v>
      </c>
      <c r="K10">
        <v>0</v>
      </c>
      <c r="L10" s="1" t="s">
        <v>46</v>
      </c>
      <c r="M10" s="1" t="s">
        <v>64</v>
      </c>
      <c r="N10" s="2">
        <v>41725</v>
      </c>
      <c r="O10" t="b">
        <f t="shared" si="0"/>
        <v>0</v>
      </c>
      <c r="Q10" s="3" t="s">
        <v>247</v>
      </c>
      <c r="R10" s="4">
        <f>R9-R8</f>
        <v>73924</v>
      </c>
    </row>
    <row r="11" spans="1:18" x14ac:dyDescent="0.3">
      <c r="A11" s="1" t="s">
        <v>65</v>
      </c>
      <c r="B11" s="1" t="s">
        <v>66</v>
      </c>
      <c r="C11" s="1" t="s">
        <v>67</v>
      </c>
      <c r="D11" s="1" t="s">
        <v>51</v>
      </c>
      <c r="E11" s="1" t="s">
        <v>18</v>
      </c>
      <c r="F11" s="1" t="s">
        <v>19</v>
      </c>
      <c r="G11" s="1" t="s">
        <v>35</v>
      </c>
      <c r="H11">
        <v>30</v>
      </c>
      <c r="I11" s="2">
        <v>42877</v>
      </c>
      <c r="J11">
        <v>86858</v>
      </c>
      <c r="K11">
        <v>0</v>
      </c>
      <c r="L11" s="1" t="s">
        <v>41</v>
      </c>
      <c r="M11" s="1" t="s">
        <v>68</v>
      </c>
      <c r="N11" s="2">
        <v>43016</v>
      </c>
      <c r="O11" t="b">
        <f t="shared" si="0"/>
        <v>0</v>
      </c>
    </row>
    <row r="12" spans="1:18" x14ac:dyDescent="0.3">
      <c r="A12" s="1" t="s">
        <v>69</v>
      </c>
      <c r="B12" s="1" t="s">
        <v>70</v>
      </c>
      <c r="C12" s="1" t="s">
        <v>71</v>
      </c>
      <c r="D12" s="1" t="s">
        <v>51</v>
      </c>
      <c r="E12" s="1" t="s">
        <v>18</v>
      </c>
      <c r="F12" s="1" t="s">
        <v>19</v>
      </c>
      <c r="G12" s="1" t="s">
        <v>45</v>
      </c>
      <c r="H12">
        <v>30</v>
      </c>
      <c r="I12" s="2">
        <v>42512</v>
      </c>
      <c r="J12">
        <v>189702</v>
      </c>
      <c r="K12">
        <v>0.28000000000000003</v>
      </c>
      <c r="L12" s="1" t="s">
        <v>46</v>
      </c>
      <c r="M12" s="1" t="s">
        <v>47</v>
      </c>
      <c r="N12" s="2">
        <v>44186</v>
      </c>
      <c r="O12" t="b">
        <f t="shared" si="0"/>
        <v>0</v>
      </c>
      <c r="Q12" s="3" t="s">
        <v>248</v>
      </c>
      <c r="R12" s="4">
        <f>R9+(1.5*R10)</f>
        <v>253617</v>
      </c>
    </row>
    <row r="13" spans="1:18" x14ac:dyDescent="0.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18</v>
      </c>
      <c r="F13" s="1" t="s">
        <v>28</v>
      </c>
      <c r="G13" s="1" t="s">
        <v>35</v>
      </c>
      <c r="H13">
        <v>27</v>
      </c>
      <c r="I13" s="2">
        <v>43368</v>
      </c>
      <c r="J13">
        <v>114441</v>
      </c>
      <c r="K13">
        <v>0.1</v>
      </c>
      <c r="L13" s="1" t="s">
        <v>41</v>
      </c>
      <c r="M13" s="1" t="s">
        <v>68</v>
      </c>
      <c r="N13" s="2">
        <v>43821</v>
      </c>
      <c r="O13" t="b">
        <f t="shared" si="0"/>
        <v>0</v>
      </c>
      <c r="Q13" s="3" t="s">
        <v>249</v>
      </c>
      <c r="R13" s="4">
        <f>R8-(1.5*R10)</f>
        <v>-42079</v>
      </c>
    </row>
    <row r="14" spans="1:18" x14ac:dyDescent="0.3">
      <c r="A14" s="1" t="s">
        <v>76</v>
      </c>
      <c r="B14" s="1" t="s">
        <v>77</v>
      </c>
      <c r="C14" s="1" t="s">
        <v>78</v>
      </c>
      <c r="D14" s="1" t="s">
        <v>33</v>
      </c>
      <c r="E14" s="1" t="s">
        <v>34</v>
      </c>
      <c r="F14" s="1" t="s">
        <v>28</v>
      </c>
      <c r="G14" s="1" t="s">
        <v>56</v>
      </c>
      <c r="H14">
        <v>55</v>
      </c>
      <c r="I14" s="2">
        <v>39177</v>
      </c>
      <c r="J14">
        <v>52310</v>
      </c>
      <c r="K14">
        <v>0</v>
      </c>
      <c r="L14" s="1" t="s">
        <v>21</v>
      </c>
      <c r="M14" s="1" t="s">
        <v>29</v>
      </c>
      <c r="N14" s="2">
        <v>43385</v>
      </c>
      <c r="O14" t="b">
        <f t="shared" si="0"/>
        <v>0</v>
      </c>
    </row>
    <row r="15" spans="1:18" x14ac:dyDescent="0.3">
      <c r="A15" s="1" t="s">
        <v>79</v>
      </c>
      <c r="B15" s="1" t="s">
        <v>80</v>
      </c>
      <c r="C15" s="1" t="s">
        <v>16</v>
      </c>
      <c r="D15" s="1" t="s">
        <v>17</v>
      </c>
      <c r="E15" s="1" t="s">
        <v>27</v>
      </c>
      <c r="F15" s="1" t="s">
        <v>28</v>
      </c>
      <c r="G15" s="1" t="s">
        <v>56</v>
      </c>
      <c r="H15">
        <v>37</v>
      </c>
      <c r="I15" s="2">
        <v>41695</v>
      </c>
      <c r="J15">
        <v>128984</v>
      </c>
      <c r="K15">
        <v>0.12</v>
      </c>
      <c r="L15" s="1" t="s">
        <v>21</v>
      </c>
      <c r="M15" s="1" t="s">
        <v>29</v>
      </c>
      <c r="N15" s="2">
        <v>44317</v>
      </c>
      <c r="O15" t="b">
        <f t="shared" si="0"/>
        <v>0</v>
      </c>
    </row>
    <row r="16" spans="1:18" x14ac:dyDescent="0.3">
      <c r="A16" s="1" t="s">
        <v>81</v>
      </c>
      <c r="B16" s="1" t="s">
        <v>82</v>
      </c>
      <c r="C16" s="1" t="s">
        <v>39</v>
      </c>
      <c r="D16" s="1" t="s">
        <v>40</v>
      </c>
      <c r="E16" s="1" t="s">
        <v>18</v>
      </c>
      <c r="F16" s="1" t="s">
        <v>19</v>
      </c>
      <c r="G16" s="1" t="s">
        <v>35</v>
      </c>
      <c r="H16">
        <v>58</v>
      </c>
      <c r="I16" s="2">
        <v>34567</v>
      </c>
      <c r="J16">
        <v>93102</v>
      </c>
      <c r="K16">
        <v>0</v>
      </c>
      <c r="L16" s="1" t="s">
        <v>21</v>
      </c>
      <c r="M16" s="1" t="s">
        <v>22</v>
      </c>
      <c r="N16" s="2">
        <v>41621</v>
      </c>
      <c r="O16" t="b">
        <f t="shared" si="0"/>
        <v>0</v>
      </c>
    </row>
    <row r="17" spans="1:15" x14ac:dyDescent="0.3">
      <c r="A17" s="1" t="s">
        <v>83</v>
      </c>
      <c r="B17" s="1" t="s">
        <v>84</v>
      </c>
      <c r="C17" s="1" t="s">
        <v>85</v>
      </c>
      <c r="D17" s="1" t="s">
        <v>75</v>
      </c>
      <c r="E17" s="1" t="s">
        <v>52</v>
      </c>
      <c r="F17" s="1" t="s">
        <v>19</v>
      </c>
      <c r="G17" s="1" t="s">
        <v>20</v>
      </c>
      <c r="H17">
        <v>30</v>
      </c>
      <c r="I17" s="2">
        <v>42634</v>
      </c>
      <c r="J17">
        <v>221217</v>
      </c>
      <c r="K17">
        <v>0.32</v>
      </c>
      <c r="L17" s="1" t="s">
        <v>21</v>
      </c>
      <c r="M17" s="1" t="s">
        <v>86</v>
      </c>
      <c r="N17" s="2">
        <v>43003</v>
      </c>
      <c r="O17" t="b">
        <f t="shared" si="0"/>
        <v>0</v>
      </c>
    </row>
    <row r="18" spans="1:15" x14ac:dyDescent="0.3">
      <c r="A18" s="1" t="s">
        <v>87</v>
      </c>
      <c r="B18" s="1" t="s">
        <v>88</v>
      </c>
      <c r="C18" s="1" t="s">
        <v>50</v>
      </c>
      <c r="D18" s="1" t="s">
        <v>51</v>
      </c>
      <c r="E18" s="1" t="s">
        <v>52</v>
      </c>
      <c r="F18" s="1" t="s">
        <v>28</v>
      </c>
      <c r="G18" s="1" t="s">
        <v>35</v>
      </c>
      <c r="H18">
        <v>45</v>
      </c>
      <c r="I18" s="2">
        <v>36993</v>
      </c>
      <c r="J18">
        <v>95743</v>
      </c>
      <c r="K18">
        <v>0.15</v>
      </c>
      <c r="L18" s="1" t="s">
        <v>21</v>
      </c>
      <c r="M18" s="1" t="s">
        <v>36</v>
      </c>
      <c r="N18" s="2">
        <v>40193</v>
      </c>
      <c r="O18" t="b">
        <f t="shared" si="0"/>
        <v>0</v>
      </c>
    </row>
    <row r="19" spans="1:15" x14ac:dyDescent="0.3">
      <c r="A19" s="1" t="s">
        <v>89</v>
      </c>
      <c r="B19" s="1" t="s">
        <v>90</v>
      </c>
      <c r="C19" s="1" t="s">
        <v>32</v>
      </c>
      <c r="D19" s="1" t="s">
        <v>75</v>
      </c>
      <c r="E19" s="1" t="s">
        <v>18</v>
      </c>
      <c r="F19" s="1" t="s">
        <v>19</v>
      </c>
      <c r="G19" s="1" t="s">
        <v>56</v>
      </c>
      <c r="H19">
        <v>34</v>
      </c>
      <c r="I19" s="2">
        <v>41085</v>
      </c>
      <c r="J19">
        <v>83066</v>
      </c>
      <c r="K19">
        <v>0</v>
      </c>
      <c r="L19" s="1" t="s">
        <v>21</v>
      </c>
      <c r="M19" s="1" t="s">
        <v>91</v>
      </c>
      <c r="N19" s="2">
        <v>41430</v>
      </c>
      <c r="O19" t="b">
        <f t="shared" si="0"/>
        <v>0</v>
      </c>
    </row>
    <row r="20" spans="1:15" x14ac:dyDescent="0.3">
      <c r="A20" s="1" t="s">
        <v>92</v>
      </c>
      <c r="B20" s="1" t="s">
        <v>93</v>
      </c>
      <c r="C20" s="1" t="s">
        <v>16</v>
      </c>
      <c r="D20" s="1" t="s">
        <v>33</v>
      </c>
      <c r="E20" s="1" t="s">
        <v>52</v>
      </c>
      <c r="F20" s="1" t="s">
        <v>28</v>
      </c>
      <c r="G20" s="1" t="s">
        <v>56</v>
      </c>
      <c r="H20">
        <v>33</v>
      </c>
      <c r="I20" s="2">
        <v>41315</v>
      </c>
      <c r="J20">
        <v>144231</v>
      </c>
      <c r="K20">
        <v>0.14000000000000001</v>
      </c>
      <c r="L20" s="1" t="s">
        <v>21</v>
      </c>
      <c r="M20" s="1" t="s">
        <v>86</v>
      </c>
      <c r="N20" s="2">
        <v>44029</v>
      </c>
      <c r="O20" t="b">
        <f t="shared" si="0"/>
        <v>0</v>
      </c>
    </row>
    <row r="21" spans="1:15" x14ac:dyDescent="0.3">
      <c r="A21" s="1" t="s">
        <v>94</v>
      </c>
      <c r="B21" s="1" t="s">
        <v>95</v>
      </c>
      <c r="C21" s="1" t="s">
        <v>71</v>
      </c>
      <c r="D21" s="1" t="s">
        <v>51</v>
      </c>
      <c r="E21" s="1" t="s">
        <v>18</v>
      </c>
      <c r="F21" s="1" t="s">
        <v>28</v>
      </c>
      <c r="G21" s="1" t="s">
        <v>45</v>
      </c>
      <c r="H21">
        <v>31</v>
      </c>
      <c r="I21" s="2">
        <v>44069</v>
      </c>
      <c r="J21">
        <v>189290</v>
      </c>
      <c r="K21">
        <v>0.22</v>
      </c>
      <c r="L21" s="1" t="s">
        <v>46</v>
      </c>
      <c r="M21" s="1" t="s">
        <v>64</v>
      </c>
      <c r="N21" s="2">
        <v>44099</v>
      </c>
      <c r="O21" t="b">
        <f t="shared" si="0"/>
        <v>0</v>
      </c>
    </row>
    <row r="22" spans="1:15" x14ac:dyDescent="0.3">
      <c r="A22" s="1" t="s">
        <v>96</v>
      </c>
      <c r="B22" s="1" t="s">
        <v>97</v>
      </c>
      <c r="C22" s="1" t="s">
        <v>98</v>
      </c>
      <c r="D22" s="1" t="s">
        <v>40</v>
      </c>
      <c r="E22" s="1" t="s">
        <v>27</v>
      </c>
      <c r="F22" s="1" t="s">
        <v>28</v>
      </c>
      <c r="G22" s="1" t="s">
        <v>20</v>
      </c>
      <c r="H22">
        <v>41</v>
      </c>
      <c r="I22" s="2">
        <v>38219</v>
      </c>
      <c r="J22">
        <v>49186</v>
      </c>
      <c r="K22">
        <v>0</v>
      </c>
      <c r="L22" s="1" t="s">
        <v>21</v>
      </c>
      <c r="M22" s="1" t="s">
        <v>36</v>
      </c>
      <c r="N22" s="2">
        <v>39616</v>
      </c>
      <c r="O22" t="b">
        <f t="shared" si="0"/>
        <v>0</v>
      </c>
    </row>
    <row r="23" spans="1:15" x14ac:dyDescent="0.3">
      <c r="A23" s="1" t="s">
        <v>99</v>
      </c>
      <c r="B23" s="1" t="s">
        <v>100</v>
      </c>
      <c r="C23" s="1" t="s">
        <v>25</v>
      </c>
      <c r="D23" s="1" t="s">
        <v>75</v>
      </c>
      <c r="E23" s="1" t="s">
        <v>18</v>
      </c>
      <c r="F23" s="1" t="s">
        <v>19</v>
      </c>
      <c r="G23" s="1" t="s">
        <v>35</v>
      </c>
      <c r="H23">
        <v>40</v>
      </c>
      <c r="I23" s="2">
        <v>44251</v>
      </c>
      <c r="J23">
        <v>46833</v>
      </c>
      <c r="K23">
        <v>0</v>
      </c>
      <c r="L23" s="1" t="s">
        <v>41</v>
      </c>
      <c r="M23" s="1" t="s">
        <v>42</v>
      </c>
      <c r="N23" s="2">
        <v>44510</v>
      </c>
      <c r="O23" t="b">
        <f t="shared" si="0"/>
        <v>0</v>
      </c>
    </row>
    <row r="24" spans="1:15" x14ac:dyDescent="0.3">
      <c r="A24" s="1" t="s">
        <v>101</v>
      </c>
      <c r="B24" s="1" t="s">
        <v>102</v>
      </c>
      <c r="C24" s="1" t="s">
        <v>103</v>
      </c>
      <c r="D24" s="1" t="s">
        <v>17</v>
      </c>
      <c r="E24" s="1" t="s">
        <v>52</v>
      </c>
      <c r="F24" s="1" t="s">
        <v>19</v>
      </c>
      <c r="G24" s="1" t="s">
        <v>35</v>
      </c>
      <c r="H24">
        <v>45</v>
      </c>
      <c r="I24" s="2">
        <v>40418</v>
      </c>
      <c r="J24">
        <v>82162</v>
      </c>
      <c r="K24">
        <v>0</v>
      </c>
      <c r="L24" s="1" t="s">
        <v>41</v>
      </c>
      <c r="M24" s="1" t="s">
        <v>104</v>
      </c>
      <c r="N24" s="2">
        <v>44107</v>
      </c>
      <c r="O24" t="b">
        <f t="shared" si="0"/>
        <v>0</v>
      </c>
    </row>
    <row r="25" spans="1:15" x14ac:dyDescent="0.3">
      <c r="A25" s="1" t="s">
        <v>105</v>
      </c>
      <c r="B25" s="1" t="s">
        <v>106</v>
      </c>
      <c r="C25" s="1" t="s">
        <v>71</v>
      </c>
      <c r="D25" s="1" t="s">
        <v>26</v>
      </c>
      <c r="E25" s="1" t="s">
        <v>34</v>
      </c>
      <c r="F25" s="1" t="s">
        <v>28</v>
      </c>
      <c r="G25" s="1" t="s">
        <v>56</v>
      </c>
      <c r="H25">
        <v>25</v>
      </c>
      <c r="I25" s="2">
        <v>43844</v>
      </c>
      <c r="J25">
        <v>168014</v>
      </c>
      <c r="K25">
        <v>0.27</v>
      </c>
      <c r="L25" s="1" t="s">
        <v>21</v>
      </c>
      <c r="M25" s="1" t="s">
        <v>91</v>
      </c>
      <c r="N25" s="2">
        <v>44404</v>
      </c>
      <c r="O25" t="b">
        <f t="shared" si="0"/>
        <v>0</v>
      </c>
    </row>
    <row r="26" spans="1:15" x14ac:dyDescent="0.3">
      <c r="A26" s="1" t="s">
        <v>107</v>
      </c>
      <c r="B26" s="1" t="s">
        <v>108</v>
      </c>
      <c r="C26" s="1" t="s">
        <v>109</v>
      </c>
      <c r="D26" s="1" t="s">
        <v>51</v>
      </c>
      <c r="E26" s="1" t="s">
        <v>52</v>
      </c>
      <c r="F26" s="1" t="s">
        <v>19</v>
      </c>
      <c r="G26" s="1" t="s">
        <v>35</v>
      </c>
      <c r="H26">
        <v>55</v>
      </c>
      <c r="I26" s="2">
        <v>34915</v>
      </c>
      <c r="J26">
        <v>80701</v>
      </c>
      <c r="K26">
        <v>0</v>
      </c>
      <c r="L26" s="1" t="s">
        <v>21</v>
      </c>
      <c r="M26" s="1" t="s">
        <v>91</v>
      </c>
      <c r="N26" s="2">
        <v>38456</v>
      </c>
      <c r="O26" t="b">
        <f t="shared" si="0"/>
        <v>0</v>
      </c>
    </row>
    <row r="27" spans="1:15" x14ac:dyDescent="0.3">
      <c r="A27" s="1" t="s">
        <v>110</v>
      </c>
      <c r="B27" s="1" t="s">
        <v>111</v>
      </c>
      <c r="C27" s="1" t="s">
        <v>71</v>
      </c>
      <c r="D27" s="1" t="s">
        <v>33</v>
      </c>
      <c r="E27" s="1" t="s">
        <v>27</v>
      </c>
      <c r="F27" s="1" t="s">
        <v>28</v>
      </c>
      <c r="G27" s="1" t="s">
        <v>56</v>
      </c>
      <c r="H27">
        <v>29</v>
      </c>
      <c r="I27" s="2">
        <v>42785</v>
      </c>
      <c r="J27">
        <v>181854</v>
      </c>
      <c r="K27">
        <v>0.28999999999999998</v>
      </c>
      <c r="L27" s="1" t="s">
        <v>21</v>
      </c>
      <c r="M27" s="1" t="s">
        <v>22</v>
      </c>
      <c r="N27" s="2">
        <v>43945</v>
      </c>
      <c r="O27" t="b">
        <f t="shared" si="0"/>
        <v>0</v>
      </c>
    </row>
    <row r="28" spans="1:15" x14ac:dyDescent="0.3">
      <c r="A28" s="1" t="s">
        <v>112</v>
      </c>
      <c r="B28" s="1" t="s">
        <v>113</v>
      </c>
      <c r="C28" s="1" t="s">
        <v>32</v>
      </c>
      <c r="D28" s="1" t="s">
        <v>33</v>
      </c>
      <c r="E28" s="1" t="s">
        <v>18</v>
      </c>
      <c r="F28" s="1" t="s">
        <v>28</v>
      </c>
      <c r="G28" s="1" t="s">
        <v>45</v>
      </c>
      <c r="H28">
        <v>58</v>
      </c>
      <c r="I28" s="2">
        <v>34592</v>
      </c>
      <c r="J28">
        <v>98769</v>
      </c>
      <c r="K28">
        <v>0</v>
      </c>
      <c r="L28" s="1" t="s">
        <v>46</v>
      </c>
      <c r="M28" s="1" t="s">
        <v>114</v>
      </c>
      <c r="N28" s="2">
        <v>42646</v>
      </c>
      <c r="O28" t="b">
        <f t="shared" si="0"/>
        <v>0</v>
      </c>
    </row>
    <row r="29" spans="1:15" x14ac:dyDescent="0.3">
      <c r="A29" s="1" t="s">
        <v>115</v>
      </c>
      <c r="B29" s="1" t="s">
        <v>116</v>
      </c>
      <c r="C29" s="1" t="s">
        <v>98</v>
      </c>
      <c r="D29" s="1" t="s">
        <v>40</v>
      </c>
      <c r="E29" s="1" t="s">
        <v>34</v>
      </c>
      <c r="F29" s="1" t="s">
        <v>28</v>
      </c>
      <c r="G29" s="1" t="s">
        <v>35</v>
      </c>
      <c r="H29">
        <v>57</v>
      </c>
      <c r="I29" s="2">
        <v>35548</v>
      </c>
      <c r="J29">
        <v>54051</v>
      </c>
      <c r="K29">
        <v>0</v>
      </c>
      <c r="L29" s="1" t="s">
        <v>21</v>
      </c>
      <c r="M29" s="1" t="s">
        <v>29</v>
      </c>
      <c r="N29" s="2">
        <v>36079</v>
      </c>
      <c r="O29" t="b">
        <f t="shared" si="0"/>
        <v>0</v>
      </c>
    </row>
    <row r="30" spans="1:15" x14ac:dyDescent="0.3">
      <c r="A30" s="1" t="s">
        <v>117</v>
      </c>
      <c r="B30" s="1" t="s">
        <v>118</v>
      </c>
      <c r="C30" s="1" t="s">
        <v>32</v>
      </c>
      <c r="D30" s="1" t="s">
        <v>75</v>
      </c>
      <c r="E30" s="1" t="s">
        <v>52</v>
      </c>
      <c r="F30" s="1" t="s">
        <v>19</v>
      </c>
      <c r="G30" s="1" t="s">
        <v>35</v>
      </c>
      <c r="H30">
        <v>46</v>
      </c>
      <c r="I30" s="2">
        <v>37271</v>
      </c>
      <c r="J30">
        <v>86510</v>
      </c>
      <c r="K30">
        <v>0</v>
      </c>
      <c r="L30" s="1" t="s">
        <v>41</v>
      </c>
      <c r="M30" s="1" t="s">
        <v>104</v>
      </c>
      <c r="N30" s="2">
        <v>37623</v>
      </c>
      <c r="O30" t="b">
        <f t="shared" si="0"/>
        <v>0</v>
      </c>
    </row>
    <row r="31" spans="1:15" x14ac:dyDescent="0.3">
      <c r="A31" s="1" t="s">
        <v>119</v>
      </c>
      <c r="B31" s="1" t="s">
        <v>120</v>
      </c>
      <c r="C31" s="1" t="s">
        <v>16</v>
      </c>
      <c r="D31" s="1" t="s">
        <v>26</v>
      </c>
      <c r="E31" s="1" t="s">
        <v>18</v>
      </c>
      <c r="F31" s="1" t="s">
        <v>19</v>
      </c>
      <c r="G31" s="1" t="s">
        <v>56</v>
      </c>
      <c r="H31">
        <v>51</v>
      </c>
      <c r="I31" s="2">
        <v>38835</v>
      </c>
      <c r="J31">
        <v>150758</v>
      </c>
      <c r="K31">
        <v>0.13</v>
      </c>
      <c r="L31" s="1" t="s">
        <v>21</v>
      </c>
      <c r="M31" s="1" t="s">
        <v>91</v>
      </c>
      <c r="N31" s="2">
        <v>39310</v>
      </c>
      <c r="O31" t="b">
        <f t="shared" si="0"/>
        <v>0</v>
      </c>
    </row>
    <row r="32" spans="1:15" x14ac:dyDescent="0.3">
      <c r="A32" s="1" t="s">
        <v>121</v>
      </c>
      <c r="B32" s="1" t="s">
        <v>122</v>
      </c>
      <c r="C32" s="1" t="s">
        <v>85</v>
      </c>
      <c r="D32" s="1" t="s">
        <v>51</v>
      </c>
      <c r="E32" s="1" t="s">
        <v>27</v>
      </c>
      <c r="F32" s="1" t="s">
        <v>19</v>
      </c>
      <c r="G32" s="1" t="s">
        <v>35</v>
      </c>
      <c r="H32">
        <v>50</v>
      </c>
      <c r="I32" s="2">
        <v>39734</v>
      </c>
      <c r="J32">
        <v>181801</v>
      </c>
      <c r="K32">
        <v>0.4</v>
      </c>
      <c r="L32" s="1" t="s">
        <v>41</v>
      </c>
      <c r="M32" s="1" t="s">
        <v>68</v>
      </c>
      <c r="N32" s="2">
        <v>43810</v>
      </c>
      <c r="O32" t="b">
        <f t="shared" si="0"/>
        <v>0</v>
      </c>
    </row>
    <row r="33" spans="1:15" x14ac:dyDescent="0.3">
      <c r="A33" s="1" t="s">
        <v>123</v>
      </c>
      <c r="B33" s="1" t="s">
        <v>124</v>
      </c>
      <c r="C33" s="1" t="s">
        <v>125</v>
      </c>
      <c r="D33" s="1" t="s">
        <v>51</v>
      </c>
      <c r="E33" s="1" t="s">
        <v>18</v>
      </c>
      <c r="F33" s="1" t="s">
        <v>19</v>
      </c>
      <c r="G33" s="1" t="s">
        <v>35</v>
      </c>
      <c r="H33">
        <v>50</v>
      </c>
      <c r="I33" s="2">
        <v>41404</v>
      </c>
      <c r="J33">
        <v>79388</v>
      </c>
      <c r="K33">
        <v>0</v>
      </c>
      <c r="L33" s="1" t="s">
        <v>21</v>
      </c>
      <c r="M33" s="1" t="s">
        <v>36</v>
      </c>
      <c r="N33" s="2">
        <v>43681</v>
      </c>
      <c r="O33" t="b">
        <f t="shared" si="0"/>
        <v>0</v>
      </c>
    </row>
    <row r="34" spans="1:15" x14ac:dyDescent="0.3">
      <c r="A34" s="1" t="s">
        <v>126</v>
      </c>
      <c r="B34" s="1" t="s">
        <v>127</v>
      </c>
      <c r="C34" s="1" t="s">
        <v>16</v>
      </c>
      <c r="D34" s="1" t="s">
        <v>75</v>
      </c>
      <c r="E34" s="1" t="s">
        <v>18</v>
      </c>
      <c r="F34" s="1" t="s">
        <v>28</v>
      </c>
      <c r="G34" s="1" t="s">
        <v>35</v>
      </c>
      <c r="H34">
        <v>45</v>
      </c>
      <c r="I34" s="2">
        <v>37014</v>
      </c>
      <c r="J34">
        <v>147752</v>
      </c>
      <c r="K34">
        <v>0.12</v>
      </c>
      <c r="L34" s="1" t="s">
        <v>41</v>
      </c>
      <c r="M34" s="1" t="s">
        <v>128</v>
      </c>
      <c r="N34" s="2">
        <v>40903</v>
      </c>
      <c r="O34" t="b">
        <f t="shared" ref="O34:O65" si="1">IF(OR(J34&lt;$R$13,J34&gt;$R$12),TRUE,FALSE)</f>
        <v>0</v>
      </c>
    </row>
    <row r="35" spans="1:15" x14ac:dyDescent="0.3">
      <c r="A35" s="1" t="s">
        <v>129</v>
      </c>
      <c r="B35" s="1" t="s">
        <v>130</v>
      </c>
      <c r="C35" s="1" t="s">
        <v>131</v>
      </c>
      <c r="D35" s="1" t="s">
        <v>17</v>
      </c>
      <c r="E35" s="1" t="s">
        <v>18</v>
      </c>
      <c r="F35" s="1" t="s">
        <v>19</v>
      </c>
      <c r="G35" s="1" t="s">
        <v>56</v>
      </c>
      <c r="H35">
        <v>42</v>
      </c>
      <c r="I35" s="2">
        <v>38777</v>
      </c>
      <c r="J35">
        <v>97433</v>
      </c>
      <c r="K35">
        <v>0.05</v>
      </c>
      <c r="L35" s="1" t="s">
        <v>21</v>
      </c>
      <c r="M35" s="1" t="s">
        <v>22</v>
      </c>
      <c r="N35" s="2">
        <v>42224</v>
      </c>
      <c r="O35" t="b">
        <f t="shared" si="1"/>
        <v>0</v>
      </c>
    </row>
    <row r="36" spans="1:15" x14ac:dyDescent="0.3">
      <c r="A36" s="1" t="s">
        <v>132</v>
      </c>
      <c r="B36" s="1" t="s">
        <v>133</v>
      </c>
      <c r="C36" s="1" t="s">
        <v>98</v>
      </c>
      <c r="D36" s="1" t="s">
        <v>40</v>
      </c>
      <c r="E36" s="1" t="s">
        <v>18</v>
      </c>
      <c r="F36" s="1" t="s">
        <v>28</v>
      </c>
      <c r="G36" s="1" t="s">
        <v>35</v>
      </c>
      <c r="H36">
        <v>35</v>
      </c>
      <c r="I36" s="2">
        <v>40596</v>
      </c>
      <c r="J36">
        <v>43336</v>
      </c>
      <c r="K36">
        <v>0</v>
      </c>
      <c r="L36" s="1" t="s">
        <v>21</v>
      </c>
      <c r="M36" s="1" t="s">
        <v>36</v>
      </c>
      <c r="N36" s="2">
        <v>44024</v>
      </c>
      <c r="O36" t="b">
        <f t="shared" si="1"/>
        <v>0</v>
      </c>
    </row>
    <row r="37" spans="1:15" x14ac:dyDescent="0.3">
      <c r="A37" s="1" t="s">
        <v>134</v>
      </c>
      <c r="B37" s="1" t="s">
        <v>135</v>
      </c>
      <c r="C37" s="1" t="s">
        <v>74</v>
      </c>
      <c r="D37" s="1" t="s">
        <v>26</v>
      </c>
      <c r="E37" s="1" t="s">
        <v>18</v>
      </c>
      <c r="F37" s="1" t="s">
        <v>28</v>
      </c>
      <c r="G37" s="1" t="s">
        <v>45</v>
      </c>
      <c r="H37">
        <v>54</v>
      </c>
      <c r="I37" s="2">
        <v>35913</v>
      </c>
      <c r="J37">
        <v>108268</v>
      </c>
      <c r="K37">
        <v>0.09</v>
      </c>
      <c r="L37" s="1" t="s">
        <v>46</v>
      </c>
      <c r="M37" s="1" t="s">
        <v>64</v>
      </c>
      <c r="N37" s="2">
        <v>38122</v>
      </c>
      <c r="O37" t="b">
        <f t="shared" si="1"/>
        <v>0</v>
      </c>
    </row>
    <row r="38" spans="1:15" x14ac:dyDescent="0.3">
      <c r="A38" s="1" t="s">
        <v>136</v>
      </c>
      <c r="B38" s="1" t="s">
        <v>137</v>
      </c>
      <c r="C38" s="1" t="s">
        <v>32</v>
      </c>
      <c r="D38" s="1" t="s">
        <v>26</v>
      </c>
      <c r="E38" s="1" t="s">
        <v>52</v>
      </c>
      <c r="F38" s="1" t="s">
        <v>28</v>
      </c>
      <c r="G38" s="1" t="s">
        <v>45</v>
      </c>
      <c r="H38">
        <v>34</v>
      </c>
      <c r="I38" s="2">
        <v>41886</v>
      </c>
      <c r="J38">
        <v>95499</v>
      </c>
      <c r="K38">
        <v>0</v>
      </c>
      <c r="L38" s="1" t="s">
        <v>46</v>
      </c>
      <c r="M38" s="1" t="s">
        <v>64</v>
      </c>
      <c r="N38" s="2">
        <v>42958</v>
      </c>
      <c r="O38" t="b">
        <f t="shared" si="1"/>
        <v>0</v>
      </c>
    </row>
    <row r="39" spans="1:15" x14ac:dyDescent="0.3">
      <c r="A39" s="1" t="s">
        <v>138</v>
      </c>
      <c r="B39" s="1" t="s">
        <v>139</v>
      </c>
      <c r="C39" s="1" t="s">
        <v>140</v>
      </c>
      <c r="D39" s="1" t="s">
        <v>17</v>
      </c>
      <c r="E39" s="1" t="s">
        <v>52</v>
      </c>
      <c r="F39" s="1" t="s">
        <v>28</v>
      </c>
      <c r="G39" s="1" t="s">
        <v>20</v>
      </c>
      <c r="H39">
        <v>28</v>
      </c>
      <c r="I39" s="2">
        <v>43633</v>
      </c>
      <c r="J39">
        <v>65341</v>
      </c>
      <c r="K39">
        <v>0</v>
      </c>
      <c r="L39" s="1" t="s">
        <v>21</v>
      </c>
      <c r="M39" s="1" t="s">
        <v>29</v>
      </c>
      <c r="N39" s="2">
        <v>44662</v>
      </c>
      <c r="O39" t="b">
        <f t="shared" si="1"/>
        <v>0</v>
      </c>
    </row>
    <row r="40" spans="1:15" x14ac:dyDescent="0.3">
      <c r="A40" s="1" t="s">
        <v>141</v>
      </c>
      <c r="B40" s="1" t="s">
        <v>142</v>
      </c>
      <c r="C40" s="1" t="s">
        <v>78</v>
      </c>
      <c r="D40" s="1" t="s">
        <v>75</v>
      </c>
      <c r="E40" s="1" t="s">
        <v>27</v>
      </c>
      <c r="F40" s="1" t="s">
        <v>28</v>
      </c>
      <c r="G40" s="1" t="s">
        <v>35</v>
      </c>
      <c r="H40">
        <v>52</v>
      </c>
      <c r="I40" s="2">
        <v>36303</v>
      </c>
      <c r="J40">
        <v>68807</v>
      </c>
      <c r="K40">
        <v>0</v>
      </c>
      <c r="L40" s="1" t="s">
        <v>41</v>
      </c>
      <c r="M40" s="1" t="s">
        <v>42</v>
      </c>
      <c r="N40" s="2">
        <v>42338</v>
      </c>
      <c r="O40" t="b">
        <f t="shared" si="1"/>
        <v>0</v>
      </c>
    </row>
    <row r="41" spans="1:15" x14ac:dyDescent="0.3">
      <c r="A41" s="1" t="s">
        <v>143</v>
      </c>
      <c r="B41" s="1" t="s">
        <v>144</v>
      </c>
      <c r="C41" s="1" t="s">
        <v>16</v>
      </c>
      <c r="D41" s="1" t="s">
        <v>26</v>
      </c>
      <c r="E41" s="1" t="s">
        <v>34</v>
      </c>
      <c r="F41" s="1" t="s">
        <v>28</v>
      </c>
      <c r="G41" s="1" t="s">
        <v>45</v>
      </c>
      <c r="H41">
        <v>44</v>
      </c>
      <c r="I41" s="2">
        <v>43685</v>
      </c>
      <c r="J41">
        <v>130133</v>
      </c>
      <c r="K41">
        <v>0.15</v>
      </c>
      <c r="L41" s="1" t="s">
        <v>21</v>
      </c>
      <c r="M41" s="1" t="s">
        <v>36</v>
      </c>
      <c r="N41" s="2">
        <v>44699</v>
      </c>
      <c r="O41" t="b">
        <f t="shared" si="1"/>
        <v>0</v>
      </c>
    </row>
    <row r="42" spans="1:15" x14ac:dyDescent="0.3">
      <c r="A42" s="1" t="s">
        <v>145</v>
      </c>
      <c r="B42" s="1" t="s">
        <v>146</v>
      </c>
      <c r="C42" s="1" t="s">
        <v>71</v>
      </c>
      <c r="D42" s="1" t="s">
        <v>17</v>
      </c>
      <c r="E42" s="1" t="s">
        <v>27</v>
      </c>
      <c r="F42" s="1" t="s">
        <v>19</v>
      </c>
      <c r="G42" s="1" t="s">
        <v>45</v>
      </c>
      <c r="H42">
        <v>28</v>
      </c>
      <c r="I42" s="2">
        <v>44221</v>
      </c>
      <c r="J42">
        <v>160385</v>
      </c>
      <c r="K42">
        <v>0.23</v>
      </c>
      <c r="L42" s="1" t="s">
        <v>21</v>
      </c>
      <c r="M42" s="1" t="s">
        <v>29</v>
      </c>
      <c r="N42" s="2">
        <v>44334</v>
      </c>
      <c r="O42" t="b">
        <f t="shared" si="1"/>
        <v>0</v>
      </c>
    </row>
    <row r="43" spans="1:15" x14ac:dyDescent="0.3">
      <c r="A43" s="1" t="s">
        <v>147</v>
      </c>
      <c r="B43" s="1" t="s">
        <v>148</v>
      </c>
      <c r="C43" s="1" t="s">
        <v>71</v>
      </c>
      <c r="D43" s="1" t="s">
        <v>75</v>
      </c>
      <c r="E43" s="1" t="s">
        <v>18</v>
      </c>
      <c r="F43" s="1" t="s">
        <v>28</v>
      </c>
      <c r="G43" s="1" t="s">
        <v>35</v>
      </c>
      <c r="H43">
        <v>29</v>
      </c>
      <c r="I43" s="2">
        <v>44454</v>
      </c>
      <c r="J43">
        <v>199783</v>
      </c>
      <c r="K43">
        <v>0.21</v>
      </c>
      <c r="L43" s="1" t="s">
        <v>21</v>
      </c>
      <c r="M43" s="1" t="s">
        <v>91</v>
      </c>
      <c r="N43" s="2">
        <v>44661</v>
      </c>
      <c r="O43" t="b">
        <f t="shared" si="1"/>
        <v>0</v>
      </c>
    </row>
    <row r="44" spans="1:15" x14ac:dyDescent="0.3">
      <c r="A44" s="1" t="s">
        <v>149</v>
      </c>
      <c r="B44" s="1" t="s">
        <v>150</v>
      </c>
      <c r="C44" s="1" t="s">
        <v>125</v>
      </c>
      <c r="D44" s="1" t="s">
        <v>51</v>
      </c>
      <c r="E44" s="1" t="s">
        <v>34</v>
      </c>
      <c r="F44" s="1" t="s">
        <v>28</v>
      </c>
      <c r="G44" s="1" t="s">
        <v>20</v>
      </c>
      <c r="H44">
        <v>27</v>
      </c>
      <c r="I44" s="2">
        <v>43613</v>
      </c>
      <c r="J44">
        <v>70110</v>
      </c>
      <c r="K44">
        <v>0</v>
      </c>
      <c r="L44" s="1" t="s">
        <v>21</v>
      </c>
      <c r="M44" s="1" t="s">
        <v>29</v>
      </c>
      <c r="N44" s="2">
        <v>44203</v>
      </c>
      <c r="O44" t="b">
        <f t="shared" si="1"/>
        <v>0</v>
      </c>
    </row>
    <row r="45" spans="1:15" x14ac:dyDescent="0.3">
      <c r="A45" s="1" t="s">
        <v>151</v>
      </c>
      <c r="B45" s="1" t="s">
        <v>152</v>
      </c>
      <c r="C45" s="1" t="s">
        <v>32</v>
      </c>
      <c r="D45" s="1" t="s">
        <v>75</v>
      </c>
      <c r="E45" s="1" t="s">
        <v>52</v>
      </c>
      <c r="F45" s="1" t="s">
        <v>28</v>
      </c>
      <c r="G45" s="1" t="s">
        <v>35</v>
      </c>
      <c r="H45">
        <v>40</v>
      </c>
      <c r="I45" s="2">
        <v>41904</v>
      </c>
      <c r="J45">
        <v>73779</v>
      </c>
      <c r="K45">
        <v>0</v>
      </c>
      <c r="L45" s="1" t="s">
        <v>41</v>
      </c>
      <c r="M45" s="1" t="s">
        <v>68</v>
      </c>
      <c r="N45" s="2">
        <v>43594</v>
      </c>
      <c r="O45" t="b">
        <f t="shared" si="1"/>
        <v>0</v>
      </c>
    </row>
    <row r="46" spans="1:15" x14ac:dyDescent="0.3">
      <c r="A46" s="1" t="s">
        <v>153</v>
      </c>
      <c r="B46" s="1" t="s">
        <v>154</v>
      </c>
      <c r="C46" s="1" t="s">
        <v>71</v>
      </c>
      <c r="D46" s="1" t="s">
        <v>75</v>
      </c>
      <c r="E46" s="1" t="s">
        <v>27</v>
      </c>
      <c r="F46" s="1" t="s">
        <v>19</v>
      </c>
      <c r="G46" s="1" t="s">
        <v>35</v>
      </c>
      <c r="H46">
        <v>35</v>
      </c>
      <c r="I46" s="2">
        <v>42800</v>
      </c>
      <c r="J46">
        <v>171426</v>
      </c>
      <c r="K46">
        <v>0.15</v>
      </c>
      <c r="L46" s="1" t="s">
        <v>41</v>
      </c>
      <c r="M46" s="1" t="s">
        <v>104</v>
      </c>
      <c r="N46" s="2">
        <v>43000</v>
      </c>
      <c r="O46" t="b">
        <f t="shared" si="1"/>
        <v>0</v>
      </c>
    </row>
    <row r="47" spans="1:15" x14ac:dyDescent="0.3">
      <c r="A47" s="1" t="s">
        <v>155</v>
      </c>
      <c r="B47" s="1" t="s">
        <v>156</v>
      </c>
      <c r="C47" s="1" t="s">
        <v>109</v>
      </c>
      <c r="D47" s="1" t="s">
        <v>51</v>
      </c>
      <c r="E47" s="1" t="s">
        <v>52</v>
      </c>
      <c r="F47" s="1" t="s">
        <v>28</v>
      </c>
      <c r="G47" s="1" t="s">
        <v>56</v>
      </c>
      <c r="H47">
        <v>47</v>
      </c>
      <c r="I47" s="2">
        <v>43990</v>
      </c>
      <c r="J47">
        <v>115765</v>
      </c>
      <c r="K47">
        <v>0</v>
      </c>
      <c r="L47" s="1" t="s">
        <v>21</v>
      </c>
      <c r="M47" s="1" t="s">
        <v>29</v>
      </c>
      <c r="N47" s="2">
        <v>44229</v>
      </c>
      <c r="O47" t="b">
        <f t="shared" si="1"/>
        <v>0</v>
      </c>
    </row>
    <row r="48" spans="1:15" x14ac:dyDescent="0.3">
      <c r="A48" s="1" t="s">
        <v>157</v>
      </c>
      <c r="B48" s="1" t="s">
        <v>158</v>
      </c>
      <c r="C48" s="1" t="s">
        <v>25</v>
      </c>
      <c r="D48" s="1" t="s">
        <v>75</v>
      </c>
      <c r="E48" s="1" t="s">
        <v>18</v>
      </c>
      <c r="F48" s="1" t="s">
        <v>19</v>
      </c>
      <c r="G48" s="1" t="s">
        <v>20</v>
      </c>
      <c r="H48">
        <v>65</v>
      </c>
      <c r="I48" s="2">
        <v>40711</v>
      </c>
      <c r="J48">
        <v>56686</v>
      </c>
      <c r="K48">
        <v>0</v>
      </c>
      <c r="L48" s="1" t="s">
        <v>21</v>
      </c>
      <c r="M48" s="1" t="s">
        <v>22</v>
      </c>
      <c r="N48" s="2">
        <v>42164</v>
      </c>
      <c r="O48" t="b">
        <f t="shared" si="1"/>
        <v>0</v>
      </c>
    </row>
    <row r="49" spans="1:15" x14ac:dyDescent="0.3">
      <c r="A49" s="1" t="s">
        <v>159</v>
      </c>
      <c r="B49" s="1" t="s">
        <v>160</v>
      </c>
      <c r="C49" s="1" t="s">
        <v>71</v>
      </c>
      <c r="D49" s="1" t="s">
        <v>51</v>
      </c>
      <c r="E49" s="1" t="s">
        <v>34</v>
      </c>
      <c r="F49" s="1" t="s">
        <v>19</v>
      </c>
      <c r="G49" s="1" t="s">
        <v>20</v>
      </c>
      <c r="H49">
        <v>45</v>
      </c>
      <c r="I49" s="2">
        <v>43212</v>
      </c>
      <c r="J49">
        <v>187205</v>
      </c>
      <c r="K49">
        <v>0.24</v>
      </c>
      <c r="L49" s="1" t="s">
        <v>21</v>
      </c>
      <c r="M49" s="1" t="s">
        <v>86</v>
      </c>
      <c r="N49" s="2">
        <v>44732</v>
      </c>
      <c r="O49" t="b">
        <f t="shared" si="1"/>
        <v>0</v>
      </c>
    </row>
    <row r="50" spans="1:15" x14ac:dyDescent="0.3">
      <c r="A50" s="1" t="s">
        <v>161</v>
      </c>
      <c r="B50" s="1" t="s">
        <v>162</v>
      </c>
      <c r="C50" s="1" t="s">
        <v>131</v>
      </c>
      <c r="D50" s="1" t="s">
        <v>17</v>
      </c>
      <c r="E50" s="1" t="s">
        <v>18</v>
      </c>
      <c r="F50" s="1" t="s">
        <v>28</v>
      </c>
      <c r="G50" s="1" t="s">
        <v>20</v>
      </c>
      <c r="H50">
        <v>40</v>
      </c>
      <c r="I50" s="2">
        <v>43520</v>
      </c>
      <c r="J50">
        <v>95899</v>
      </c>
      <c r="K50">
        <v>0.1</v>
      </c>
      <c r="L50" s="1" t="s">
        <v>21</v>
      </c>
      <c r="M50" s="1" t="s">
        <v>86</v>
      </c>
      <c r="N50" s="2">
        <v>44263</v>
      </c>
      <c r="O50" t="b">
        <f t="shared" si="1"/>
        <v>0</v>
      </c>
    </row>
    <row r="51" spans="1:15" x14ac:dyDescent="0.3">
      <c r="A51" s="1" t="s">
        <v>163</v>
      </c>
      <c r="B51" s="1" t="s">
        <v>164</v>
      </c>
      <c r="C51" s="1" t="s">
        <v>165</v>
      </c>
      <c r="D51" s="1" t="s">
        <v>17</v>
      </c>
      <c r="E51" s="1" t="s">
        <v>52</v>
      </c>
      <c r="F51" s="1" t="s">
        <v>19</v>
      </c>
      <c r="G51" s="1" t="s">
        <v>35</v>
      </c>
      <c r="H51">
        <v>57</v>
      </c>
      <c r="I51" s="2">
        <v>33728</v>
      </c>
      <c r="J51">
        <v>76202</v>
      </c>
      <c r="K51">
        <v>0</v>
      </c>
      <c r="L51" s="1" t="s">
        <v>21</v>
      </c>
      <c r="M51" s="1" t="s">
        <v>36</v>
      </c>
      <c r="N51" s="2">
        <v>34686</v>
      </c>
      <c r="O51" t="b">
        <f t="shared" si="1"/>
        <v>0</v>
      </c>
    </row>
    <row r="52" spans="1:15" x14ac:dyDescent="0.3">
      <c r="A52" s="1" t="s">
        <v>166</v>
      </c>
      <c r="B52" s="1" t="s">
        <v>167</v>
      </c>
      <c r="C52" s="1" t="s">
        <v>78</v>
      </c>
      <c r="D52" s="1" t="s">
        <v>168</v>
      </c>
      <c r="E52" s="1" t="s">
        <v>34</v>
      </c>
      <c r="F52" s="1" t="s">
        <v>28</v>
      </c>
      <c r="G52" s="1" t="s">
        <v>35</v>
      </c>
      <c r="H52">
        <v>31</v>
      </c>
      <c r="I52" s="2">
        <v>43878</v>
      </c>
      <c r="J52">
        <v>67171</v>
      </c>
      <c r="K52">
        <v>0</v>
      </c>
      <c r="L52" s="1" t="s">
        <v>41</v>
      </c>
      <c r="M52" s="1" t="s">
        <v>68</v>
      </c>
      <c r="N52" s="2">
        <v>44317</v>
      </c>
      <c r="O52" t="b">
        <f t="shared" si="1"/>
        <v>0</v>
      </c>
    </row>
    <row r="53" spans="1:15" x14ac:dyDescent="0.3">
      <c r="A53" s="1" t="s">
        <v>169</v>
      </c>
      <c r="B53" s="1" t="s">
        <v>170</v>
      </c>
      <c r="C53" s="1" t="s">
        <v>171</v>
      </c>
      <c r="D53" s="1" t="s">
        <v>51</v>
      </c>
      <c r="E53" s="1" t="s">
        <v>52</v>
      </c>
      <c r="F53" s="1" t="s">
        <v>19</v>
      </c>
      <c r="G53" s="1" t="s">
        <v>56</v>
      </c>
      <c r="H53">
        <v>56</v>
      </c>
      <c r="I53" s="2">
        <v>42291</v>
      </c>
      <c r="J53">
        <v>76272</v>
      </c>
      <c r="K53">
        <v>0</v>
      </c>
      <c r="L53" s="1" t="s">
        <v>21</v>
      </c>
      <c r="M53" s="1" t="s">
        <v>29</v>
      </c>
      <c r="N53" s="2">
        <v>44491</v>
      </c>
      <c r="O53" t="b">
        <f t="shared" si="1"/>
        <v>0</v>
      </c>
    </row>
    <row r="54" spans="1:15" x14ac:dyDescent="0.3">
      <c r="A54" s="1" t="s">
        <v>172</v>
      </c>
      <c r="B54" s="1" t="s">
        <v>173</v>
      </c>
      <c r="C54" s="1" t="s">
        <v>174</v>
      </c>
      <c r="D54" s="1" t="s">
        <v>168</v>
      </c>
      <c r="E54" s="1" t="s">
        <v>27</v>
      </c>
      <c r="F54" s="1" t="s">
        <v>19</v>
      </c>
      <c r="G54" s="1" t="s">
        <v>35</v>
      </c>
      <c r="H54">
        <v>63</v>
      </c>
      <c r="I54" s="2">
        <v>43004</v>
      </c>
      <c r="J54">
        <v>72340</v>
      </c>
      <c r="K54">
        <v>0</v>
      </c>
      <c r="L54" s="1" t="s">
        <v>21</v>
      </c>
      <c r="M54" s="1" t="s">
        <v>60</v>
      </c>
      <c r="N54" s="2">
        <v>43558</v>
      </c>
      <c r="O54" t="b">
        <f t="shared" si="1"/>
        <v>0</v>
      </c>
    </row>
    <row r="55" spans="1:15" x14ac:dyDescent="0.3">
      <c r="A55" s="1" t="s">
        <v>175</v>
      </c>
      <c r="B55" s="1" t="s">
        <v>176</v>
      </c>
      <c r="C55" s="1" t="s">
        <v>71</v>
      </c>
      <c r="D55" s="1" t="s">
        <v>26</v>
      </c>
      <c r="E55" s="1" t="s">
        <v>18</v>
      </c>
      <c r="F55" s="1" t="s">
        <v>19</v>
      </c>
      <c r="G55" s="1" t="s">
        <v>35</v>
      </c>
      <c r="H55">
        <v>27</v>
      </c>
      <c r="I55" s="2">
        <v>43977</v>
      </c>
      <c r="J55">
        <v>153628</v>
      </c>
      <c r="K55">
        <v>0.28999999999999998</v>
      </c>
      <c r="L55" s="1" t="s">
        <v>41</v>
      </c>
      <c r="M55" s="1" t="s">
        <v>68</v>
      </c>
      <c r="N55" s="2">
        <v>44177</v>
      </c>
      <c r="O55" t="b">
        <f t="shared" si="1"/>
        <v>0</v>
      </c>
    </row>
    <row r="56" spans="1:15" x14ac:dyDescent="0.3">
      <c r="A56" s="1" t="s">
        <v>177</v>
      </c>
      <c r="B56" s="1" t="s">
        <v>178</v>
      </c>
      <c r="C56" s="1" t="s">
        <v>16</v>
      </c>
      <c r="D56" s="1" t="s">
        <v>168</v>
      </c>
      <c r="E56" s="1" t="s">
        <v>27</v>
      </c>
      <c r="F56" s="1" t="s">
        <v>28</v>
      </c>
      <c r="G56" s="1" t="s">
        <v>35</v>
      </c>
      <c r="H56">
        <v>25</v>
      </c>
      <c r="I56" s="2">
        <v>44362</v>
      </c>
      <c r="J56">
        <v>142731</v>
      </c>
      <c r="K56">
        <v>0.11</v>
      </c>
      <c r="L56" s="1" t="s">
        <v>41</v>
      </c>
      <c r="M56" s="1" t="s">
        <v>128</v>
      </c>
      <c r="N56" s="2">
        <v>44715</v>
      </c>
      <c r="O56" t="b">
        <f t="shared" si="1"/>
        <v>0</v>
      </c>
    </row>
    <row r="57" spans="1:15" x14ac:dyDescent="0.3">
      <c r="A57" s="1" t="s">
        <v>179</v>
      </c>
      <c r="B57" s="1" t="s">
        <v>180</v>
      </c>
      <c r="C57" s="1" t="s">
        <v>98</v>
      </c>
      <c r="D57" s="1" t="s">
        <v>40</v>
      </c>
      <c r="E57" s="1" t="s">
        <v>27</v>
      </c>
      <c r="F57" s="1" t="s">
        <v>19</v>
      </c>
      <c r="G57" s="1" t="s">
        <v>45</v>
      </c>
      <c r="H57">
        <v>45</v>
      </c>
      <c r="I57" s="2">
        <v>38639</v>
      </c>
      <c r="J57">
        <v>51404</v>
      </c>
      <c r="K57">
        <v>0</v>
      </c>
      <c r="L57" s="1" t="s">
        <v>46</v>
      </c>
      <c r="M57" s="1" t="s">
        <v>47</v>
      </c>
      <c r="N57" s="2">
        <v>40153</v>
      </c>
      <c r="O57" t="b">
        <f t="shared" si="1"/>
        <v>0</v>
      </c>
    </row>
    <row r="58" spans="1:15" x14ac:dyDescent="0.3">
      <c r="A58" s="1" t="s">
        <v>181</v>
      </c>
      <c r="B58" s="1" t="s">
        <v>182</v>
      </c>
      <c r="C58" s="1" t="s">
        <v>183</v>
      </c>
      <c r="D58" s="1" t="s">
        <v>17</v>
      </c>
      <c r="E58" s="1" t="s">
        <v>52</v>
      </c>
      <c r="F58" s="1" t="s">
        <v>28</v>
      </c>
      <c r="G58" s="1" t="s">
        <v>56</v>
      </c>
      <c r="H58">
        <v>51</v>
      </c>
      <c r="I58" s="2">
        <v>41697</v>
      </c>
      <c r="J58">
        <v>53929</v>
      </c>
      <c r="K58">
        <v>0</v>
      </c>
      <c r="L58" s="1" t="s">
        <v>21</v>
      </c>
      <c r="M58" s="1" t="s">
        <v>29</v>
      </c>
      <c r="N58" s="2">
        <v>43091</v>
      </c>
      <c r="O58" t="b">
        <f t="shared" si="1"/>
        <v>0</v>
      </c>
    </row>
    <row r="59" spans="1:15" x14ac:dyDescent="0.3">
      <c r="A59" s="1" t="s">
        <v>184</v>
      </c>
      <c r="B59" s="1" t="s">
        <v>185</v>
      </c>
      <c r="C59" s="1" t="s">
        <v>186</v>
      </c>
      <c r="D59" s="1" t="s">
        <v>17</v>
      </c>
      <c r="E59" s="1" t="s">
        <v>52</v>
      </c>
      <c r="F59" s="1" t="s">
        <v>28</v>
      </c>
      <c r="G59" s="1" t="s">
        <v>56</v>
      </c>
      <c r="H59">
        <v>54</v>
      </c>
      <c r="I59" s="2">
        <v>33785</v>
      </c>
      <c r="J59">
        <v>63196</v>
      </c>
      <c r="K59">
        <v>0</v>
      </c>
      <c r="L59" s="1" t="s">
        <v>21</v>
      </c>
      <c r="M59" s="1" t="s">
        <v>91</v>
      </c>
      <c r="N59" s="2">
        <v>41938</v>
      </c>
      <c r="O59" t="b">
        <f t="shared" si="1"/>
        <v>0</v>
      </c>
    </row>
    <row r="60" spans="1:15" x14ac:dyDescent="0.3">
      <c r="A60" s="1" t="s">
        <v>187</v>
      </c>
      <c r="B60" s="1" t="s">
        <v>188</v>
      </c>
      <c r="C60" s="1" t="s">
        <v>189</v>
      </c>
      <c r="D60" s="1" t="s">
        <v>51</v>
      </c>
      <c r="E60" s="1" t="s">
        <v>34</v>
      </c>
      <c r="F60" s="1" t="s">
        <v>19</v>
      </c>
      <c r="G60" s="1" t="s">
        <v>35</v>
      </c>
      <c r="H60">
        <v>48</v>
      </c>
      <c r="I60" s="2">
        <v>41032</v>
      </c>
      <c r="J60">
        <v>65340</v>
      </c>
      <c r="K60">
        <v>0</v>
      </c>
      <c r="L60" s="1" t="s">
        <v>41</v>
      </c>
      <c r="M60" s="1" t="s">
        <v>128</v>
      </c>
      <c r="N60" s="2">
        <v>43229</v>
      </c>
      <c r="O60" t="b">
        <f t="shared" si="1"/>
        <v>0</v>
      </c>
    </row>
    <row r="61" spans="1:15" x14ac:dyDescent="0.3">
      <c r="A61" s="1" t="s">
        <v>190</v>
      </c>
      <c r="B61" s="1" t="s">
        <v>191</v>
      </c>
      <c r="C61" s="1" t="s">
        <v>85</v>
      </c>
      <c r="D61" s="1" t="s">
        <v>75</v>
      </c>
      <c r="E61" s="1" t="s">
        <v>52</v>
      </c>
      <c r="F61" s="1" t="s">
        <v>28</v>
      </c>
      <c r="G61" s="1" t="s">
        <v>35</v>
      </c>
      <c r="H61">
        <v>45</v>
      </c>
      <c r="I61" s="2">
        <v>42271</v>
      </c>
      <c r="J61">
        <v>202680</v>
      </c>
      <c r="K61">
        <v>0.32</v>
      </c>
      <c r="L61" s="1" t="s">
        <v>21</v>
      </c>
      <c r="M61" s="1" t="s">
        <v>60</v>
      </c>
      <c r="N61" s="2">
        <v>44790</v>
      </c>
      <c r="O61" t="b">
        <f t="shared" si="1"/>
        <v>0</v>
      </c>
    </row>
    <row r="62" spans="1:15" x14ac:dyDescent="0.3">
      <c r="A62" s="1" t="s">
        <v>192</v>
      </c>
      <c r="B62" s="1" t="s">
        <v>193</v>
      </c>
      <c r="C62" s="1" t="s">
        <v>74</v>
      </c>
      <c r="D62" s="1" t="s">
        <v>75</v>
      </c>
      <c r="E62" s="1" t="s">
        <v>27</v>
      </c>
      <c r="F62" s="1" t="s">
        <v>19</v>
      </c>
      <c r="G62" s="1" t="s">
        <v>45</v>
      </c>
      <c r="H62">
        <v>29</v>
      </c>
      <c r="I62" s="2">
        <v>44325</v>
      </c>
      <c r="J62">
        <v>129541</v>
      </c>
      <c r="K62">
        <v>0.08</v>
      </c>
      <c r="L62" s="1" t="s">
        <v>21</v>
      </c>
      <c r="M62" s="1" t="s">
        <v>60</v>
      </c>
      <c r="N62" s="2">
        <v>44340</v>
      </c>
      <c r="O62" t="b">
        <f t="shared" si="1"/>
        <v>0</v>
      </c>
    </row>
    <row r="63" spans="1:15" x14ac:dyDescent="0.3">
      <c r="A63" s="1" t="s">
        <v>194</v>
      </c>
      <c r="B63" s="1" t="s">
        <v>195</v>
      </c>
      <c r="C63" s="1" t="s">
        <v>71</v>
      </c>
      <c r="D63" s="1" t="s">
        <v>168</v>
      </c>
      <c r="E63" s="1" t="s">
        <v>18</v>
      </c>
      <c r="F63" s="1" t="s">
        <v>28</v>
      </c>
      <c r="G63" s="1" t="s">
        <v>45</v>
      </c>
      <c r="H63">
        <v>39</v>
      </c>
      <c r="I63" s="2">
        <v>41635</v>
      </c>
      <c r="J63">
        <v>165756</v>
      </c>
      <c r="K63">
        <v>0.28000000000000003</v>
      </c>
      <c r="L63" s="1" t="s">
        <v>21</v>
      </c>
      <c r="M63" s="1" t="s">
        <v>86</v>
      </c>
      <c r="N63" s="2">
        <v>43991</v>
      </c>
      <c r="O63" t="b">
        <f t="shared" si="1"/>
        <v>0</v>
      </c>
    </row>
    <row r="64" spans="1:15" x14ac:dyDescent="0.3">
      <c r="A64" s="1" t="s">
        <v>196</v>
      </c>
      <c r="B64" s="1" t="s">
        <v>197</v>
      </c>
      <c r="C64" s="1" t="s">
        <v>198</v>
      </c>
      <c r="D64" s="1" t="s">
        <v>17</v>
      </c>
      <c r="E64" s="1" t="s">
        <v>18</v>
      </c>
      <c r="F64" s="1" t="s">
        <v>28</v>
      </c>
      <c r="G64" s="1" t="s">
        <v>56</v>
      </c>
      <c r="H64">
        <v>48</v>
      </c>
      <c r="I64" s="2">
        <v>38987</v>
      </c>
      <c r="J64">
        <v>76505</v>
      </c>
      <c r="K64">
        <v>0</v>
      </c>
      <c r="L64" s="1" t="s">
        <v>21</v>
      </c>
      <c r="M64" s="1" t="s">
        <v>22</v>
      </c>
      <c r="N64" s="2">
        <v>39180</v>
      </c>
      <c r="O64" t="b">
        <f t="shared" si="1"/>
        <v>0</v>
      </c>
    </row>
    <row r="65" spans="1:15" x14ac:dyDescent="0.3">
      <c r="A65" s="1" t="s">
        <v>199</v>
      </c>
      <c r="B65" s="1" t="s">
        <v>200</v>
      </c>
      <c r="C65" s="1" t="s">
        <v>32</v>
      </c>
      <c r="D65" s="1" t="s">
        <v>168</v>
      </c>
      <c r="E65" s="1" t="s">
        <v>34</v>
      </c>
      <c r="F65" s="1" t="s">
        <v>19</v>
      </c>
      <c r="G65" s="1" t="s">
        <v>45</v>
      </c>
      <c r="H65">
        <v>53</v>
      </c>
      <c r="I65" s="2">
        <v>42744</v>
      </c>
      <c r="J65">
        <v>75769</v>
      </c>
      <c r="K65">
        <v>0</v>
      </c>
      <c r="L65" s="1" t="s">
        <v>46</v>
      </c>
      <c r="M65" s="1" t="s">
        <v>47</v>
      </c>
      <c r="N65" s="2">
        <v>44029</v>
      </c>
      <c r="O65" t="b">
        <f t="shared" si="1"/>
        <v>0</v>
      </c>
    </row>
    <row r="66" spans="1:15" x14ac:dyDescent="0.3">
      <c r="A66" s="1" t="s">
        <v>201</v>
      </c>
      <c r="B66" s="1" t="s">
        <v>202</v>
      </c>
      <c r="C66" s="1" t="s">
        <v>203</v>
      </c>
      <c r="D66" s="1" t="s">
        <v>17</v>
      </c>
      <c r="E66" s="1" t="s">
        <v>18</v>
      </c>
      <c r="F66" s="1" t="s">
        <v>28</v>
      </c>
      <c r="G66" s="1" t="s">
        <v>45</v>
      </c>
      <c r="H66">
        <v>48</v>
      </c>
      <c r="I66" s="2">
        <v>38560</v>
      </c>
      <c r="J66">
        <v>68987</v>
      </c>
      <c r="K66">
        <v>0</v>
      </c>
      <c r="L66" s="1" t="s">
        <v>21</v>
      </c>
      <c r="M66" s="1" t="s">
        <v>91</v>
      </c>
      <c r="N66" s="2">
        <v>38829</v>
      </c>
      <c r="O66" t="b">
        <f t="shared" ref="O66:O86" si="2">IF(OR(J66&lt;$R$13,J66&gt;$R$12),TRUE,FALSE)</f>
        <v>0</v>
      </c>
    </row>
    <row r="67" spans="1:15" x14ac:dyDescent="0.3">
      <c r="A67" s="1" t="s">
        <v>204</v>
      </c>
      <c r="B67" s="1" t="s">
        <v>205</v>
      </c>
      <c r="C67" s="1" t="s">
        <v>71</v>
      </c>
      <c r="D67" s="1" t="s">
        <v>51</v>
      </c>
      <c r="E67" s="1" t="s">
        <v>34</v>
      </c>
      <c r="F67" s="1" t="s">
        <v>28</v>
      </c>
      <c r="G67" s="1" t="s">
        <v>56</v>
      </c>
      <c r="H67">
        <v>41</v>
      </c>
      <c r="I67" s="2">
        <v>39156</v>
      </c>
      <c r="J67">
        <v>155926</v>
      </c>
      <c r="K67">
        <v>0.24</v>
      </c>
      <c r="L67" s="1" t="s">
        <v>21</v>
      </c>
      <c r="M67" s="1" t="s">
        <v>86</v>
      </c>
      <c r="N67" s="2">
        <v>39598</v>
      </c>
      <c r="O67" t="b">
        <f t="shared" si="2"/>
        <v>0</v>
      </c>
    </row>
    <row r="68" spans="1:15" x14ac:dyDescent="0.3">
      <c r="A68" s="1" t="s">
        <v>206</v>
      </c>
      <c r="B68" s="1" t="s">
        <v>207</v>
      </c>
      <c r="C68" s="1" t="s">
        <v>55</v>
      </c>
      <c r="D68" s="1" t="s">
        <v>40</v>
      </c>
      <c r="E68" s="1" t="s">
        <v>18</v>
      </c>
      <c r="F68" s="1" t="s">
        <v>28</v>
      </c>
      <c r="G68" s="1" t="s">
        <v>56</v>
      </c>
      <c r="H68">
        <v>38</v>
      </c>
      <c r="I68" s="2">
        <v>43798</v>
      </c>
      <c r="J68">
        <v>69647</v>
      </c>
      <c r="K68">
        <v>0</v>
      </c>
      <c r="L68" s="1" t="s">
        <v>21</v>
      </c>
      <c r="M68" s="1" t="s">
        <v>29</v>
      </c>
      <c r="N68" s="2">
        <v>44671</v>
      </c>
      <c r="O68" t="b">
        <f t="shared" si="2"/>
        <v>0</v>
      </c>
    </row>
    <row r="69" spans="1:15" x14ac:dyDescent="0.3">
      <c r="A69" s="1" t="s">
        <v>208</v>
      </c>
      <c r="B69" s="1" t="s">
        <v>209</v>
      </c>
      <c r="C69" s="1" t="s">
        <v>174</v>
      </c>
      <c r="D69" s="1" t="s">
        <v>168</v>
      </c>
      <c r="E69" s="1" t="s">
        <v>27</v>
      </c>
      <c r="F69" s="1" t="s">
        <v>19</v>
      </c>
      <c r="G69" s="1" t="s">
        <v>35</v>
      </c>
      <c r="H69">
        <v>37</v>
      </c>
      <c r="I69" s="2">
        <v>42318</v>
      </c>
      <c r="J69">
        <v>64204</v>
      </c>
      <c r="K69">
        <v>0</v>
      </c>
      <c r="L69" s="1" t="s">
        <v>21</v>
      </c>
      <c r="M69" s="1" t="s">
        <v>86</v>
      </c>
      <c r="N69" s="2">
        <v>44306</v>
      </c>
      <c r="O69" t="b">
        <f t="shared" si="2"/>
        <v>0</v>
      </c>
    </row>
    <row r="70" spans="1:15" x14ac:dyDescent="0.3">
      <c r="A70" s="1" t="s">
        <v>210</v>
      </c>
      <c r="B70" s="1" t="s">
        <v>211</v>
      </c>
      <c r="C70" s="1" t="s">
        <v>78</v>
      </c>
      <c r="D70" s="1" t="s">
        <v>168</v>
      </c>
      <c r="E70" s="1" t="s">
        <v>52</v>
      </c>
      <c r="F70" s="1" t="s">
        <v>19</v>
      </c>
      <c r="G70" s="1" t="s">
        <v>35</v>
      </c>
      <c r="H70">
        <v>42</v>
      </c>
      <c r="I70" s="2">
        <v>40307</v>
      </c>
      <c r="J70">
        <v>67743</v>
      </c>
      <c r="K70">
        <v>0</v>
      </c>
      <c r="L70" s="1" t="s">
        <v>41</v>
      </c>
      <c r="M70" s="1" t="s">
        <v>104</v>
      </c>
      <c r="N70" s="2">
        <v>41998</v>
      </c>
      <c r="O70" t="b">
        <f t="shared" si="2"/>
        <v>0</v>
      </c>
    </row>
    <row r="71" spans="1:15" x14ac:dyDescent="0.3">
      <c r="A71" s="1" t="s">
        <v>212</v>
      </c>
      <c r="B71" s="1" t="s">
        <v>213</v>
      </c>
      <c r="C71" s="1" t="s">
        <v>214</v>
      </c>
      <c r="D71" s="1" t="s">
        <v>51</v>
      </c>
      <c r="E71" s="1" t="s">
        <v>27</v>
      </c>
      <c r="F71" s="1" t="s">
        <v>28</v>
      </c>
      <c r="G71" s="1" t="s">
        <v>35</v>
      </c>
      <c r="H71">
        <v>57</v>
      </c>
      <c r="I71" s="2">
        <v>43157</v>
      </c>
      <c r="J71">
        <v>103183</v>
      </c>
      <c r="K71">
        <v>0</v>
      </c>
      <c r="L71" s="1" t="s">
        <v>21</v>
      </c>
      <c r="M71" s="1" t="s">
        <v>36</v>
      </c>
      <c r="N71" s="2">
        <v>44386</v>
      </c>
      <c r="O71" t="b">
        <f t="shared" si="2"/>
        <v>0</v>
      </c>
    </row>
    <row r="72" spans="1:15" x14ac:dyDescent="0.3">
      <c r="A72" s="1" t="s">
        <v>215</v>
      </c>
      <c r="B72" s="1" t="s">
        <v>216</v>
      </c>
      <c r="C72" s="1" t="s">
        <v>16</v>
      </c>
      <c r="D72" s="1" t="s">
        <v>75</v>
      </c>
      <c r="E72" s="1" t="s">
        <v>27</v>
      </c>
      <c r="F72" s="1" t="s">
        <v>28</v>
      </c>
      <c r="G72" s="1" t="s">
        <v>35</v>
      </c>
      <c r="H72">
        <v>32</v>
      </c>
      <c r="I72" s="2">
        <v>42764</v>
      </c>
      <c r="J72">
        <v>143970</v>
      </c>
      <c r="K72">
        <v>0.12</v>
      </c>
      <c r="L72" s="1" t="s">
        <v>21</v>
      </c>
      <c r="M72" s="1" t="s">
        <v>22</v>
      </c>
      <c r="N72" s="2">
        <v>43078</v>
      </c>
      <c r="O72" t="b">
        <f t="shared" si="2"/>
        <v>0</v>
      </c>
    </row>
    <row r="73" spans="1:15" x14ac:dyDescent="0.3">
      <c r="A73" s="1" t="s">
        <v>217</v>
      </c>
      <c r="B73" s="1" t="s">
        <v>218</v>
      </c>
      <c r="C73" s="1" t="s">
        <v>16</v>
      </c>
      <c r="D73" s="1" t="s">
        <v>26</v>
      </c>
      <c r="E73" s="1" t="s">
        <v>34</v>
      </c>
      <c r="F73" s="1" t="s">
        <v>19</v>
      </c>
      <c r="G73" s="1" t="s">
        <v>35</v>
      </c>
      <c r="H73">
        <v>37</v>
      </c>
      <c r="I73" s="2">
        <v>40657</v>
      </c>
      <c r="J73">
        <v>131183</v>
      </c>
      <c r="K73">
        <v>0.14000000000000001</v>
      </c>
      <c r="L73" s="1" t="s">
        <v>41</v>
      </c>
      <c r="M73" s="1" t="s">
        <v>128</v>
      </c>
      <c r="N73" s="2">
        <v>42445</v>
      </c>
      <c r="O73" t="b">
        <f t="shared" si="2"/>
        <v>0</v>
      </c>
    </row>
    <row r="74" spans="1:15" x14ac:dyDescent="0.3">
      <c r="A74" s="1" t="s">
        <v>219</v>
      </c>
      <c r="B74" s="1" t="s">
        <v>220</v>
      </c>
      <c r="C74" s="1" t="s">
        <v>140</v>
      </c>
      <c r="D74" s="1" t="s">
        <v>17</v>
      </c>
      <c r="E74" s="1" t="s">
        <v>27</v>
      </c>
      <c r="F74" s="1" t="s">
        <v>19</v>
      </c>
      <c r="G74" s="1" t="s">
        <v>56</v>
      </c>
      <c r="H74">
        <v>57</v>
      </c>
      <c r="I74" s="2">
        <v>35113</v>
      </c>
      <c r="J74">
        <v>75354</v>
      </c>
      <c r="K74">
        <v>0</v>
      </c>
      <c r="L74" s="1" t="s">
        <v>21</v>
      </c>
      <c r="M74" s="1" t="s">
        <v>36</v>
      </c>
      <c r="N74" s="2">
        <v>35413</v>
      </c>
      <c r="O74" t="b">
        <f t="shared" si="2"/>
        <v>0</v>
      </c>
    </row>
    <row r="75" spans="1:15" x14ac:dyDescent="0.3">
      <c r="A75" s="1" t="s">
        <v>221</v>
      </c>
      <c r="B75" s="1" t="s">
        <v>222</v>
      </c>
      <c r="C75" s="1" t="s">
        <v>16</v>
      </c>
      <c r="D75" s="1" t="s">
        <v>168</v>
      </c>
      <c r="E75" s="1" t="s">
        <v>52</v>
      </c>
      <c r="F75" s="1" t="s">
        <v>19</v>
      </c>
      <c r="G75" s="1" t="s">
        <v>45</v>
      </c>
      <c r="H75">
        <v>52</v>
      </c>
      <c r="I75" s="2">
        <v>38995</v>
      </c>
      <c r="J75">
        <v>147966</v>
      </c>
      <c r="K75">
        <v>0.11</v>
      </c>
      <c r="L75" s="1" t="s">
        <v>46</v>
      </c>
      <c r="M75" s="1" t="s">
        <v>114</v>
      </c>
      <c r="N75" s="2">
        <v>43608</v>
      </c>
      <c r="O75" t="b">
        <f t="shared" si="2"/>
        <v>0</v>
      </c>
    </row>
    <row r="76" spans="1:15" x14ac:dyDescent="0.3">
      <c r="A76" s="1" t="s">
        <v>223</v>
      </c>
      <c r="B76" s="1" t="s">
        <v>224</v>
      </c>
      <c r="C76" s="1" t="s">
        <v>50</v>
      </c>
      <c r="D76" s="1" t="s">
        <v>51</v>
      </c>
      <c r="E76" s="1" t="s">
        <v>18</v>
      </c>
      <c r="F76" s="1" t="s">
        <v>28</v>
      </c>
      <c r="G76" s="1" t="s">
        <v>35</v>
      </c>
      <c r="H76">
        <v>60</v>
      </c>
      <c r="I76" s="2">
        <v>43146</v>
      </c>
      <c r="J76">
        <v>106079</v>
      </c>
      <c r="K76">
        <v>0.14000000000000001</v>
      </c>
      <c r="L76" s="1" t="s">
        <v>21</v>
      </c>
      <c r="M76" s="1" t="s">
        <v>36</v>
      </c>
      <c r="N76" s="2">
        <v>44295</v>
      </c>
      <c r="O76" t="b">
        <f t="shared" si="2"/>
        <v>0</v>
      </c>
    </row>
    <row r="77" spans="1:15" x14ac:dyDescent="0.3">
      <c r="A77" s="1" t="s">
        <v>225</v>
      </c>
      <c r="B77" s="1" t="s">
        <v>226</v>
      </c>
      <c r="C77" s="1" t="s">
        <v>74</v>
      </c>
      <c r="D77" s="1" t="s">
        <v>168</v>
      </c>
      <c r="E77" s="1" t="s">
        <v>18</v>
      </c>
      <c r="F77" s="1" t="s">
        <v>28</v>
      </c>
      <c r="G77" s="1" t="s">
        <v>35</v>
      </c>
      <c r="H77">
        <v>49</v>
      </c>
      <c r="I77" s="2">
        <v>41131</v>
      </c>
      <c r="J77">
        <v>109850</v>
      </c>
      <c r="K77">
        <v>7.0000000000000007E-2</v>
      </c>
      <c r="L77" s="1" t="s">
        <v>41</v>
      </c>
      <c r="M77" s="1" t="s">
        <v>104</v>
      </c>
      <c r="N77" s="2">
        <v>43865</v>
      </c>
      <c r="O77" t="b">
        <f t="shared" si="2"/>
        <v>0</v>
      </c>
    </row>
    <row r="78" spans="1:15" x14ac:dyDescent="0.3">
      <c r="A78" s="1" t="s">
        <v>227</v>
      </c>
      <c r="B78" s="1" t="s">
        <v>228</v>
      </c>
      <c r="C78" s="1" t="s">
        <v>98</v>
      </c>
      <c r="D78" s="1" t="s">
        <v>40</v>
      </c>
      <c r="E78" s="1" t="s">
        <v>34</v>
      </c>
      <c r="F78" s="1" t="s">
        <v>19</v>
      </c>
      <c r="G78" s="1" t="s">
        <v>35</v>
      </c>
      <c r="H78">
        <v>53</v>
      </c>
      <c r="I78" s="2">
        <v>42985</v>
      </c>
      <c r="J78">
        <v>46727</v>
      </c>
      <c r="K78">
        <v>0</v>
      </c>
      <c r="L78" s="1" t="s">
        <v>21</v>
      </c>
      <c r="M78" s="1" t="s">
        <v>86</v>
      </c>
      <c r="N78" s="2">
        <v>43251</v>
      </c>
      <c r="O78" t="b">
        <f t="shared" si="2"/>
        <v>0</v>
      </c>
    </row>
    <row r="79" spans="1:15" x14ac:dyDescent="0.3">
      <c r="A79" s="1" t="s">
        <v>229</v>
      </c>
      <c r="B79" s="1" t="s">
        <v>230</v>
      </c>
      <c r="C79" s="1" t="s">
        <v>174</v>
      </c>
      <c r="D79" s="1" t="s">
        <v>168</v>
      </c>
      <c r="E79" s="1" t="s">
        <v>18</v>
      </c>
      <c r="F79" s="1" t="s">
        <v>19</v>
      </c>
      <c r="G79" s="1" t="s">
        <v>20</v>
      </c>
      <c r="H79">
        <v>40</v>
      </c>
      <c r="I79" s="2">
        <v>39960</v>
      </c>
      <c r="J79">
        <v>62411</v>
      </c>
      <c r="K79">
        <v>0</v>
      </c>
      <c r="L79" s="1" t="s">
        <v>21</v>
      </c>
      <c r="M79" s="1" t="s">
        <v>29</v>
      </c>
      <c r="N79" s="2">
        <v>44422</v>
      </c>
      <c r="O79" t="b">
        <f t="shared" si="2"/>
        <v>0</v>
      </c>
    </row>
    <row r="80" spans="1:15" x14ac:dyDescent="0.3">
      <c r="A80" s="1" t="s">
        <v>231</v>
      </c>
      <c r="B80" s="1" t="s">
        <v>232</v>
      </c>
      <c r="C80" s="1" t="s">
        <v>203</v>
      </c>
      <c r="D80" s="1" t="s">
        <v>17</v>
      </c>
      <c r="E80" s="1" t="s">
        <v>27</v>
      </c>
      <c r="F80" s="1" t="s">
        <v>28</v>
      </c>
      <c r="G80" s="1" t="s">
        <v>45</v>
      </c>
      <c r="H80">
        <v>26</v>
      </c>
      <c r="I80" s="2">
        <v>43569</v>
      </c>
      <c r="J80">
        <v>74467</v>
      </c>
      <c r="K80">
        <v>0</v>
      </c>
      <c r="L80" s="1" t="s">
        <v>21</v>
      </c>
      <c r="M80" s="1" t="s">
        <v>86</v>
      </c>
      <c r="N80" s="2">
        <v>44211</v>
      </c>
      <c r="O80" t="b">
        <f t="shared" si="2"/>
        <v>0</v>
      </c>
    </row>
    <row r="81" spans="1:15" x14ac:dyDescent="0.3">
      <c r="A81" s="1" t="s">
        <v>233</v>
      </c>
      <c r="B81" s="1" t="s">
        <v>234</v>
      </c>
      <c r="C81" s="1" t="s">
        <v>71</v>
      </c>
      <c r="D81" s="1" t="s">
        <v>40</v>
      </c>
      <c r="E81" s="1" t="s">
        <v>27</v>
      </c>
      <c r="F81" s="1" t="s">
        <v>19</v>
      </c>
      <c r="G81" s="1" t="s">
        <v>56</v>
      </c>
      <c r="H81">
        <v>54</v>
      </c>
      <c r="I81" s="2">
        <v>34603</v>
      </c>
      <c r="J81">
        <v>162978</v>
      </c>
      <c r="K81">
        <v>0.17</v>
      </c>
      <c r="L81" s="1" t="s">
        <v>21</v>
      </c>
      <c r="M81" s="1" t="s">
        <v>29</v>
      </c>
      <c r="N81" s="2">
        <v>38131</v>
      </c>
      <c r="O81" t="b">
        <f t="shared" si="2"/>
        <v>0</v>
      </c>
    </row>
    <row r="82" spans="1:15" x14ac:dyDescent="0.3">
      <c r="A82" s="1" t="s">
        <v>235</v>
      </c>
      <c r="B82" s="1" t="s">
        <v>236</v>
      </c>
      <c r="C82" s="1" t="s">
        <v>78</v>
      </c>
      <c r="D82" s="1" t="s">
        <v>33</v>
      </c>
      <c r="E82" s="1" t="s">
        <v>52</v>
      </c>
      <c r="F82" s="1" t="s">
        <v>28</v>
      </c>
      <c r="G82" s="1" t="s">
        <v>35</v>
      </c>
      <c r="H82">
        <v>49</v>
      </c>
      <c r="I82" s="2">
        <v>43671</v>
      </c>
      <c r="J82">
        <v>50883</v>
      </c>
      <c r="K82">
        <v>0</v>
      </c>
      <c r="L82" s="1" t="s">
        <v>41</v>
      </c>
      <c r="M82" s="1" t="s">
        <v>68</v>
      </c>
      <c r="N82" s="2">
        <v>44257</v>
      </c>
      <c r="O82" t="b">
        <f t="shared" si="2"/>
        <v>0</v>
      </c>
    </row>
    <row r="83" spans="1:15" x14ac:dyDescent="0.3">
      <c r="A83" s="1" t="s">
        <v>237</v>
      </c>
      <c r="B83" s="1" t="s">
        <v>238</v>
      </c>
      <c r="C83" s="1" t="s">
        <v>85</v>
      </c>
      <c r="D83" s="1" t="s">
        <v>17</v>
      </c>
      <c r="E83" s="1" t="s">
        <v>34</v>
      </c>
      <c r="F83" s="1" t="s">
        <v>19</v>
      </c>
      <c r="G83" s="1" t="s">
        <v>35</v>
      </c>
      <c r="H83">
        <v>57</v>
      </c>
      <c r="I83" s="2">
        <v>42685</v>
      </c>
      <c r="J83">
        <v>246589</v>
      </c>
      <c r="K83">
        <v>0.33</v>
      </c>
      <c r="L83" s="1" t="s">
        <v>21</v>
      </c>
      <c r="M83" s="1" t="s">
        <v>60</v>
      </c>
      <c r="N83" s="2">
        <v>42820</v>
      </c>
      <c r="O83" t="b">
        <f t="shared" si="2"/>
        <v>0</v>
      </c>
    </row>
    <row r="84" spans="1:15" x14ac:dyDescent="0.3">
      <c r="A84" s="1" t="s">
        <v>239</v>
      </c>
      <c r="B84" s="1" t="s">
        <v>240</v>
      </c>
      <c r="C84" s="1" t="s">
        <v>74</v>
      </c>
      <c r="D84" s="1" t="s">
        <v>75</v>
      </c>
      <c r="E84" s="1" t="s">
        <v>34</v>
      </c>
      <c r="F84" s="1" t="s">
        <v>28</v>
      </c>
      <c r="G84" s="1" t="s">
        <v>35</v>
      </c>
      <c r="H84">
        <v>49</v>
      </c>
      <c r="I84" s="2">
        <v>43240</v>
      </c>
      <c r="J84">
        <v>119397</v>
      </c>
      <c r="K84">
        <v>0.09</v>
      </c>
      <c r="L84" s="1" t="s">
        <v>41</v>
      </c>
      <c r="M84" s="1" t="s">
        <v>104</v>
      </c>
      <c r="N84" s="2">
        <v>43538</v>
      </c>
      <c r="O84" t="b">
        <f t="shared" si="2"/>
        <v>0</v>
      </c>
    </row>
    <row r="85" spans="1:15" x14ac:dyDescent="0.3">
      <c r="A85" s="1" t="s">
        <v>241</v>
      </c>
      <c r="B85" s="1" t="s">
        <v>242</v>
      </c>
      <c r="C85" s="1" t="s">
        <v>39</v>
      </c>
      <c r="D85" s="1" t="s">
        <v>40</v>
      </c>
      <c r="E85" s="1" t="s">
        <v>18</v>
      </c>
      <c r="F85" s="1" t="s">
        <v>28</v>
      </c>
      <c r="G85" s="1" t="s">
        <v>45</v>
      </c>
      <c r="H85">
        <v>48</v>
      </c>
      <c r="I85" s="2">
        <v>35907</v>
      </c>
      <c r="J85">
        <v>85369</v>
      </c>
      <c r="K85">
        <v>0</v>
      </c>
      <c r="L85" s="1" t="s">
        <v>46</v>
      </c>
      <c r="M85" s="1" t="s">
        <v>47</v>
      </c>
      <c r="N85" s="2">
        <v>38318</v>
      </c>
      <c r="O85" t="b">
        <f t="shared" si="2"/>
        <v>0</v>
      </c>
    </row>
    <row r="86" spans="1:15" x14ac:dyDescent="0.3">
      <c r="A86" s="1" t="s">
        <v>243</v>
      </c>
      <c r="B86" s="1" t="s">
        <v>244</v>
      </c>
      <c r="C86" s="1" t="s">
        <v>25</v>
      </c>
      <c r="D86" s="1" t="s">
        <v>26</v>
      </c>
      <c r="E86" s="1" t="s">
        <v>34</v>
      </c>
      <c r="F86" s="1" t="s">
        <v>19</v>
      </c>
      <c r="G86" s="1" t="s">
        <v>35</v>
      </c>
      <c r="H86">
        <v>44</v>
      </c>
      <c r="I86" s="2">
        <v>40329</v>
      </c>
      <c r="J86">
        <v>47387</v>
      </c>
      <c r="K86">
        <v>0</v>
      </c>
      <c r="L86" s="1" t="s">
        <v>41</v>
      </c>
      <c r="M86" s="1" t="s">
        <v>42</v>
      </c>
      <c r="N86" s="2">
        <v>43108</v>
      </c>
      <c r="O86" t="b">
        <f t="shared" si="2"/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8DBE4-1921-4C06-9BCA-B7E21A860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2015-06-05T18:17:20Z</dcterms:created>
  <dcterms:modified xsi:type="dcterms:W3CDTF">2023-09-23T16:41:00Z</dcterms:modified>
</cp:coreProperties>
</file>