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filterPrivacy="1" codeName="ThisWorkbook"/>
  <xr:revisionPtr revIDLastSave="0" documentId="8_{ABF8D3B6-5FF5-4913-90B3-6E6209A4B22D}"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cerca de" sheetId="12" r:id="rId2"/>
  </sheets>
  <definedNames>
    <definedName name="hoy" localSheetId="0">TODAY()</definedName>
    <definedName name="InicioDelProyecto">ProjectSchedule!$E$5</definedName>
    <definedName name="_xlnm.Print_Titles" localSheetId="0">ProjectSchedule!$6:$8</definedName>
    <definedName name="SemanaParaMostrar">ProjectSchedule!$E$6</definedName>
    <definedName name="task_end" localSheetId="0">ProjectSchedule!$F1</definedName>
    <definedName name="task_progress" localSheetId="0">ProjectSchedule!$D1</definedName>
    <definedName name="task_start" localSheetId="0">ProjectSchedule!$E1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1" l="1"/>
  <c r="H9" i="11"/>
  <c r="E11" i="11" l="1"/>
  <c r="F11" i="11" s="1"/>
  <c r="E12" i="11" s="1"/>
  <c r="F12" i="11" s="1"/>
  <c r="E15" i="11" l="1"/>
  <c r="I7" i="11"/>
  <c r="H35" i="11"/>
  <c r="H34" i="11"/>
  <c r="H33" i="11"/>
  <c r="H32" i="11"/>
  <c r="H31" i="11"/>
  <c r="H30" i="11"/>
  <c r="H28" i="11"/>
  <c r="H22" i="11"/>
  <c r="H16" i="11"/>
  <c r="H10" i="11"/>
  <c r="F15" i="11" l="1"/>
  <c r="H15" i="11"/>
  <c r="H11" i="11"/>
  <c r="E13" i="11"/>
  <c r="F13" i="11" s="1"/>
  <c r="E17" i="11" s="1"/>
  <c r="F17" i="11" s="1"/>
  <c r="E18" i="11" s="1"/>
  <c r="F18" i="11" s="1"/>
  <c r="E19" i="11" s="1"/>
  <c r="F19" i="11" s="1"/>
  <c r="E23" i="11" s="1"/>
  <c r="F23" i="11" s="1"/>
  <c r="E24" i="11" s="1"/>
  <c r="I8" i="11"/>
  <c r="F24" i="11" l="1"/>
  <c r="E25" i="11" s="1"/>
  <c r="F25" i="11" s="1"/>
  <c r="E26" i="11" s="1"/>
  <c r="H23" i="11"/>
  <c r="H29" i="11"/>
  <c r="H12" i="11"/>
  <c r="H17" i="11"/>
  <c r="E14" i="11"/>
  <c r="J7" i="11"/>
  <c r="K7" i="11" s="1"/>
  <c r="L7" i="11" s="1"/>
  <c r="M7" i="11" s="1"/>
  <c r="N7" i="11" s="1"/>
  <c r="O7" i="11" s="1"/>
  <c r="P7" i="11" s="1"/>
  <c r="I6" i="11"/>
  <c r="H24" i="11" l="1"/>
  <c r="H27" i="11"/>
  <c r="F14" i="11"/>
  <c r="H14" i="11" s="1"/>
  <c r="H18" i="11"/>
  <c r="E20" i="11"/>
  <c r="E21" i="11" s="1"/>
  <c r="H13" i="11"/>
  <c r="P6" i="11"/>
  <c r="Q7" i="11"/>
  <c r="R7" i="11" s="1"/>
  <c r="S7" i="11" s="1"/>
  <c r="T7" i="11" s="1"/>
  <c r="U7" i="11" s="1"/>
  <c r="V7" i="11" s="1"/>
  <c r="W7" i="11" s="1"/>
  <c r="J8" i="11"/>
  <c r="H25" i="11" l="1"/>
  <c r="F21" i="11"/>
  <c r="H21" i="11" s="1"/>
  <c r="F20" i="11"/>
  <c r="H20" i="11" s="1"/>
  <c r="H19" i="11"/>
  <c r="W6" i="11"/>
  <c r="X7" i="11"/>
  <c r="Y7" i="11" s="1"/>
  <c r="Z7" i="11" s="1"/>
  <c r="AA7" i="11" s="1"/>
  <c r="AB7" i="11" s="1"/>
  <c r="AC7" i="11" s="1"/>
  <c r="AD7" i="11" s="1"/>
  <c r="K8" i="11"/>
  <c r="F26" i="11" l="1"/>
  <c r="H26" i="11" s="1"/>
  <c r="AE7" i="11"/>
  <c r="AF7" i="11" s="1"/>
  <c r="AG7" i="11" s="1"/>
  <c r="AH7" i="11" s="1"/>
  <c r="AI7" i="11" s="1"/>
  <c r="AJ7" i="11" s="1"/>
  <c r="AD6" i="11"/>
  <c r="L8" i="11"/>
  <c r="M8" i="11" l="1"/>
  <c r="N8" i="11" l="1"/>
  <c r="O8" i="11" l="1"/>
  <c r="P8" i="11" l="1"/>
  <c r="Q8" i="11"/>
  <c r="R8" i="11" l="1"/>
  <c r="S8" i="11" l="1"/>
  <c r="T8" i="11" l="1"/>
  <c r="U8" i="11" l="1"/>
  <c r="V8" i="11" l="1"/>
  <c r="W8" i="11" l="1"/>
  <c r="X8" i="11" l="1"/>
  <c r="Y8" i="11" l="1"/>
  <c r="Z8" i="11" l="1"/>
  <c r="AA8" i="11" l="1"/>
  <c r="AB8" i="11" l="1"/>
  <c r="AC8" i="11" l="1"/>
  <c r="AD8" i="11" l="1"/>
  <c r="AE8" i="11" l="1"/>
  <c r="AF8" i="11" l="1"/>
  <c r="AG8" i="11" l="1"/>
  <c r="AH8" i="11" l="1"/>
  <c r="AI8" i="11" l="1"/>
  <c r="AJ8" i="11" l="1"/>
</calcChain>
</file>

<file path=xl/sharedStrings.xml><?xml version="1.0" encoding="utf-8"?>
<sst xmlns="http://schemas.openxmlformats.org/spreadsheetml/2006/main" count="77" uniqueCount="63">
  <si>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</si>
  <si>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PROYECTO FINAL BASES DE DATOS</t>
  </si>
  <si>
    <t>Bautista Pérez Brian Jassiel</t>
  </si>
  <si>
    <t>Romero Rivera Geovanni</t>
  </si>
  <si>
    <t>Guzmán Ramírez Aldo Yael</t>
  </si>
  <si>
    <t>Vargas Jordán Antonio</t>
  </si>
  <si>
    <t>Pacheco Salgado Mauricio</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</si>
  <si>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</si>
  <si>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</si>
  <si>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</si>
  <si>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</si>
  <si>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</si>
  <si>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</si>
  <si>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</si>
  <si>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</si>
  <si>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</si>
  <si>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</si>
  <si>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</si>
  <si>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</si>
  <si>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</si>
  <si>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</si>
  <si>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Creación BD (PostgreSQL)</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</si>
  <si>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</si>
  <si>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Diagrama ER o EER</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</si>
  <si>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</si>
  <si>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Modelo Relacional (MR)</t>
  </si>
  <si>
    <t>Scripts y terminal</t>
  </si>
  <si>
    <t>Tarea 4</t>
  </si>
  <si>
    <t>Tarea 5</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</si>
  <si>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</si>
  <si>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Página Web</t>
  </si>
  <si>
    <t>Mockups (Figma)</t>
  </si>
  <si>
    <t>Front (Vistas, HTML, CSS)</t>
  </si>
  <si>
    <t>Back (Laravel)</t>
  </si>
  <si>
    <t>Bloque de título fase de ejemplo</t>
  </si>
  <si>
    <t>Documentación</t>
  </si>
  <si>
    <t>LaTeX</t>
  </si>
  <si>
    <t>Presentación (PPTX)</t>
  </si>
  <si>
    <t>Semana de reserva</t>
  </si>
  <si>
    <t>Último commit</t>
  </si>
  <si>
    <t>Título de la fase 4</t>
  </si>
  <si>
    <t>Tarea 1</t>
  </si>
  <si>
    <t>fecha</t>
  </si>
  <si>
    <t>Tarea 2</t>
  </si>
  <si>
    <t>Tarea 3</t>
  </si>
  <si>
    <t>Esta es una fila vacía.</t>
  </si>
  <si>
    <t>Esta fila indica el final de la programación del proyecto. NO escriba nada en esta fila. 
Inserte nuevas filas encima de ésta para continuar creando la programación del proyecto.</t>
  </si>
  <si>
    <t>Inserte nuevas filas ENCIMA de ésta</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</si>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</sst>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m/d/yy;@"/>
    <numFmt numFmtId="167" formatCode="d\-m\-yy;@"/>
    <numFmt numFmtId="168" formatCode="ddd\,\ dd/mm/yyyy"/>
    <numFmt numFmtId="169" formatCode="mmm\ &quot;de&quot;\ yyyy"/>
    <numFmt numFmtId="170" formatCode="d"/>
  </numFmts>
  <fonts count="36">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tint="0.34998626667073579"/>
      <name val="Calibri"/>
      <family val="2"/>
      <scheme val="maj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67" fontId="9" fillId="45" borderId="2" xfId="10" applyNumberFormat="1" applyFill="1">
      <alignment horizontal="center" vertical="center"/>
    </xf>
    <xf numFmtId="0" fontId="13" fillId="46" borderId="0" xfId="5" applyFill="1" applyAlignment="1">
      <alignment horizontal="left"/>
    </xf>
    <xf numFmtId="0" fontId="1" fillId="46" borderId="0" xfId="0" applyFont="1" applyFill="1" applyAlignment="1">
      <alignment horizontal="left"/>
    </xf>
    <xf numFmtId="0" fontId="35" fillId="0" borderId="0" xfId="5" applyFont="1" applyFill="1" applyAlignment="1">
      <alignment horizontal="left"/>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8" fontId="9" fillId="0" borderId="3" xfId="9" applyAlignment="1">
      <alignment horizontal="center" vertical="center"/>
    </xf>
    <xf numFmtId="0" fontId="0" fillId="0" borderId="10" xfId="0" applyBorder="1" applyAlignment="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00000000-0005-0000-0000-00001F000000}"/>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00000000-0005-0000-0000-000023000000}"/>
    <cellStyle name="Input" xfId="21" builtinId="20" customBuiltin="1"/>
    <cellStyle name="Linked Cell" xfId="24" builtinId="24" customBuiltin="1"/>
    <cellStyle name="Neutral" xfId="20" builtinId="28" customBuiltin="1"/>
    <cellStyle name="Nombre" xfId="11" xr:uid="{00000000-0005-0000-0000-000029000000}"/>
    <cellStyle name="Normal" xfId="0" builtinId="0" customBuiltin="1"/>
    <cellStyle name="Note" xfId="27" builtinId="10" customBuiltin="1"/>
    <cellStyle name="Output" xfId="22" builtinId="21" customBuiltin="1"/>
    <cellStyle name="Percent" xfId="2" builtinId="5" customBuiltin="1"/>
    <cellStyle name="Tarea" xfId="12" xr:uid="{00000000-0005-0000-0000-00002E000000}"/>
    <cellStyle name="Title" xfId="5" builtinId="15" customBuiltin="1"/>
    <cellStyle name="Total" xfId="29" builtinId="25" customBuiltin="1"/>
    <cellStyle name="Warning Text" xfId="26" builtinId="11" customBuiltin="1"/>
    <cellStyle name="zTextoOculto" xfId="3" xr:uid="{00000000-0005-0000-0000-000035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8"/>
  <sheetViews>
    <sheetView showGridLines="0" tabSelected="1" showRuler="0" zoomScaleNormal="100" zoomScalePageLayoutView="70" workbookViewId="0">
      <pane ySplit="8" topLeftCell="A9" activePane="bottomLeft" state="frozen"/>
      <selection pane="bottomLeft" activeCell="B16" sqref="B16"/>
    </sheetView>
  </sheetViews>
  <sheetFormatPr defaultColWidth="9.140625" defaultRowHeight="30" customHeight="1"/>
  <cols>
    <col min="1" max="1" width="2.7109375" style="44" customWidth="1"/>
    <col min="2" max="2" width="34.85546875" customWidth="1"/>
    <col min="3" max="3" width="30.7109375" customWidth="1"/>
    <col min="4" max="4" width="10.7109375" customWidth="1"/>
    <col min="5" max="5" width="10.42578125" style="4" customWidth="1"/>
    <col min="6" max="6" width="10.42578125" customWidth="1"/>
    <col min="7" max="7" width="2.7109375" customWidth="1"/>
    <col min="8" max="8" width="6.140625" hidden="1" customWidth="1"/>
    <col min="9" max="64" width="2.5703125" customWidth="1"/>
    <col min="69" max="70" width="10.28515625"/>
  </cols>
  <sheetData>
    <row r="1" spans="1:36" ht="30" customHeight="1">
      <c r="A1" s="45" t="s">
        <v>0</v>
      </c>
      <c r="B1" s="85" t="s">
        <v>1</v>
      </c>
      <c r="C1" s="86"/>
      <c r="D1" s="1"/>
      <c r="E1" s="3"/>
      <c r="F1" s="33"/>
      <c r="H1" s="1"/>
      <c r="I1" s="10"/>
    </row>
    <row r="2" spans="1:36" ht="30" hidden="1" customHeight="1">
      <c r="A2" s="45"/>
      <c r="B2" s="87" t="s">
        <v>2</v>
      </c>
      <c r="C2" s="87" t="s">
        <v>3</v>
      </c>
      <c r="D2" s="1"/>
      <c r="E2" s="3"/>
      <c r="F2" s="33"/>
      <c r="H2" s="1"/>
      <c r="I2" s="10"/>
    </row>
    <row r="3" spans="1:36" ht="30" hidden="1" customHeight="1">
      <c r="A3" s="45"/>
      <c r="B3" s="87" t="s">
        <v>4</v>
      </c>
      <c r="C3" s="87" t="s">
        <v>5</v>
      </c>
      <c r="D3" s="1"/>
      <c r="E3" s="3"/>
      <c r="F3" s="33"/>
      <c r="H3" s="1"/>
      <c r="I3" s="10"/>
    </row>
    <row r="4" spans="1:36" ht="30" hidden="1" customHeight="1">
      <c r="A4" s="45"/>
      <c r="B4" s="87" t="s">
        <v>6</v>
      </c>
      <c r="C4" s="87"/>
      <c r="D4" s="1"/>
      <c r="E4" s="3"/>
      <c r="F4" s="33"/>
      <c r="H4" s="1"/>
      <c r="I4" s="10"/>
    </row>
    <row r="5" spans="1:36" ht="30" customHeight="1">
      <c r="A5" s="44" t="s">
        <v>7</v>
      </c>
      <c r="B5" s="48"/>
      <c r="C5" s="91" t="s">
        <v>8</v>
      </c>
      <c r="D5" s="92"/>
      <c r="E5" s="93">
        <f>DATE(2021,11,15)</f>
        <v>44515</v>
      </c>
      <c r="F5" s="93"/>
    </row>
    <row r="6" spans="1:36" ht="30" customHeight="1">
      <c r="A6" s="45" t="s">
        <v>9</v>
      </c>
      <c r="C6" s="91" t="s">
        <v>10</v>
      </c>
      <c r="D6" s="92"/>
      <c r="E6" s="6">
        <v>1</v>
      </c>
      <c r="I6" s="88">
        <f>I7</f>
        <v>44515</v>
      </c>
      <c r="J6" s="89"/>
      <c r="K6" s="89"/>
      <c r="L6" s="89"/>
      <c r="M6" s="89"/>
      <c r="N6" s="89"/>
      <c r="O6" s="90"/>
      <c r="P6" s="88">
        <f>P7</f>
        <v>44522</v>
      </c>
      <c r="Q6" s="89"/>
      <c r="R6" s="89"/>
      <c r="S6" s="89"/>
      <c r="T6" s="89"/>
      <c r="U6" s="89"/>
      <c r="V6" s="90"/>
      <c r="W6" s="88">
        <f>W7</f>
        <v>44529</v>
      </c>
      <c r="X6" s="89"/>
      <c r="Y6" s="89"/>
      <c r="Z6" s="89"/>
      <c r="AA6" s="89"/>
      <c r="AB6" s="89"/>
      <c r="AC6" s="90"/>
      <c r="AD6" s="88">
        <f>AD7</f>
        <v>44536</v>
      </c>
      <c r="AE6" s="89"/>
      <c r="AF6" s="89"/>
      <c r="AG6" s="89"/>
      <c r="AH6" s="89"/>
      <c r="AI6" s="89"/>
      <c r="AJ6" s="90"/>
    </row>
    <row r="7" spans="1:36" ht="15" customHeight="1">
      <c r="A7" s="45" t="s">
        <v>11</v>
      </c>
      <c r="B7" s="94"/>
      <c r="C7" s="94"/>
      <c r="D7" s="94"/>
      <c r="E7" s="94"/>
      <c r="F7" s="94"/>
      <c r="G7" s="94"/>
      <c r="I7" s="78">
        <f>InicioDelProyecto-WEEKDAY(InicioDelProyecto,1)+2+7*(SemanaParaMostrar-1)</f>
        <v>44515</v>
      </c>
      <c r="J7" s="79">
        <f>I7+1</f>
        <v>44516</v>
      </c>
      <c r="K7" s="79">
        <f t="shared" ref="K7:AJ7" si="0">J7+1</f>
        <v>44517</v>
      </c>
      <c r="L7" s="79">
        <f t="shared" si="0"/>
        <v>44518</v>
      </c>
      <c r="M7" s="79">
        <f t="shared" si="0"/>
        <v>44519</v>
      </c>
      <c r="N7" s="79">
        <f t="shared" si="0"/>
        <v>44520</v>
      </c>
      <c r="O7" s="80">
        <f t="shared" si="0"/>
        <v>44521</v>
      </c>
      <c r="P7" s="78">
        <f>O7+1</f>
        <v>44522</v>
      </c>
      <c r="Q7" s="79">
        <f>P7+1</f>
        <v>44523</v>
      </c>
      <c r="R7" s="79">
        <f t="shared" si="0"/>
        <v>44524</v>
      </c>
      <c r="S7" s="79">
        <f t="shared" si="0"/>
        <v>44525</v>
      </c>
      <c r="T7" s="79">
        <f t="shared" si="0"/>
        <v>44526</v>
      </c>
      <c r="U7" s="79">
        <f t="shared" si="0"/>
        <v>44527</v>
      </c>
      <c r="V7" s="80">
        <f t="shared" si="0"/>
        <v>44528</v>
      </c>
      <c r="W7" s="78">
        <f>V7+1</f>
        <v>44529</v>
      </c>
      <c r="X7" s="79">
        <f>W7+1</f>
        <v>44530</v>
      </c>
      <c r="Y7" s="79">
        <f t="shared" si="0"/>
        <v>44531</v>
      </c>
      <c r="Z7" s="79">
        <f t="shared" si="0"/>
        <v>44532</v>
      </c>
      <c r="AA7" s="79">
        <f t="shared" si="0"/>
        <v>44533</v>
      </c>
      <c r="AB7" s="79">
        <f t="shared" si="0"/>
        <v>44534</v>
      </c>
      <c r="AC7" s="80">
        <f t="shared" si="0"/>
        <v>44535</v>
      </c>
      <c r="AD7" s="78">
        <f>AC7+1</f>
        <v>44536</v>
      </c>
      <c r="AE7" s="79">
        <f>AD7+1</f>
        <v>44537</v>
      </c>
      <c r="AF7" s="79">
        <f t="shared" si="0"/>
        <v>44538</v>
      </c>
      <c r="AG7" s="79">
        <f t="shared" si="0"/>
        <v>44539</v>
      </c>
      <c r="AH7" s="79">
        <f t="shared" si="0"/>
        <v>44540</v>
      </c>
      <c r="AI7" s="79">
        <f t="shared" si="0"/>
        <v>44541</v>
      </c>
      <c r="AJ7" s="80">
        <f t="shared" si="0"/>
        <v>44542</v>
      </c>
    </row>
    <row r="8" spans="1:36" ht="30" customHeight="1" thickBot="1">
      <c r="A8" s="45" t="s">
        <v>12</v>
      </c>
      <c r="B8" s="7" t="s">
        <v>13</v>
      </c>
      <c r="C8" s="8" t="s">
        <v>14</v>
      </c>
      <c r="D8" s="8" t="s">
        <v>15</v>
      </c>
      <c r="E8" s="8" t="s">
        <v>16</v>
      </c>
      <c r="F8" s="8" t="s">
        <v>17</v>
      </c>
      <c r="G8" s="8"/>
      <c r="H8" s="8" t="s">
        <v>18</v>
      </c>
      <c r="I8" s="9" t="str">
        <f t="shared" ref="I8" si="1">LEFT(TEXT(I7,"ddd"),1)</f>
        <v>l</v>
      </c>
      <c r="J8" s="9" t="str">
        <f t="shared" ref="J8:AJ8" si="2">LEFT(TEXT(J7,"ddd"),1)</f>
        <v>m</v>
      </c>
      <c r="K8" s="9" t="str">
        <f t="shared" si="2"/>
        <v>m</v>
      </c>
      <c r="L8" s="9" t="str">
        <f t="shared" si="2"/>
        <v>j</v>
      </c>
      <c r="M8" s="9" t="str">
        <f t="shared" si="2"/>
        <v>v</v>
      </c>
      <c r="N8" s="9" t="str">
        <f t="shared" si="2"/>
        <v>s</v>
      </c>
      <c r="O8" s="9" t="str">
        <f t="shared" si="2"/>
        <v>d</v>
      </c>
      <c r="P8" s="9" t="str">
        <f t="shared" si="2"/>
        <v>l</v>
      </c>
      <c r="Q8" s="9" t="str">
        <f t="shared" si="2"/>
        <v>m</v>
      </c>
      <c r="R8" s="9" t="str">
        <f t="shared" si="2"/>
        <v>m</v>
      </c>
      <c r="S8" s="9" t="str">
        <f t="shared" si="2"/>
        <v>j</v>
      </c>
      <c r="T8" s="9" t="str">
        <f t="shared" si="2"/>
        <v>v</v>
      </c>
      <c r="U8" s="9" t="str">
        <f t="shared" si="2"/>
        <v>s</v>
      </c>
      <c r="V8" s="9" t="str">
        <f t="shared" si="2"/>
        <v>d</v>
      </c>
      <c r="W8" s="9" t="str">
        <f t="shared" si="2"/>
        <v>l</v>
      </c>
      <c r="X8" s="9" t="str">
        <f t="shared" si="2"/>
        <v>m</v>
      </c>
      <c r="Y8" s="9" t="str">
        <f t="shared" si="2"/>
        <v>m</v>
      </c>
      <c r="Z8" s="9" t="str">
        <f t="shared" si="2"/>
        <v>j</v>
      </c>
      <c r="AA8" s="9" t="str">
        <f t="shared" si="2"/>
        <v>v</v>
      </c>
      <c r="AB8" s="9" t="str">
        <f t="shared" si="2"/>
        <v>s</v>
      </c>
      <c r="AC8" s="9" t="str">
        <f t="shared" si="2"/>
        <v>d</v>
      </c>
      <c r="AD8" s="9" t="str">
        <f t="shared" si="2"/>
        <v>l</v>
      </c>
      <c r="AE8" s="9" t="str">
        <f t="shared" si="2"/>
        <v>m</v>
      </c>
      <c r="AF8" s="9" t="str">
        <f t="shared" si="2"/>
        <v>m</v>
      </c>
      <c r="AG8" s="9" t="str">
        <f t="shared" si="2"/>
        <v>j</v>
      </c>
      <c r="AH8" s="9" t="str">
        <f t="shared" si="2"/>
        <v>v</v>
      </c>
      <c r="AI8" s="9" t="str">
        <f t="shared" si="2"/>
        <v>s</v>
      </c>
      <c r="AJ8" s="9" t="str">
        <f t="shared" si="2"/>
        <v>d</v>
      </c>
    </row>
    <row r="9" spans="1:36" ht="30" hidden="1" customHeight="1" thickBot="1">
      <c r="A9" s="44" t="s">
        <v>19</v>
      </c>
      <c r="C9" s="47"/>
      <c r="E9"/>
      <c r="H9" t="str">
        <f ca="1">IF(OR(ISBLANK(task_start),ISBLANK(task_end)),"",task_end-task_start+1)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row>
    <row r="10" spans="1:36" s="2" customFormat="1" ht="30" customHeight="1" thickBot="1">
      <c r="A10" s="45" t="s">
        <v>20</v>
      </c>
      <c r="B10" s="14" t="s">
        <v>21</v>
      </c>
      <c r="C10" s="49"/>
      <c r="D10" s="15"/>
      <c r="E10" s="63"/>
      <c r="F10" s="64"/>
      <c r="G10" s="13"/>
      <c r="H10" s="13" t="str">
        <f t="shared" ref="H10:H35" ca="1" si="3">IF(OR(ISBLANK(task_start),ISBLANK(task_end)),"",task_end-task_start+1)</f>
        <v/>
      </c>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row>
    <row r="11" spans="1:36" s="2" customFormat="1" ht="30" customHeight="1" thickBot="1">
      <c r="A11" s="45" t="s">
        <v>22</v>
      </c>
      <c r="B11" s="58" t="s">
        <v>23</v>
      </c>
      <c r="C11" s="50"/>
      <c r="D11" s="16"/>
      <c r="E11" s="65">
        <f>InicioDelProyecto</f>
        <v>44515</v>
      </c>
      <c r="F11" s="65">
        <f>E11+2</f>
        <v>44517</v>
      </c>
      <c r="G11" s="13"/>
      <c r="H11" s="13">
        <f t="shared" ca="1" si="3"/>
        <v>3</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row>
    <row r="12" spans="1:36" s="2" customFormat="1" ht="30" customHeight="1" thickBot="1">
      <c r="A12" s="45" t="s">
        <v>24</v>
      </c>
      <c r="B12" s="58" t="s">
        <v>25</v>
      </c>
      <c r="C12" s="50"/>
      <c r="D12" s="16"/>
      <c r="E12" s="65">
        <f>F11+1</f>
        <v>44518</v>
      </c>
      <c r="F12" s="65">
        <f>E12+2</f>
        <v>44520</v>
      </c>
      <c r="G12" s="13"/>
      <c r="H12" s="13">
        <f t="shared" ca="1" si="3"/>
        <v>3</v>
      </c>
      <c r="I12" s="30"/>
      <c r="J12" s="30"/>
      <c r="K12" s="30"/>
      <c r="L12" s="30"/>
      <c r="M12" s="30"/>
      <c r="N12" s="30"/>
      <c r="O12" s="30"/>
      <c r="P12" s="30"/>
      <c r="Q12" s="30"/>
      <c r="R12" s="30"/>
      <c r="S12" s="30"/>
      <c r="T12" s="30"/>
      <c r="U12" s="31"/>
      <c r="V12" s="31"/>
      <c r="W12" s="30"/>
      <c r="X12" s="30"/>
      <c r="Y12" s="30"/>
      <c r="Z12" s="30"/>
      <c r="AA12" s="30"/>
      <c r="AB12" s="30"/>
      <c r="AC12" s="30"/>
      <c r="AD12" s="30"/>
      <c r="AE12" s="30"/>
      <c r="AF12" s="30"/>
      <c r="AG12" s="30"/>
      <c r="AH12" s="30"/>
      <c r="AI12" s="30"/>
      <c r="AJ12" s="30"/>
    </row>
    <row r="13" spans="1:36" s="2" customFormat="1" ht="30" customHeight="1" thickBot="1">
      <c r="A13" s="44"/>
      <c r="B13" s="58" t="s">
        <v>26</v>
      </c>
      <c r="C13" s="50"/>
      <c r="D13" s="16"/>
      <c r="E13" s="65">
        <f>F12</f>
        <v>44520</v>
      </c>
      <c r="F13" s="65">
        <f>E13+1</f>
        <v>44521</v>
      </c>
      <c r="G13" s="13"/>
      <c r="H13" s="13">
        <f t="shared" ca="1" si="3"/>
        <v>2</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row>
    <row r="14" spans="1:36" s="2" customFormat="1" ht="30" hidden="1" customHeight="1" thickBot="1">
      <c r="A14" s="44"/>
      <c r="B14" s="58" t="s">
        <v>27</v>
      </c>
      <c r="C14" s="50"/>
      <c r="D14" s="16">
        <v>0.25</v>
      </c>
      <c r="E14" s="65">
        <f>F13</f>
        <v>44521</v>
      </c>
      <c r="F14" s="65">
        <f>E14+5</f>
        <v>44526</v>
      </c>
      <c r="G14" s="13"/>
      <c r="H14" s="13">
        <f t="shared" ca="1" si="3"/>
        <v>6</v>
      </c>
      <c r="I14" s="30"/>
      <c r="J14" s="30"/>
      <c r="K14" s="30"/>
      <c r="L14" s="30"/>
      <c r="M14" s="30"/>
      <c r="N14" s="30"/>
      <c r="O14" s="30"/>
      <c r="P14" s="30"/>
      <c r="Q14" s="30"/>
      <c r="R14" s="30"/>
      <c r="S14" s="30"/>
      <c r="T14" s="30"/>
      <c r="U14" s="30"/>
      <c r="V14" s="30"/>
      <c r="W14" s="30"/>
      <c r="X14" s="30"/>
      <c r="Y14" s="31"/>
      <c r="Z14" s="30"/>
      <c r="AA14" s="30"/>
      <c r="AB14" s="30"/>
      <c r="AC14" s="30"/>
      <c r="AD14" s="30"/>
      <c r="AE14" s="30"/>
      <c r="AF14" s="30"/>
      <c r="AG14" s="30"/>
      <c r="AH14" s="30"/>
      <c r="AI14" s="30"/>
      <c r="AJ14" s="30"/>
    </row>
    <row r="15" spans="1:36" s="2" customFormat="1" ht="30" hidden="1" customHeight="1" thickBot="1">
      <c r="A15" s="44"/>
      <c r="B15" s="58" t="s">
        <v>28</v>
      </c>
      <c r="C15" s="50"/>
      <c r="D15" s="16"/>
      <c r="E15" s="65">
        <f>E12+1</f>
        <v>44519</v>
      </c>
      <c r="F15" s="65">
        <f>E15+2</f>
        <v>44521</v>
      </c>
      <c r="G15" s="13"/>
      <c r="H15" s="13">
        <f t="shared" ca="1" si="3"/>
        <v>3</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row>
    <row r="16" spans="1:36" s="2" customFormat="1" ht="30" customHeight="1" thickBot="1">
      <c r="A16" s="45" t="s">
        <v>29</v>
      </c>
      <c r="B16" s="17" t="s">
        <v>30</v>
      </c>
      <c r="C16" s="51"/>
      <c r="D16" s="18"/>
      <c r="E16" s="66"/>
      <c r="F16" s="67"/>
      <c r="G16" s="13"/>
      <c r="H16" s="13" t="str">
        <f t="shared" ca="1" si="3"/>
        <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row>
    <row r="17" spans="1:36" s="2" customFormat="1" ht="30" customHeight="1" thickBot="1">
      <c r="A17" s="45"/>
      <c r="B17" s="59" t="s">
        <v>31</v>
      </c>
      <c r="C17" s="52"/>
      <c r="D17" s="19"/>
      <c r="E17" s="68">
        <f>F13+1</f>
        <v>44522</v>
      </c>
      <c r="F17" s="68">
        <f>E17+1</f>
        <v>44523</v>
      </c>
      <c r="G17" s="13"/>
      <c r="H17" s="13">
        <f t="shared" ca="1" si="3"/>
        <v>2</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row>
    <row r="18" spans="1:36" s="2" customFormat="1" ht="30" customHeight="1" thickBot="1">
      <c r="A18" s="44"/>
      <c r="B18" s="59" t="s">
        <v>32</v>
      </c>
      <c r="C18" s="52"/>
      <c r="D18" s="19"/>
      <c r="E18" s="68">
        <f>F17+1</f>
        <v>44524</v>
      </c>
      <c r="F18" s="68">
        <f>E18+3</f>
        <v>44527</v>
      </c>
      <c r="G18" s="13"/>
      <c r="H18" s="13">
        <f t="shared" ca="1" si="3"/>
        <v>4</v>
      </c>
      <c r="I18" s="30"/>
      <c r="J18" s="30"/>
      <c r="K18" s="30"/>
      <c r="L18" s="30"/>
      <c r="M18" s="30"/>
      <c r="N18" s="30"/>
      <c r="O18" s="30"/>
      <c r="P18" s="30"/>
      <c r="Q18" s="30"/>
      <c r="R18" s="30"/>
      <c r="S18" s="30"/>
      <c r="T18" s="30"/>
      <c r="U18" s="31"/>
      <c r="V18" s="31"/>
      <c r="W18" s="30"/>
      <c r="X18" s="30"/>
      <c r="Y18" s="30"/>
      <c r="Z18" s="30"/>
      <c r="AA18" s="30"/>
      <c r="AB18" s="30"/>
      <c r="AC18" s="30"/>
      <c r="AD18" s="30"/>
      <c r="AE18" s="30"/>
      <c r="AF18" s="30"/>
      <c r="AG18" s="30"/>
      <c r="AH18" s="30"/>
      <c r="AI18" s="30"/>
      <c r="AJ18" s="30"/>
    </row>
    <row r="19" spans="1:36" s="2" customFormat="1" ht="30" customHeight="1" thickBot="1">
      <c r="A19" s="44"/>
      <c r="B19" s="59" t="s">
        <v>33</v>
      </c>
      <c r="C19" s="52"/>
      <c r="D19" s="19"/>
      <c r="E19" s="68">
        <f>F18+1</f>
        <v>44528</v>
      </c>
      <c r="F19" s="68">
        <f>E19+3</f>
        <v>44531</v>
      </c>
      <c r="G19" s="13"/>
      <c r="H19" s="13">
        <f t="shared" ca="1" si="3"/>
        <v>4</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row>
    <row r="20" spans="1:36" s="2" customFormat="1" ht="30" hidden="1" customHeight="1" thickBot="1">
      <c r="A20" s="44"/>
      <c r="B20" s="59" t="s">
        <v>27</v>
      </c>
      <c r="C20" s="52"/>
      <c r="D20" s="19"/>
      <c r="E20" s="68">
        <f>E19</f>
        <v>44528</v>
      </c>
      <c r="F20" s="68">
        <f>E20+2</f>
        <v>44530</v>
      </c>
      <c r="G20" s="13"/>
      <c r="H20" s="13">
        <f t="shared" ca="1" si="3"/>
        <v>3</v>
      </c>
      <c r="I20" s="30"/>
      <c r="J20" s="30"/>
      <c r="K20" s="30"/>
      <c r="L20" s="30"/>
      <c r="M20" s="30"/>
      <c r="N20" s="30"/>
      <c r="O20" s="30"/>
      <c r="P20" s="30"/>
      <c r="Q20" s="30"/>
      <c r="R20" s="30"/>
      <c r="S20" s="30"/>
      <c r="T20" s="30"/>
      <c r="U20" s="30"/>
      <c r="V20" s="30"/>
      <c r="W20" s="30"/>
      <c r="X20" s="30"/>
      <c r="Y20" s="31"/>
      <c r="Z20" s="30"/>
      <c r="AA20" s="30"/>
      <c r="AB20" s="30"/>
      <c r="AC20" s="30"/>
      <c r="AD20" s="30"/>
      <c r="AE20" s="30"/>
      <c r="AF20" s="30"/>
      <c r="AG20" s="30"/>
      <c r="AH20" s="30"/>
      <c r="AI20" s="30"/>
      <c r="AJ20" s="30"/>
    </row>
    <row r="21" spans="1:36" s="2" customFormat="1" ht="30" hidden="1" customHeight="1" thickBot="1">
      <c r="A21" s="44"/>
      <c r="B21" s="59" t="s">
        <v>28</v>
      </c>
      <c r="C21" s="52"/>
      <c r="D21" s="19"/>
      <c r="E21" s="68">
        <f>E20</f>
        <v>44528</v>
      </c>
      <c r="F21" s="68">
        <f>E21+3</f>
        <v>44531</v>
      </c>
      <c r="G21" s="13"/>
      <c r="H21" s="13">
        <f t="shared" ca="1" si="3"/>
        <v>4</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row>
    <row r="22" spans="1:36" s="2" customFormat="1" ht="30" customHeight="1" thickBot="1">
      <c r="A22" s="44" t="s">
        <v>34</v>
      </c>
      <c r="B22" s="20" t="s">
        <v>35</v>
      </c>
      <c r="C22" s="53"/>
      <c r="D22" s="21"/>
      <c r="E22" s="69"/>
      <c r="F22" s="70"/>
      <c r="G22" s="13"/>
      <c r="H22" s="13" t="str">
        <f t="shared" ca="1" si="3"/>
        <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row>
    <row r="23" spans="1:36" s="2" customFormat="1" ht="30" customHeight="1" thickBot="1">
      <c r="A23" s="44"/>
      <c r="B23" s="60" t="s">
        <v>36</v>
      </c>
      <c r="C23" s="54"/>
      <c r="D23" s="22"/>
      <c r="E23" s="71">
        <f>F19+1</f>
        <v>44532</v>
      </c>
      <c r="F23" s="71">
        <f>E23+2</f>
        <v>44534</v>
      </c>
      <c r="G23" s="13"/>
      <c r="H23" s="13">
        <f t="shared" ca="1" si="3"/>
        <v>3</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row>
    <row r="24" spans="1:36" s="2" customFormat="1" ht="30" customHeight="1" thickBot="1">
      <c r="A24" s="44"/>
      <c r="B24" s="60" t="s">
        <v>37</v>
      </c>
      <c r="C24" s="54"/>
      <c r="D24" s="22"/>
      <c r="E24" s="71">
        <f>F23+1</f>
        <v>44535</v>
      </c>
      <c r="F24" s="71">
        <f>E24+2</f>
        <v>44537</v>
      </c>
      <c r="G24" s="13"/>
      <c r="H24" s="13">
        <f t="shared" ca="1" si="3"/>
        <v>3</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row>
    <row r="25" spans="1:36" s="2" customFormat="1" ht="30" customHeight="1" thickBot="1">
      <c r="A25" s="44"/>
      <c r="B25" s="60" t="s">
        <v>38</v>
      </c>
      <c r="C25" s="54"/>
      <c r="D25" s="22"/>
      <c r="E25" s="71">
        <f>F24+1</f>
        <v>44538</v>
      </c>
      <c r="F25" s="71">
        <f>E25+2</f>
        <v>44540</v>
      </c>
      <c r="G25" s="13"/>
      <c r="H25" s="13">
        <f t="shared" ca="1" si="3"/>
        <v>3</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row>
    <row r="26" spans="1:36" s="2" customFormat="1" ht="30" customHeight="1" thickBot="1">
      <c r="A26" s="44"/>
      <c r="B26" s="60" t="s">
        <v>39</v>
      </c>
      <c r="C26" s="54"/>
      <c r="D26" s="22"/>
      <c r="E26" s="71">
        <f>F25+1</f>
        <v>44541</v>
      </c>
      <c r="F26" s="71">
        <f>E26</f>
        <v>44541</v>
      </c>
      <c r="G26" s="13"/>
      <c r="H26" s="13">
        <f t="shared" ca="1" si="3"/>
        <v>1</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row>
    <row r="27" spans="1:36" s="2" customFormat="1" ht="30" customHeight="1" thickBot="1">
      <c r="A27" s="44"/>
      <c r="B27" s="81"/>
      <c r="C27" s="82"/>
      <c r="D27" s="83"/>
      <c r="E27" s="84"/>
      <c r="F27" s="84"/>
      <c r="G27" s="13"/>
      <c r="H27" s="13" t="str">
        <f t="shared" ca="1" si="3"/>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row>
    <row r="28" spans="1:36" s="2" customFormat="1" ht="30" hidden="1" customHeight="1" thickBot="1">
      <c r="A28" s="44" t="s">
        <v>34</v>
      </c>
      <c r="B28" s="23" t="s">
        <v>40</v>
      </c>
      <c r="C28" s="55"/>
      <c r="D28" s="24"/>
      <c r="E28" s="72"/>
      <c r="F28" s="73"/>
      <c r="G28" s="13"/>
      <c r="H28" s="13" t="str">
        <f t="shared" ca="1" si="3"/>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row>
    <row r="29" spans="1:36" s="2" customFormat="1" ht="30" hidden="1" customHeight="1" thickBot="1">
      <c r="A29" s="44"/>
      <c r="B29" s="61" t="s">
        <v>41</v>
      </c>
      <c r="C29" s="56"/>
      <c r="D29" s="25"/>
      <c r="E29" s="74" t="s">
        <v>42</v>
      </c>
      <c r="F29" s="74" t="s">
        <v>42</v>
      </c>
      <c r="G29" s="13"/>
      <c r="H29" s="13" t="e">
        <f t="shared" ca="1" si="3"/>
        <v>#VALUE!</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row>
    <row r="30" spans="1:36" s="2" customFormat="1" ht="30" hidden="1" customHeight="1" thickBot="1">
      <c r="A30" s="44"/>
      <c r="B30" s="61" t="s">
        <v>43</v>
      </c>
      <c r="C30" s="56"/>
      <c r="D30" s="25"/>
      <c r="E30" s="74" t="s">
        <v>42</v>
      </c>
      <c r="F30" s="74" t="s">
        <v>42</v>
      </c>
      <c r="G30" s="13"/>
      <c r="H30" s="13" t="e">
        <f t="shared" ca="1" si="3"/>
        <v>#VALUE!</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row>
    <row r="31" spans="1:36" s="2" customFormat="1" ht="30" hidden="1" customHeight="1" thickBot="1">
      <c r="A31" s="44"/>
      <c r="B31" s="61" t="s">
        <v>44</v>
      </c>
      <c r="C31" s="56"/>
      <c r="D31" s="25"/>
      <c r="E31" s="74" t="s">
        <v>42</v>
      </c>
      <c r="F31" s="74" t="s">
        <v>42</v>
      </c>
      <c r="G31" s="13"/>
      <c r="H31" s="13" t="e">
        <f t="shared" ca="1" si="3"/>
        <v>#VALUE!</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row>
    <row r="32" spans="1:36" s="2" customFormat="1" ht="30" hidden="1" customHeight="1" thickBot="1">
      <c r="A32" s="44"/>
      <c r="B32" s="61" t="s">
        <v>27</v>
      </c>
      <c r="C32" s="56"/>
      <c r="D32" s="25"/>
      <c r="E32" s="74" t="s">
        <v>42</v>
      </c>
      <c r="F32" s="74" t="s">
        <v>42</v>
      </c>
      <c r="G32" s="13"/>
      <c r="H32" s="13" t="e">
        <f t="shared" ca="1" si="3"/>
        <v>#VALUE!</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row>
    <row r="33" spans="1:36" s="2" customFormat="1" ht="30" hidden="1" customHeight="1" thickBot="1">
      <c r="A33" s="44"/>
      <c r="B33" s="61" t="s">
        <v>28</v>
      </c>
      <c r="C33" s="56"/>
      <c r="D33" s="25"/>
      <c r="E33" s="74" t="s">
        <v>42</v>
      </c>
      <c r="F33" s="74" t="s">
        <v>42</v>
      </c>
      <c r="G33" s="13"/>
      <c r="H33" s="13" t="e">
        <f t="shared" ca="1" si="3"/>
        <v>#VALUE!</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row>
    <row r="34" spans="1:36" s="2" customFormat="1" ht="30" customHeight="1" thickBot="1">
      <c r="A34" s="44" t="s">
        <v>45</v>
      </c>
      <c r="B34" s="62"/>
      <c r="C34" s="57"/>
      <c r="D34" s="12"/>
      <c r="E34" s="75"/>
      <c r="F34" s="75"/>
      <c r="G34" s="13"/>
      <c r="H34" s="13" t="str">
        <f t="shared" ca="1" si="3"/>
        <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row>
    <row r="35" spans="1:36" s="2" customFormat="1" ht="30" customHeight="1" thickBot="1">
      <c r="A35" s="45" t="s">
        <v>46</v>
      </c>
      <c r="B35" s="26" t="s">
        <v>47</v>
      </c>
      <c r="C35" s="27"/>
      <c r="D35" s="28"/>
      <c r="E35" s="76"/>
      <c r="F35" s="77"/>
      <c r="G35" s="29"/>
      <c r="H35" s="29" t="str">
        <f t="shared" ca="1" si="3"/>
        <v/>
      </c>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row>
    <row r="36" spans="1:36" ht="30" customHeight="1">
      <c r="G36" s="5"/>
    </row>
    <row r="37" spans="1:36" ht="30" customHeight="1">
      <c r="C37" s="10"/>
      <c r="F37" s="46"/>
    </row>
    <row r="38" spans="1:36" ht="30" customHeight="1">
      <c r="C38" s="11"/>
    </row>
  </sheetData>
  <mergeCells count="8">
    <mergeCell ref="C5:D5"/>
    <mergeCell ref="C6:D6"/>
    <mergeCell ref="B7:G7"/>
    <mergeCell ref="E5:F5"/>
    <mergeCell ref="I6:O6"/>
    <mergeCell ref="P6:V6"/>
    <mergeCell ref="W6:AC6"/>
    <mergeCell ref="AD6:AJ6"/>
  </mergeCells>
  <conditionalFormatting sqref="D9: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7:AJ35 I7:AI26">
    <cfRule type="expression" dxfId="5" priority="33">
      <formula>AND(TODAY()&gt;=I$7,TODAY()&lt;J$7)</formula>
    </cfRule>
  </conditionalFormatting>
  <conditionalFormatting sqref="I27:AJ35 I9:AI26">
    <cfRule type="expression" dxfId="4" priority="27">
      <formula>AND(task_start&lt;=I$7,ROUNDDOWN((task_end-task_start+1)*task_progress,0)+task_start-1&gt;=I$7)</formula>
    </cfRule>
    <cfRule type="expression" dxfId="3" priority="28" stopIfTrue="1">
      <formula>AND(task_end&gt;=I$7,task_start&lt;J$7)</formula>
    </cfRule>
  </conditionalFormatting>
  <conditionalFormatting sqref="AJ7:AJ26">
    <cfRule type="expression" dxfId="2" priority="36">
      <formula>AND(TODAY()&gt;=AJ$7,TODAY()&lt;#REF!)</formula>
    </cfRule>
  </conditionalFormatting>
  <conditionalFormatting sqref="AJ9:AJ26">
    <cfRule type="expression" dxfId="1" priority="42">
      <formula>AND(task_start&lt;=AJ$7,ROUNDDOWN((task_end-task_start+1)*task_progress,0)+task_start-1&gt;=AJ$7)</formula>
    </cfRule>
    <cfRule type="expression" dxfId="0" priority="43" stopIfTrue="1">
      <formula>AND(task_end&gt;=AJ$7,task_start&lt;#REF!)</formula>
    </cfRule>
  </conditionalFormatting>
  <dataValidations count="1">
    <dataValidation type="whole" operator="greaterThanOrEqual" allowBlank="1" showInputMessage="1" promptTitle="Mostrar semana" prompt="Al cambiar este número, se desplazará la vista del diagrama de Gantt." sqref="E6"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cols>
    <col min="1" max="1" width="99.28515625" style="34" customWidth="1"/>
    <col min="2" max="16384" width="9.140625" style="1"/>
  </cols>
  <sheetData>
    <row r="1" spans="1:2" ht="46.5" customHeight="1"/>
    <row r="2" spans="1:2" s="36" customFormat="1" ht="15.75">
      <c r="A2" s="35" t="s">
        <v>48</v>
      </c>
      <c r="B2" s="35"/>
    </row>
    <row r="3" spans="1:2" s="40" customFormat="1" ht="27" customHeight="1">
      <c r="A3" s="41" t="s">
        <v>49</v>
      </c>
      <c r="B3" s="41"/>
    </row>
    <row r="4" spans="1:2" s="37" customFormat="1" ht="26.25">
      <c r="A4" s="38" t="s">
        <v>50</v>
      </c>
    </row>
    <row r="5" spans="1:2" ht="74.099999999999994" customHeight="1">
      <c r="A5" s="39" t="s">
        <v>51</v>
      </c>
    </row>
    <row r="6" spans="1:2" ht="26.25" customHeight="1">
      <c r="A6" s="38" t="s">
        <v>52</v>
      </c>
    </row>
    <row r="7" spans="1:2" s="34" customFormat="1" ht="204.95" customHeight="1">
      <c r="A7" s="43" t="s">
        <v>53</v>
      </c>
    </row>
    <row r="8" spans="1:2" s="37" customFormat="1" ht="26.25">
      <c r="A8" s="38" t="s">
        <v>54</v>
      </c>
    </row>
    <row r="9" spans="1:2" ht="60" customHeight="1">
      <c r="A9" s="39" t="s">
        <v>55</v>
      </c>
    </row>
    <row r="10" spans="1:2" s="34" customFormat="1" ht="27.95" customHeight="1">
      <c r="A10" s="42" t="s">
        <v>56</v>
      </c>
    </row>
    <row r="11" spans="1:2" s="37" customFormat="1" ht="26.25">
      <c r="A11" s="38" t="s">
        <v>57</v>
      </c>
    </row>
    <row r="12" spans="1:2" ht="30">
      <c r="A12" s="39" t="s">
        <v>58</v>
      </c>
    </row>
    <row r="13" spans="1:2" s="34" customFormat="1" ht="27.95" customHeight="1">
      <c r="A13" s="42" t="s">
        <v>59</v>
      </c>
    </row>
    <row r="14" spans="1:2" s="37" customFormat="1" ht="26.25">
      <c r="A14" s="38" t="s">
        <v>60</v>
      </c>
    </row>
    <row r="15" spans="1:2" ht="75" customHeight="1">
      <c r="A15" s="39" t="s">
        <v>61</v>
      </c>
    </row>
    <row r="16" spans="1:2" ht="90">
      <c r="A16" s="39" t="s">
        <v>62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2021-12-12T02:52:02Z</dcterms:modified>
  <cp:category/>
  <cp:contentStatus/>
</cp:coreProperties>
</file>