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<sst xmlns="http://schemas.openxmlformats.org/spreadsheetml/2006/main" count="10" uniqueCount="10">
  <si>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Historical</t>
  </si>
  <si>
    <t xml:space="preserve">Projections</t>
  </si>
  <si>
    <t xml:space="preserve">Product Sales</t>
  </si>
  <si>
    <t xml:space="preserve">Service Sales</t>
  </si>
  <si>
    <t xml:space="preserve">Total Sales</t>
  </si>
  <si>
    <t xml:space="preserve">Cost of Goods Sold</t>
  </si>
  <si>
    <t xml:space="preserve">Marketing</t>
  </si>
  <si>
    <t xml:space="preserve">Staff salaries</t>
  </si>
  <si>
    <t xml:space="preserve">Total Operating Expenses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</si>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</sst>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yyyy"/>
    <numFmt numFmtId="166" formatCode="\$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B6D7A8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7" activeCellId="0" sqref="D7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24.21"/>
    <col collapsed="false" customWidth="true" hidden="false" outlineLevel="0" max="4" min="2" style="1" width="12.85"/>
    <col collapsed="false" customWidth="true" hidden="false" outlineLevel="0" max="5" min="5" style="1" width="15.94"/>
    <col collapsed="false" customWidth="true" hidden="false" outlineLevel="0" max="6" min="6" style="1" width="13.3"/>
    <col collapsed="false" customWidth="true" hidden="false" outlineLevel="0" max="8" min="7" style="1" width="15.39"/>
    <col collapsed="false" customWidth="true" hidden="false" outlineLevel="0" max="9" min="9" style="1" width="13.3"/>
    <col collapsed="false" customWidth="true" hidden="false" outlineLevel="0" max="10" min="10" style="1" width="14.12"/>
    <col collapsed="false" customWidth="true" hidden="false" outlineLevel="0" max="15" min="11" style="1" width="12.85"/>
  </cols>
  <sheetData>
    <row r="2" customFormat="false" ht="15.75" hidden="false" customHeight="false" outlineLevel="0" collapsed="false">
      <c r="C2" s="2" t="s">
        <v>0</v>
      </c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.75" hidden="false" customHeight="false" outlineLevel="0" collapsed="false">
      <c r="C3" s="4" t="n">
        <v>45474</v>
      </c>
      <c r="D3" s="5" t="n">
        <v>45505</v>
      </c>
      <c r="E3" s="5" t="n">
        <v>45536</v>
      </c>
      <c r="F3" s="5" t="n">
        <v>45566</v>
      </c>
      <c r="G3" s="5" t="n">
        <v>45597</v>
      </c>
      <c r="H3" s="5" t="n">
        <v>45627</v>
      </c>
      <c r="I3" s="5" t="n">
        <v>45658</v>
      </c>
      <c r="J3" s="5" t="n">
        <v>45689</v>
      </c>
      <c r="K3" s="5" t="n">
        <v>45717</v>
      </c>
      <c r="L3" s="5" t="n">
        <v>45748</v>
      </c>
      <c r="M3" s="5" t="n">
        <v>45778</v>
      </c>
      <c r="N3" s="5" t="n">
        <v>45809</v>
      </c>
      <c r="O3" s="5" t="n">
        <v>45839</v>
      </c>
    </row>
    <row r="4" customFormat="false" ht="15.75" hidden="false" customHeight="false" outlineLevel="0" collapsed="false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customFormat="false" ht="15.75" hidden="false" customHeight="false" outlineLevel="0" collapsed="false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customFormat="false" ht="15.75" hidden="false" customHeight="false" outlineLevel="0" collapsed="false">
      <c r="A6" s="6" t="s">
        <v>2</v>
      </c>
      <c r="B6" s="6"/>
      <c r="C6" s="7" t="n">
        <v>80000</v>
      </c>
      <c r="D6" s="8" t="n">
        <f aca="false">C6*(1+4%)</f>
        <v>83200</v>
      </c>
      <c r="E6" s="8" t="n">
        <f aca="false">D6*(1+4%)</f>
        <v>86528</v>
      </c>
      <c r="F6" s="8" t="n">
        <f aca="false">E6*(1+4%)</f>
        <v>89989.12</v>
      </c>
      <c r="G6" s="8" t="n">
        <f aca="false">F6*(1+4%)</f>
        <v>93588.6848</v>
      </c>
      <c r="H6" s="8" t="n">
        <f aca="false">G6*(1+4%)</f>
        <v>97332.232192</v>
      </c>
      <c r="I6" s="8" t="n">
        <f aca="false">H6*(1+4%)</f>
        <v>101225.52147968</v>
      </c>
      <c r="J6" s="8" t="n">
        <f aca="false">I6*(1+4%)</f>
        <v>105274.542338867</v>
      </c>
      <c r="K6" s="8" t="n">
        <f aca="false">J6*(1+4%)</f>
        <v>109485.524032422</v>
      </c>
      <c r="L6" s="8" t="n">
        <f aca="false">K6*(1+4%)</f>
        <v>113864.944993719</v>
      </c>
      <c r="M6" s="8" t="n">
        <f aca="false">L6*(1+4%)</f>
        <v>118419.542793468</v>
      </c>
      <c r="N6" s="8" t="n">
        <f aca="false">M6*(1+4%)</f>
        <v>123156.324505206</v>
      </c>
      <c r="O6" s="8" t="n">
        <f aca="false">N6*(1+4%)</f>
        <v>128082.577485415</v>
      </c>
    </row>
    <row r="7" customFormat="false" ht="15.75" hidden="false" customHeight="false" outlineLevel="0" collapsed="false">
      <c r="A7" s="6" t="s">
        <v>3</v>
      </c>
      <c r="B7" s="6"/>
      <c r="C7" s="7" t="n">
        <v>20000</v>
      </c>
      <c r="D7" s="8" t="n">
        <f aca="false">C7*(1+5%)</f>
        <v>21000</v>
      </c>
      <c r="E7" s="8" t="n">
        <f aca="false">D7*(1+5%)</f>
        <v>22050</v>
      </c>
      <c r="F7" s="8" t="n">
        <f aca="false">E7*(1+5%)</f>
        <v>23152.5</v>
      </c>
      <c r="G7" s="8" t="n">
        <f aca="false">F7*(1+5%)</f>
        <v>24310.125</v>
      </c>
      <c r="H7" s="8" t="n">
        <f aca="false">G7*(1+5%)</f>
        <v>25525.63125</v>
      </c>
      <c r="I7" s="8" t="n">
        <f aca="false">H7*(1+5%)</f>
        <v>26801.9128125</v>
      </c>
      <c r="J7" s="8" t="n">
        <f aca="false">I7*(1+5%)</f>
        <v>28142.008453125</v>
      </c>
      <c r="K7" s="8" t="n">
        <f aca="false">J7*(1+5%)</f>
        <v>29549.1088757813</v>
      </c>
      <c r="L7" s="8" t="n">
        <f aca="false">K7*(1+5%)</f>
        <v>31026.5643195703</v>
      </c>
      <c r="M7" s="8" t="n">
        <f aca="false">L7*(1+5%)</f>
        <v>32577.8925355488</v>
      </c>
      <c r="N7" s="8" t="n">
        <f aca="false">M7*(1+5%)</f>
        <v>34206.7871623263</v>
      </c>
      <c r="O7" s="8" t="n">
        <f aca="false">N7*(1+5%)</f>
        <v>35917.1265204426</v>
      </c>
    </row>
    <row r="8" customFormat="false" ht="15.75" hidden="false" customHeight="false" outlineLevel="0" collapsed="false">
      <c r="A8" s="9" t="s">
        <v>4</v>
      </c>
      <c r="B8" s="9"/>
      <c r="C8" s="10" t="n">
        <v>100000</v>
      </c>
      <c r="D8" s="11" t="n">
        <f aca="false">D6+D7</f>
        <v>104200</v>
      </c>
      <c r="E8" s="11" t="n">
        <f aca="false">E6+E7</f>
        <v>108578</v>
      </c>
      <c r="F8" s="11" t="n">
        <f aca="false">F6+F7</f>
        <v>113141.62</v>
      </c>
      <c r="G8" s="11" t="n">
        <f aca="false">G6+G7</f>
        <v>117898.8098</v>
      </c>
      <c r="H8" s="11" t="n">
        <f aca="false">H6+H7</f>
        <v>122857.863442</v>
      </c>
      <c r="I8" s="11" t="n">
        <f aca="false">I6+I7</f>
        <v>128027.43429218</v>
      </c>
      <c r="J8" s="11" t="n">
        <f aca="false">J6+J7</f>
        <v>133416.550791992</v>
      </c>
      <c r="K8" s="11" t="n">
        <f aca="false">K6+K7</f>
        <v>139034.632908203</v>
      </c>
      <c r="L8" s="11" t="n">
        <f aca="false">L6+L7</f>
        <v>144891.509313289</v>
      </c>
      <c r="M8" s="11" t="n">
        <f aca="false">M6+M7</f>
        <v>150997.435329016</v>
      </c>
      <c r="N8" s="11" t="n">
        <f aca="false">N6+N7</f>
        <v>157363.111667533</v>
      </c>
      <c r="O8" s="11" t="n">
        <f aca="false">O6+O7</f>
        <v>163999.704005857</v>
      </c>
    </row>
    <row r="9" customFormat="false" ht="15.75" hidden="false" customHeight="false" outlineLevel="0" collapsed="false">
      <c r="A9" s="6"/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customFormat="false" ht="15.75" hidden="false" customHeight="false" outlineLevel="0" collapsed="false">
      <c r="A10" s="6" t="s">
        <v>5</v>
      </c>
      <c r="B10" s="6"/>
      <c r="C10" s="7" t="n">
        <v>60000</v>
      </c>
      <c r="D10" s="8" t="n">
        <f aca="false">75%*D6</f>
        <v>62400</v>
      </c>
      <c r="E10" s="8" t="n">
        <f aca="false">75%*E6</f>
        <v>64896</v>
      </c>
      <c r="F10" s="8" t="n">
        <f aca="false">75%*F6</f>
        <v>67491.84</v>
      </c>
      <c r="G10" s="8" t="n">
        <f aca="false">75%*G6</f>
        <v>70191.5136</v>
      </c>
      <c r="H10" s="8" t="n">
        <f aca="false">75%*H6</f>
        <v>72999.174144</v>
      </c>
      <c r="I10" s="8" t="n">
        <f aca="false">75%*I6</f>
        <v>75919.14110976</v>
      </c>
      <c r="J10" s="8" t="n">
        <f aca="false">75%*J6</f>
        <v>78955.9067541504</v>
      </c>
      <c r="K10" s="8" t="n">
        <f aca="false">75%*K6</f>
        <v>82114.1430243165</v>
      </c>
      <c r="L10" s="8" t="n">
        <f aca="false">75%*L6</f>
        <v>85398.7087452891</v>
      </c>
      <c r="M10" s="8" t="n">
        <f aca="false">75%*M6</f>
        <v>88814.6570951007</v>
      </c>
      <c r="N10" s="8" t="n">
        <f aca="false">75%*N6</f>
        <v>92367.2433789047</v>
      </c>
      <c r="O10" s="8" t="n">
        <f aca="false">75%*O6</f>
        <v>96061.9331140609</v>
      </c>
    </row>
    <row r="11" customFormat="false" ht="15.75" hidden="false" customHeight="false" outlineLevel="0" collapsed="false">
      <c r="A11" s="6" t="s">
        <v>6</v>
      </c>
      <c r="B11" s="6"/>
      <c r="C11" s="7" t="n">
        <v>5000</v>
      </c>
      <c r="D11" s="8" t="n">
        <f aca="false">$C$11</f>
        <v>5000</v>
      </c>
      <c r="E11" s="8" t="n">
        <f aca="false">$C$11</f>
        <v>5000</v>
      </c>
      <c r="F11" s="8" t="n">
        <f aca="false">$C$11</f>
        <v>5000</v>
      </c>
      <c r="G11" s="8" t="n">
        <f aca="false">$C$11</f>
        <v>5000</v>
      </c>
      <c r="H11" s="8" t="n">
        <f aca="false">$C$11</f>
        <v>5000</v>
      </c>
      <c r="I11" s="8" t="n">
        <f aca="false">$C$11</f>
        <v>5000</v>
      </c>
      <c r="J11" s="8" t="n">
        <f aca="false">2*$C$11</f>
        <v>10000</v>
      </c>
      <c r="K11" s="8" t="n">
        <f aca="false">2*$C$11</f>
        <v>10000</v>
      </c>
      <c r="L11" s="8" t="n">
        <f aca="false">2*$C$11</f>
        <v>10000</v>
      </c>
      <c r="M11" s="8" t="n">
        <f aca="false">2*$C$11</f>
        <v>10000</v>
      </c>
      <c r="N11" s="8" t="n">
        <f aca="false">2*$C$11</f>
        <v>10000</v>
      </c>
      <c r="O11" s="8" t="n">
        <f aca="false">2*$C$11</f>
        <v>10000</v>
      </c>
    </row>
    <row r="12" customFormat="false" ht="15.75" hidden="false" customHeight="false" outlineLevel="0" collapsed="false">
      <c r="A12" s="6" t="s">
        <v>7</v>
      </c>
      <c r="B12" s="6"/>
      <c r="C12" s="7" t="n">
        <v>20000</v>
      </c>
      <c r="D12" s="8" t="n">
        <f aca="false">20%*D8</f>
        <v>20840</v>
      </c>
      <c r="E12" s="8" t="n">
        <f aca="false">20%*E8</f>
        <v>21715.6</v>
      </c>
      <c r="F12" s="8" t="n">
        <f aca="false">20%*F8</f>
        <v>22628.324</v>
      </c>
      <c r="G12" s="8" t="n">
        <f aca="false">20%*G8</f>
        <v>23579.76196</v>
      </c>
      <c r="H12" s="8" t="n">
        <f aca="false">20%*H8</f>
        <v>24571.5726884</v>
      </c>
      <c r="I12" s="8" t="n">
        <f aca="false">20%*I8</f>
        <v>25605.486858436</v>
      </c>
      <c r="J12" s="8" t="n">
        <f aca="false">20%*J8</f>
        <v>26683.3101583984</v>
      </c>
      <c r="K12" s="8" t="n">
        <f aca="false">20%*K8</f>
        <v>27806.9265816406</v>
      </c>
      <c r="L12" s="8" t="n">
        <f aca="false">20%*L8</f>
        <v>28978.3018626578</v>
      </c>
      <c r="M12" s="8" t="n">
        <f aca="false">20%*M8</f>
        <v>30199.4870658033</v>
      </c>
      <c r="N12" s="8" t="n">
        <f aca="false">20%*N8</f>
        <v>31472.6223335065</v>
      </c>
      <c r="O12" s="8" t="n">
        <f aca="false">20%*O8</f>
        <v>32799.9408011714</v>
      </c>
    </row>
    <row r="13" customFormat="false" ht="15.75" hidden="false" customHeight="false" outlineLevel="0" collapsed="false">
      <c r="A13" s="9" t="s">
        <v>8</v>
      </c>
      <c r="B13" s="9"/>
      <c r="C13" s="10" t="n">
        <v>85000</v>
      </c>
      <c r="D13" s="11" t="n">
        <f aca="false">SUM(D10:D12)</f>
        <v>88240</v>
      </c>
      <c r="E13" s="11" t="n">
        <f aca="false">SUM(E10:E12)</f>
        <v>91611.6</v>
      </c>
      <c r="F13" s="11" t="n">
        <f aca="false">SUM(F10:F12)</f>
        <v>95120.164</v>
      </c>
      <c r="G13" s="11" t="n">
        <f aca="false">SUM(G10:G12)</f>
        <v>98771.27556</v>
      </c>
      <c r="H13" s="11" t="n">
        <f aca="false">SUM(H10:H12)</f>
        <v>102570.7468324</v>
      </c>
      <c r="I13" s="11" t="n">
        <f aca="false">SUM(I10:I12)</f>
        <v>106524.627968196</v>
      </c>
      <c r="J13" s="11" t="n">
        <f aca="false">SUM(J10:J12)</f>
        <v>115639.216912549</v>
      </c>
      <c r="K13" s="11" t="n">
        <f aca="false">SUM(K10:K12)</f>
        <v>119921.069605957</v>
      </c>
      <c r="L13" s="11" t="n">
        <f aca="false">SUM(L10:L12)</f>
        <v>124377.010607947</v>
      </c>
      <c r="M13" s="11" t="n">
        <f aca="false">SUM(M10:M12)</f>
        <v>129014.144160904</v>
      </c>
      <c r="N13" s="11" t="n">
        <f aca="false">SUM(N10:N12)</f>
        <v>133839.865712411</v>
      </c>
      <c r="O13" s="11" t="n">
        <f aca="false">SUM(O10:O12)</f>
        <v>138861.873915232</v>
      </c>
    </row>
    <row r="14" customFormat="false" ht="15.75" hidden="false" customHeight="false" outlineLevel="0" collapsed="false">
      <c r="A14" s="6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customFormat="false" ht="15.75" hidden="false" customHeight="false" outlineLevel="0" collapsed="false">
      <c r="A15" s="9" t="s">
        <v>9</v>
      </c>
      <c r="B15" s="9"/>
      <c r="C15" s="10" t="n">
        <v>15000</v>
      </c>
      <c r="D15" s="11" t="n">
        <f aca="false">D8-D13</f>
        <v>15960</v>
      </c>
      <c r="E15" s="11" t="n">
        <f aca="false">E8-E13</f>
        <v>16966.4</v>
      </c>
      <c r="F15" s="11" t="n">
        <f aca="false">F8-F13</f>
        <v>18021.456</v>
      </c>
      <c r="G15" s="11" t="n">
        <f aca="false">G8-G13</f>
        <v>19127.53424</v>
      </c>
      <c r="H15" s="11" t="n">
        <f aca="false">H8-H13</f>
        <v>20287.1166096</v>
      </c>
      <c r="I15" s="11" t="n">
        <f aca="false">I8-I13</f>
        <v>21502.806323984</v>
      </c>
      <c r="J15" s="11" t="n">
        <f aca="false">J8-J13</f>
        <v>17777.3338794434</v>
      </c>
      <c r="K15" s="11" t="n">
        <f aca="false">K8-K13</f>
        <v>19113.5633022461</v>
      </c>
      <c r="L15" s="11" t="n">
        <f aca="false">L8-L13</f>
        <v>20514.4987053422</v>
      </c>
      <c r="M15" s="11" t="n">
        <f aca="false">M8-M13</f>
        <v>21983.2911681125</v>
      </c>
      <c r="N15" s="11" t="n">
        <f aca="false">N8-N13</f>
        <v>23523.2459551213</v>
      </c>
      <c r="O15" s="11" t="n">
        <f aca="false">O8-O13</f>
        <v>25137.8300906248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1577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2024-08-18T19:56:33Z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