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<sst xmlns="http://schemas.openxmlformats.org/spreadsheetml/2006/main" count="11" uniqueCount="11">
  <si>
    <t xml:space="preserve">Historical</t>
  </si>
  <si>
    <t xml:space="preserve">Projections</t>
  </si>
  <si>
    <t xml:space="preserve">Product Sales</t>
  </si>
  <si>
    <t xml:space="preserve">Comment: can increase projection by 1%</t>
  </si>
  <si>
    <t xml:space="preserve">Service Sales</t>
  </si>
  <si>
    <t xml:space="preserve">Total Sales</t>
  </si>
  <si>
    <t xml:space="preserve">Cost of Goods Sold</t>
  </si>
  <si>
    <t xml:space="preserve">Marketing</t>
  </si>
  <si>
    <t xml:space="preserve">Staff salaries</t>
  </si>
  <si>
    <t xml:space="preserve">Total Operating Expenses</t>
  </si>
  <si>
    <t xml:space="preserve">Net Income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</si>
</sst>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mm\ yyyy"/>
    <numFmt numFmtId="166" formatCode="\$#,##0.00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FFFFCC"/>
      </patternFill>
    </fill>
    <fill>
      <patternFill patternType="solid">
        <fgColor rgb="FFB6D7A8"/>
        <bgColor rgb="FFCCCCFF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Q15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F9" activeCellId="0" sqref="F9"/>
    </sheetView>
  </sheetViews>
  <sheetFormatPr defaultColWidth="11.53515625" defaultRowHeight="15.75" zeroHeight="false" outlineLevelRow="0" outlineLevelCol="0"/>
  <cols>
    <col collapsed="false" customWidth="true" hidden="false" outlineLevel="0" max="1" min="1" style="1" width="24.21"/>
    <col collapsed="false" customWidth="true" hidden="false" outlineLevel="0" max="2" min="2" style="1" width="40.59"/>
    <col collapsed="false" customWidth="true" hidden="false" outlineLevel="0" max="6" min="3" style="1" width="12.85"/>
    <col collapsed="false" customWidth="true" hidden="false" outlineLevel="0" max="7" min="7" style="1" width="15.94"/>
    <col collapsed="false" customWidth="true" hidden="false" outlineLevel="0" max="8" min="8" style="1" width="13.3"/>
    <col collapsed="false" customWidth="true" hidden="false" outlineLevel="0" max="10" min="9" style="1" width="15.39"/>
    <col collapsed="false" customWidth="true" hidden="false" outlineLevel="0" max="11" min="11" style="1" width="13.3"/>
    <col collapsed="false" customWidth="true" hidden="false" outlineLevel="0" max="12" min="12" style="1" width="14.12"/>
    <col collapsed="false" customWidth="true" hidden="false" outlineLevel="0" max="17" min="13" style="1" width="12.85"/>
  </cols>
  <sheetData>
    <row r="2" customFormat="false" ht="15.75" hidden="false" customHeight="false" outlineLevel="0" collapsed="false">
      <c r="C2" s="2" t="s">
        <v>0</v>
      </c>
      <c r="D2" s="2"/>
      <c r="E2" s="2"/>
      <c r="F2" s="3" t="s">
        <v>1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customFormat="false" ht="15.75" hidden="false" customHeight="false" outlineLevel="0" collapsed="false">
      <c r="C3" s="4" t="n">
        <v>45413</v>
      </c>
      <c r="D3" s="4" t="n">
        <v>45444</v>
      </c>
      <c r="E3" s="4" t="n">
        <v>45474</v>
      </c>
      <c r="F3" s="5" t="n">
        <v>45505</v>
      </c>
      <c r="G3" s="5" t="n">
        <v>45536</v>
      </c>
      <c r="H3" s="5" t="n">
        <v>45566</v>
      </c>
      <c r="I3" s="5" t="n">
        <v>45597</v>
      </c>
      <c r="J3" s="5" t="n">
        <v>45627</v>
      </c>
      <c r="K3" s="5" t="n">
        <v>45658</v>
      </c>
      <c r="L3" s="5" t="n">
        <v>45689</v>
      </c>
      <c r="M3" s="5" t="n">
        <v>45717</v>
      </c>
      <c r="N3" s="5" t="n">
        <v>45748</v>
      </c>
      <c r="O3" s="5" t="n">
        <v>45778</v>
      </c>
      <c r="P3" s="5" t="n">
        <v>45809</v>
      </c>
      <c r="Q3" s="5" t="n">
        <v>45839</v>
      </c>
    </row>
    <row r="4" customFormat="false" ht="15.75" hidden="false" customHeight="false" outlineLevel="0" collapsed="false">
      <c r="C4" s="4"/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5.75" hidden="false" customHeight="false" outlineLevel="0" collapsed="false">
      <c r="C5" s="4"/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customFormat="false" ht="15.75" hidden="false" customHeight="false" outlineLevel="0" collapsed="false">
      <c r="A6" s="6" t="s">
        <v>2</v>
      </c>
      <c r="B6" s="6" t="s">
        <v>3</v>
      </c>
      <c r="C6" s="7" t="n">
        <v>60000</v>
      </c>
      <c r="D6" s="7" t="n">
        <v>30000</v>
      </c>
      <c r="E6" s="7" t="n">
        <v>80000</v>
      </c>
      <c r="F6" s="8" t="n">
        <f aca="false">C6*(1+4%)</f>
        <v>62400</v>
      </c>
      <c r="G6" s="8" t="n">
        <f aca="false">F6*(1+4%)</f>
        <v>64896</v>
      </c>
      <c r="H6" s="8" t="n">
        <f aca="false">G6*(1+4%)</f>
        <v>67491.84</v>
      </c>
      <c r="I6" s="8" t="n">
        <f aca="false">H6*(1+4%)</f>
        <v>70191.5136</v>
      </c>
      <c r="J6" s="8" t="n">
        <f aca="false">I6*(1+4%)</f>
        <v>72999.174144</v>
      </c>
      <c r="K6" s="8" t="n">
        <f aca="false">J6*(1+4%)</f>
        <v>75919.14110976</v>
      </c>
      <c r="L6" s="8" t="n">
        <f aca="false">K6*(1+4%)</f>
        <v>78955.9067541504</v>
      </c>
      <c r="M6" s="8" t="n">
        <f aca="false">L6*(1+4%)</f>
        <v>82114.1430243164</v>
      </c>
      <c r="N6" s="8" t="n">
        <f aca="false">M6*(1+4%)</f>
        <v>85398.7087452891</v>
      </c>
      <c r="O6" s="8" t="n">
        <f aca="false">N6*(1+4%)</f>
        <v>88814.6570951007</v>
      </c>
      <c r="P6" s="8" t="n">
        <f aca="false">O6*(1+4%)</f>
        <v>92367.2433789047</v>
      </c>
      <c r="Q6" s="8" t="n">
        <f aca="false">P6*(1+4%)</f>
        <v>96061.9331140609</v>
      </c>
    </row>
    <row r="7" customFormat="false" ht="15.75" hidden="false" customHeight="false" outlineLevel="0" collapsed="false">
      <c r="A7" s="6" t="s">
        <v>4</v>
      </c>
      <c r="B7" s="6"/>
      <c r="C7" s="7" t="n">
        <v>20000</v>
      </c>
      <c r="D7" s="7" t="n">
        <v>20000</v>
      </c>
      <c r="E7" s="7" t="n">
        <v>20000</v>
      </c>
      <c r="F7" s="8" t="n">
        <f aca="false">C7*(1+5%)</f>
        <v>21000</v>
      </c>
      <c r="G7" s="8" t="n">
        <f aca="false">F7*(1+5%)</f>
        <v>22050</v>
      </c>
      <c r="H7" s="8" t="n">
        <f aca="false">G7*(1+5%)</f>
        <v>23152.5</v>
      </c>
      <c r="I7" s="8" t="n">
        <f aca="false">H7*(1+5%)</f>
        <v>24310.125</v>
      </c>
      <c r="J7" s="8" t="n">
        <f aca="false">I7*(1+5%)</f>
        <v>25525.63125</v>
      </c>
      <c r="K7" s="8" t="n">
        <f aca="false">J7*(1+5%)</f>
        <v>26801.9128125</v>
      </c>
      <c r="L7" s="8" t="n">
        <f aca="false">K7*(1+5%)</f>
        <v>28142.008453125</v>
      </c>
      <c r="M7" s="8" t="n">
        <f aca="false">L7*(1+5%)</f>
        <v>29549.1088757813</v>
      </c>
      <c r="N7" s="8" t="n">
        <f aca="false">M7*(1+5%)</f>
        <v>31026.5643195703</v>
      </c>
      <c r="O7" s="8" t="n">
        <f aca="false">N7*(1+5%)</f>
        <v>32577.8925355488</v>
      </c>
      <c r="P7" s="8" t="n">
        <f aca="false">O7*(1+5%)</f>
        <v>34206.7871623263</v>
      </c>
      <c r="Q7" s="8" t="n">
        <f aca="false">P7*(1+5%)</f>
        <v>35917.1265204426</v>
      </c>
    </row>
    <row r="8" customFormat="false" ht="15.75" hidden="false" customHeight="false" outlineLevel="0" collapsed="false">
      <c r="A8" s="9" t="s">
        <v>5</v>
      </c>
      <c r="B8" s="9"/>
      <c r="C8" s="10" t="n">
        <v>100000</v>
      </c>
      <c r="D8" s="10" t="n">
        <v>100000</v>
      </c>
      <c r="E8" s="10" t="n">
        <v>100000</v>
      </c>
      <c r="F8" s="11" t="n">
        <f aca="false">F6+F7</f>
        <v>83400</v>
      </c>
      <c r="G8" s="11" t="n">
        <f aca="false">G6+G7</f>
        <v>86946</v>
      </c>
      <c r="H8" s="11" t="n">
        <f aca="false">H6+H7</f>
        <v>90644.34</v>
      </c>
      <c r="I8" s="11" t="n">
        <f aca="false">I6+I7</f>
        <v>94501.6386</v>
      </c>
      <c r="J8" s="11" t="n">
        <f aca="false">J6+J7</f>
        <v>98524.805394</v>
      </c>
      <c r="K8" s="11" t="n">
        <f aca="false">K6+K7</f>
        <v>102721.05392226</v>
      </c>
      <c r="L8" s="11" t="n">
        <f aca="false">L6+L7</f>
        <v>107097.915207275</v>
      </c>
      <c r="M8" s="11" t="n">
        <f aca="false">M6+M7</f>
        <v>111663.251900098</v>
      </c>
      <c r="N8" s="11" t="n">
        <f aca="false">N6+N7</f>
        <v>116425.273064859</v>
      </c>
      <c r="O8" s="11" t="n">
        <f aca="false">O6+O7</f>
        <v>121392.549630649</v>
      </c>
      <c r="P8" s="11" t="n">
        <f aca="false">P6+P7</f>
        <v>126574.030541231</v>
      </c>
      <c r="Q8" s="11" t="n">
        <f aca="false">Q6+Q7</f>
        <v>131979.059634504</v>
      </c>
    </row>
    <row r="9" customFormat="false" ht="15.75" hidden="false" customHeight="false" outlineLevel="0" collapsed="false">
      <c r="A9" s="6"/>
      <c r="B9" s="6"/>
      <c r="C9" s="7"/>
      <c r="D9" s="7"/>
      <c r="E9" s="7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customFormat="false" ht="15.75" hidden="false" customHeight="false" outlineLevel="0" collapsed="false">
      <c r="A10" s="6" t="s">
        <v>6</v>
      </c>
      <c r="B10" s="6"/>
      <c r="C10" s="7" t="n">
        <v>60000</v>
      </c>
      <c r="D10" s="7" t="n">
        <v>60000</v>
      </c>
      <c r="E10" s="7" t="n">
        <v>60000</v>
      </c>
      <c r="F10" s="8" t="n">
        <f aca="false">75%*F6</f>
        <v>46800</v>
      </c>
      <c r="G10" s="8" t="n">
        <f aca="false">75%*G6</f>
        <v>48672</v>
      </c>
      <c r="H10" s="8" t="n">
        <f aca="false">75%*H6</f>
        <v>50618.88</v>
      </c>
      <c r="I10" s="8" t="n">
        <f aca="false">75%*I6</f>
        <v>52643.6352</v>
      </c>
      <c r="J10" s="8" t="n">
        <f aca="false">75%*J6</f>
        <v>54749.380608</v>
      </c>
      <c r="K10" s="8" t="n">
        <f aca="false">75%*K6</f>
        <v>56939.35583232</v>
      </c>
      <c r="L10" s="8" t="n">
        <f aca="false">75%*L6</f>
        <v>59216.9300656128</v>
      </c>
      <c r="M10" s="8" t="n">
        <f aca="false">75%*M6</f>
        <v>61585.6072682373</v>
      </c>
      <c r="N10" s="8" t="n">
        <f aca="false">75%*N6</f>
        <v>64049.0315589668</v>
      </c>
      <c r="O10" s="8" t="n">
        <f aca="false">75%*O6</f>
        <v>66610.9928213255</v>
      </c>
      <c r="P10" s="8" t="n">
        <f aca="false">75%*P6</f>
        <v>69275.4325341785</v>
      </c>
      <c r="Q10" s="8" t="n">
        <f aca="false">75%*Q6</f>
        <v>72046.4498355457</v>
      </c>
    </row>
    <row r="11" customFormat="false" ht="15.75" hidden="false" customHeight="false" outlineLevel="0" collapsed="false">
      <c r="A11" s="6" t="s">
        <v>7</v>
      </c>
      <c r="B11" s="6"/>
      <c r="C11" s="7" t="n">
        <v>5000</v>
      </c>
      <c r="D11" s="7" t="n">
        <v>5000</v>
      </c>
      <c r="E11" s="7" t="n">
        <v>5000</v>
      </c>
      <c r="F11" s="8" t="n">
        <f aca="false">$C$11</f>
        <v>5000</v>
      </c>
      <c r="G11" s="8" t="n">
        <f aca="false">$C$11</f>
        <v>5000</v>
      </c>
      <c r="H11" s="8" t="n">
        <f aca="false">$C$11</f>
        <v>5000</v>
      </c>
      <c r="I11" s="8" t="n">
        <f aca="false">$C$11</f>
        <v>5000</v>
      </c>
      <c r="J11" s="8" t="n">
        <f aca="false">$C$11</f>
        <v>5000</v>
      </c>
      <c r="K11" s="8" t="n">
        <f aca="false">$C$11</f>
        <v>5000</v>
      </c>
      <c r="L11" s="8" t="n">
        <f aca="false">2*$C$11</f>
        <v>10000</v>
      </c>
      <c r="M11" s="8" t="n">
        <f aca="false">2*$C$11</f>
        <v>10000</v>
      </c>
      <c r="N11" s="8" t="n">
        <f aca="false">2*$C$11</f>
        <v>10000</v>
      </c>
      <c r="O11" s="8" t="n">
        <f aca="false">2*$C$11</f>
        <v>10000</v>
      </c>
      <c r="P11" s="8" t="n">
        <f aca="false">2*$C$11</f>
        <v>10000</v>
      </c>
      <c r="Q11" s="8" t="n">
        <f aca="false">2*$C$11</f>
        <v>10000</v>
      </c>
    </row>
    <row r="12" customFormat="false" ht="15.75" hidden="false" customHeight="false" outlineLevel="0" collapsed="false">
      <c r="A12" s="6" t="s">
        <v>8</v>
      </c>
      <c r="B12" s="6"/>
      <c r="C12" s="7" t="n">
        <v>20000</v>
      </c>
      <c r="D12" s="7" t="n">
        <v>20000</v>
      </c>
      <c r="E12" s="7" t="n">
        <v>20000</v>
      </c>
      <c r="F12" s="8" t="n">
        <f aca="false">20%*F8</f>
        <v>16680</v>
      </c>
      <c r="G12" s="8" t="n">
        <f aca="false">20%*G8</f>
        <v>17389.2</v>
      </c>
      <c r="H12" s="8" t="n">
        <f aca="false">20%*H8</f>
        <v>18128.868</v>
      </c>
      <c r="I12" s="8" t="n">
        <f aca="false">20%*I8</f>
        <v>18900.32772</v>
      </c>
      <c r="J12" s="8" t="n">
        <f aca="false">20%*J8</f>
        <v>19704.9610788</v>
      </c>
      <c r="K12" s="8" t="n">
        <f aca="false">20%*K8</f>
        <v>20544.210784452</v>
      </c>
      <c r="L12" s="8" t="n">
        <f aca="false">20%*L8</f>
        <v>21419.5830414551</v>
      </c>
      <c r="M12" s="8" t="n">
        <f aca="false">20%*M8</f>
        <v>22332.6503800195</v>
      </c>
      <c r="N12" s="8" t="n">
        <f aca="false">20%*N8</f>
        <v>23285.0546129719</v>
      </c>
      <c r="O12" s="8" t="n">
        <f aca="false">20%*O8</f>
        <v>24278.5099261299</v>
      </c>
      <c r="P12" s="8" t="n">
        <f aca="false">20%*P8</f>
        <v>25314.8061082462</v>
      </c>
      <c r="Q12" s="8" t="n">
        <f aca="false">20%*Q8</f>
        <v>26395.8119269007</v>
      </c>
    </row>
    <row r="13" customFormat="false" ht="15.75" hidden="false" customHeight="false" outlineLevel="0" collapsed="false">
      <c r="A13" s="9" t="s">
        <v>9</v>
      </c>
      <c r="B13" s="9"/>
      <c r="C13" s="10" t="n">
        <v>85000</v>
      </c>
      <c r="D13" s="10" t="n">
        <v>85000</v>
      </c>
      <c r="E13" s="10" t="n">
        <v>85000</v>
      </c>
      <c r="F13" s="11" t="n">
        <f aca="false">SUM(F10:F12)</f>
        <v>68480</v>
      </c>
      <c r="G13" s="11" t="n">
        <f aca="false">SUM(G10:G12)</f>
        <v>71061.2</v>
      </c>
      <c r="H13" s="11" t="n">
        <f aca="false">SUM(H10:H12)</f>
        <v>73747.748</v>
      </c>
      <c r="I13" s="11" t="n">
        <f aca="false">SUM(I10:I12)</f>
        <v>76543.96292</v>
      </c>
      <c r="J13" s="11" t="n">
        <f aca="false">SUM(J10:J12)</f>
        <v>79454.3416868</v>
      </c>
      <c r="K13" s="11" t="n">
        <f aca="false">SUM(K10:K12)</f>
        <v>82483.566616772</v>
      </c>
      <c r="L13" s="11" t="n">
        <f aca="false">SUM(L10:L12)</f>
        <v>90636.5131070679</v>
      </c>
      <c r="M13" s="11" t="n">
        <f aca="false">SUM(M10:M12)</f>
        <v>93918.2576482569</v>
      </c>
      <c r="N13" s="11" t="n">
        <f aca="false">SUM(N10:N12)</f>
        <v>97334.0861719387</v>
      </c>
      <c r="O13" s="11" t="n">
        <f aca="false">SUM(O10:O12)</f>
        <v>100889.502747455</v>
      </c>
      <c r="P13" s="11" t="n">
        <f aca="false">SUM(P10:P12)</f>
        <v>104590.238642425</v>
      </c>
      <c r="Q13" s="11" t="n">
        <f aca="false">SUM(Q10:Q12)</f>
        <v>108442.261762446</v>
      </c>
    </row>
    <row r="14" customFormat="false" ht="15.75" hidden="false" customHeight="false" outlineLevel="0" collapsed="false">
      <c r="A14" s="6"/>
      <c r="B14" s="6"/>
      <c r="C14" s="7"/>
      <c r="D14" s="7"/>
      <c r="E14" s="7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customFormat="false" ht="15.75" hidden="false" customHeight="false" outlineLevel="0" collapsed="false">
      <c r="A15" s="9" t="s">
        <v>10</v>
      </c>
      <c r="B15" s="9"/>
      <c r="C15" s="10" t="n">
        <v>15000</v>
      </c>
      <c r="D15" s="10" t="n">
        <v>15000</v>
      </c>
      <c r="E15" s="10" t="n">
        <v>15000</v>
      </c>
      <c r="F15" s="11" t="n">
        <f aca="false">F8-F13</f>
        <v>14920</v>
      </c>
      <c r="G15" s="11" t="n">
        <f aca="false">G8-G13</f>
        <v>15884.8</v>
      </c>
      <c r="H15" s="11" t="n">
        <f aca="false">H8-H13</f>
        <v>16896.592</v>
      </c>
      <c r="I15" s="11" t="n">
        <f aca="false">I8-I13</f>
        <v>17957.67568</v>
      </c>
      <c r="J15" s="11" t="n">
        <f aca="false">J8-J13</f>
        <v>19070.4637072</v>
      </c>
      <c r="K15" s="11" t="n">
        <f aca="false">K8-K13</f>
        <v>20237.487305488</v>
      </c>
      <c r="L15" s="11" t="n">
        <f aca="false">L8-L13</f>
        <v>16461.4021002075</v>
      </c>
      <c r="M15" s="11" t="n">
        <f aca="false">M8-M13</f>
        <v>17744.9942518409</v>
      </c>
      <c r="N15" s="11" t="n">
        <f aca="false">N8-N13</f>
        <v>19091.1868929207</v>
      </c>
      <c r="O15" s="11" t="n">
        <f aca="false">O8-O13</f>
        <v>20503.0468831941</v>
      </c>
      <c r="P15" s="11" t="n">
        <f aca="false">P8-P13</f>
        <v>21983.7918988063</v>
      </c>
      <c r="Q15" s="11" t="n">
        <f aca="false">Q8-Q13</f>
        <v>23536.7978720571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1597</TotalTime>
  <Application>LibreOffice/24.2.5.2$MacOSX_X86_64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2024-08-18T20:40:22Z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