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ocuments\git\sourcemem_online\analysis\models\R\experiment_2\output\"/>
    </mc:Choice>
  </mc:AlternateContent>
  <xr:revisionPtr revIDLastSave="0" documentId="13_ncr:1_{C2F6C01A-BF7E-4705-BB72-2BEF97D23FB5}" xr6:coauthVersionLast="47" xr6:coauthVersionMax="47" xr10:uidLastSave="{00000000-0000-0000-0000-000000000000}"/>
  <bookViews>
    <workbookView xWindow="-110" yWindow="-110" windowWidth="22780" windowHeight="14660" activeTab="1" xr2:uid="{BFE2EB2B-3F0B-43E3-BC39-CD745FBA813C}"/>
  </bookViews>
  <sheets>
    <sheet name="Sheet1" sheetId="1" r:id="rId1"/>
    <sheet name="No Intrusion (Pure Guess)" sheetId="2" r:id="rId2"/>
    <sheet name="Flat Intrusion (3c)" sheetId="3" r:id="rId3"/>
    <sheet name="Temporal" sheetId="4" r:id="rId4"/>
    <sheet name="Spatiotemporal" sheetId="5" r:id="rId5"/>
    <sheet name="Orthographic" sheetId="6" r:id="rId6"/>
    <sheet name="Semantic" sheetId="7" r:id="rId7"/>
    <sheet name="SxTpOxSE" sheetId="8" r:id="rId8"/>
    <sheet name="SxTxOxSE" sheetId="10" r:id="rId9"/>
    <sheet name="Spatiotemporal_recog" sheetId="11" r:id="rId10"/>
    <sheet name="average parameter estimates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H21" i="1" s="1"/>
  <c r="D20" i="1"/>
  <c r="D21" i="1" s="1"/>
  <c r="B17" i="1"/>
  <c r="B20" i="1" s="1"/>
  <c r="B21" i="1" s="1"/>
  <c r="C17" i="1"/>
  <c r="C20" i="1" s="1"/>
  <c r="C21" i="1" s="1"/>
  <c r="D17" i="1"/>
  <c r="E17" i="1"/>
  <c r="E20" i="1" s="1"/>
  <c r="E21" i="1" s="1"/>
  <c r="F17" i="1"/>
  <c r="F20" i="1" s="1"/>
  <c r="F21" i="1" s="1"/>
  <c r="G17" i="1"/>
  <c r="G20" i="1" s="1"/>
  <c r="G21" i="1" s="1"/>
  <c r="H17" i="1"/>
  <c r="I17" i="1"/>
  <c r="I20" i="1" s="1"/>
  <c r="I21" i="1" s="1"/>
  <c r="A17" i="1"/>
  <c r="A20" i="1" s="1"/>
  <c r="A21" i="1" s="1"/>
  <c r="Z8" i="1"/>
  <c r="Y8" i="1"/>
  <c r="V8" i="1"/>
  <c r="S8" i="1"/>
  <c r="Q8" i="1"/>
  <c r="P8" i="1"/>
  <c r="N8" i="1"/>
  <c r="M8" i="1"/>
  <c r="J8" i="1"/>
  <c r="H8" i="1"/>
  <c r="G8" i="1"/>
  <c r="E8" i="1"/>
  <c r="D8" i="1"/>
  <c r="B8" i="1"/>
  <c r="A8" i="1"/>
  <c r="B7" i="5"/>
  <c r="B7" i="8"/>
  <c r="B7" i="10"/>
  <c r="F7" i="11"/>
  <c r="G7" i="11"/>
  <c r="H7" i="11"/>
  <c r="I7" i="11"/>
  <c r="J7" i="11"/>
  <c r="K7" i="11"/>
  <c r="L7" i="11"/>
  <c r="E7" i="11"/>
  <c r="D7" i="11"/>
  <c r="C7" i="11"/>
  <c r="B7" i="11"/>
  <c r="F7" i="7"/>
  <c r="G7" i="7"/>
  <c r="H7" i="7"/>
  <c r="I7" i="7"/>
  <c r="J7" i="7"/>
  <c r="K7" i="7"/>
  <c r="L7" i="7"/>
  <c r="M7" i="7"/>
  <c r="E7" i="7"/>
  <c r="D7" i="7"/>
  <c r="C7" i="7"/>
  <c r="B7" i="7"/>
  <c r="F7" i="6"/>
  <c r="G7" i="6"/>
  <c r="H7" i="6"/>
  <c r="I7" i="6"/>
  <c r="J7" i="6"/>
  <c r="K7" i="6"/>
  <c r="L7" i="6"/>
  <c r="M7" i="6"/>
  <c r="E7" i="6"/>
  <c r="D7" i="6"/>
  <c r="C7" i="6"/>
  <c r="B7" i="6"/>
  <c r="F7" i="4"/>
  <c r="G7" i="4"/>
  <c r="H7" i="4"/>
  <c r="I7" i="4"/>
  <c r="J7" i="4"/>
  <c r="E7" i="4"/>
  <c r="D7" i="4"/>
  <c r="C7" i="4"/>
  <c r="B7" i="4"/>
  <c r="F7" i="3"/>
  <c r="G7" i="3"/>
  <c r="E7" i="3"/>
  <c r="D7" i="3"/>
  <c r="C7" i="3"/>
  <c r="B7" i="3"/>
  <c r="E7" i="2"/>
  <c r="D7" i="2"/>
  <c r="C7" i="2"/>
  <c r="B7" i="2"/>
  <c r="J21" i="1" l="1"/>
  <c r="C22" i="1" s="1"/>
  <c r="F22" i="1" l="1"/>
  <c r="B22" i="1"/>
  <c r="D22" i="1"/>
  <c r="A22" i="1"/>
  <c r="E22" i="1"/>
  <c r="H22" i="1"/>
  <c r="I22" i="1"/>
  <c r="G22" i="1"/>
</calcChain>
</file>

<file path=xl/sharedStrings.xml><?xml version="1.0" encoding="utf-8"?>
<sst xmlns="http://schemas.openxmlformats.org/spreadsheetml/2006/main" count="158" uniqueCount="35">
  <si>
    <t>participant</t>
  </si>
  <si>
    <t>nLL</t>
  </si>
  <si>
    <t>aic</t>
  </si>
  <si>
    <t>prec</t>
  </si>
  <si>
    <t>beta</t>
  </si>
  <si>
    <t>prec1</t>
  </si>
  <si>
    <t>prec2</t>
  </si>
  <si>
    <t>gamma</t>
  </si>
  <si>
    <t>kappa</t>
  </si>
  <si>
    <t>lambda_b</t>
  </si>
  <si>
    <t>lambda_f</t>
  </si>
  <si>
    <t>zeta</t>
  </si>
  <si>
    <t>rho</t>
  </si>
  <si>
    <t>chi</t>
  </si>
  <si>
    <t>psi</t>
  </si>
  <si>
    <t>Pure Guess</t>
  </si>
  <si>
    <t>Intrusion + Guess</t>
  </si>
  <si>
    <t>Temporal</t>
  </si>
  <si>
    <t>Spatiotemporal</t>
  </si>
  <si>
    <t>Orthographic</t>
  </si>
  <si>
    <t>Semantic</t>
  </si>
  <si>
    <t>Additive (SxTpOxSE)</t>
  </si>
  <si>
    <t xml:space="preserve">Multiplicative </t>
  </si>
  <si>
    <t>Spatiotemporal Recognition</t>
  </si>
  <si>
    <t>AIC Weights</t>
  </si>
  <si>
    <t>AICs</t>
  </si>
  <si>
    <t>guess</t>
  </si>
  <si>
    <t>3c</t>
  </si>
  <si>
    <t>temp</t>
  </si>
  <si>
    <t>spatial</t>
  </si>
  <si>
    <t>orthographic</t>
  </si>
  <si>
    <t>semantic</t>
  </si>
  <si>
    <t>additive</t>
  </si>
  <si>
    <t>multi</t>
  </si>
  <si>
    <t>recog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</si>
</sst>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E66B7-B6FD-446C-B963-331C5706259B}">
  <dimension ref="A1:Z22"/>
  <sheetViews>
    <sheetView workbookViewId="0">
      <selection activeCell="C28" sqref="C28"/>
    </sheetView>
  </sheetViews>
  <sheetFormatPr defaultRowHeight="14.5" x14ac:dyDescent="0.35"/>
  <cols>
    <col min="1" max="3" width="12" bestFit="1" customWidth="1"/>
    <col min="4" max="4" width="10.453125" bestFit="1" customWidth="1"/>
    <col min="5" max="5" width="10.36328125" bestFit="1" customWidth="1"/>
    <col min="6" max="6" width="11" bestFit="1" customWidth="1"/>
    <col min="7" max="9" width="12" bestFit="1" customWidth="1"/>
  </cols>
  <sheetData>
    <row r="1" spans="1:26" x14ac:dyDescent="0.35">
      <c r="A1" t="s">
        <v>15</v>
      </c>
      <c r="D1" t="s">
        <v>16</v>
      </c>
      <c r="G1" t="s">
        <v>17</v>
      </c>
      <c r="J1" t="s">
        <v>18</v>
      </c>
      <c r="M1" t="s">
        <v>19</v>
      </c>
      <c r="P1" t="s">
        <v>20</v>
      </c>
      <c r="S1" t="s">
        <v>21</v>
      </c>
      <c r="V1" t="s">
        <v>22</v>
      </c>
      <c r="Y1" t="s">
        <v>23</v>
      </c>
    </row>
    <row r="2" spans="1:26" x14ac:dyDescent="0.35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  <c r="J2" t="s">
        <v>1</v>
      </c>
      <c r="K2" t="s">
        <v>2</v>
      </c>
      <c r="M2" t="s">
        <v>1</v>
      </c>
      <c r="N2" t="s">
        <v>2</v>
      </c>
      <c r="P2" t="s">
        <v>1</v>
      </c>
      <c r="Q2" t="s">
        <v>2</v>
      </c>
      <c r="S2" t="s">
        <v>1</v>
      </c>
      <c r="T2" t="s">
        <v>2</v>
      </c>
      <c r="V2" t="s">
        <v>1</v>
      </c>
      <c r="W2" t="s">
        <v>2</v>
      </c>
      <c r="Y2" t="s">
        <v>1</v>
      </c>
      <c r="Z2" t="s">
        <v>2</v>
      </c>
    </row>
    <row r="3" spans="1:26" x14ac:dyDescent="0.35">
      <c r="A3">
        <v>554.59916749951697</v>
      </c>
      <c r="B3">
        <v>1113.1983349990301</v>
      </c>
      <c r="D3">
        <v>554.15508285513397</v>
      </c>
      <c r="E3">
        <v>1116.31016571027</v>
      </c>
      <c r="G3">
        <v>549.18041275317501</v>
      </c>
      <c r="H3">
        <v>1112.36082550635</v>
      </c>
      <c r="J3">
        <v>535.03140180000003</v>
      </c>
      <c r="K3">
        <v>1088.0628039999999</v>
      </c>
      <c r="M3">
        <v>537.36811232076798</v>
      </c>
      <c r="N3">
        <v>1094.73622464154</v>
      </c>
      <c r="P3">
        <v>538.031600289925</v>
      </c>
      <c r="Q3">
        <v>1096.06320057985</v>
      </c>
      <c r="S3">
        <v>539.51930189999996</v>
      </c>
      <c r="T3">
        <v>1101.0386040000001</v>
      </c>
      <c r="V3">
        <v>537.66026360000001</v>
      </c>
      <c r="W3">
        <v>1097.3205270000001</v>
      </c>
      <c r="Y3">
        <v>539.26407291177395</v>
      </c>
      <c r="Z3">
        <v>1096.5281458235499</v>
      </c>
    </row>
    <row r="4" spans="1:26" x14ac:dyDescent="0.35">
      <c r="A4">
        <v>284.032088981144</v>
      </c>
      <c r="B4">
        <v>572.064177962288</v>
      </c>
      <c r="D4">
        <v>273.500849770184</v>
      </c>
      <c r="E4">
        <v>555.00169954036903</v>
      </c>
      <c r="G4">
        <v>272.21879746245497</v>
      </c>
      <c r="H4">
        <v>558.43759492490994</v>
      </c>
      <c r="J4">
        <v>271.85479329999998</v>
      </c>
      <c r="K4">
        <v>561.70958670000005</v>
      </c>
      <c r="M4">
        <v>265.22826436376999</v>
      </c>
      <c r="N4">
        <v>550.45652872753999</v>
      </c>
      <c r="P4">
        <v>271.29962975668002</v>
      </c>
      <c r="Q4">
        <v>562.59925951336095</v>
      </c>
      <c r="S4">
        <v>266.7795453</v>
      </c>
      <c r="T4">
        <v>555.55909050000002</v>
      </c>
      <c r="V4">
        <v>268.50488209999997</v>
      </c>
      <c r="W4">
        <v>559.00976419999995</v>
      </c>
      <c r="Y4">
        <v>274.31336499890398</v>
      </c>
      <c r="Z4">
        <v>566.62672999780898</v>
      </c>
    </row>
    <row r="5" spans="1:26" x14ac:dyDescent="0.35">
      <c r="A5">
        <v>1178.95272886879</v>
      </c>
      <c r="B5">
        <v>2361.90545773758</v>
      </c>
      <c r="D5">
        <v>1177.61347126899</v>
      </c>
      <c r="E5">
        <v>2363.22694253798</v>
      </c>
      <c r="G5">
        <v>1175.09419467165</v>
      </c>
      <c r="H5">
        <v>2364.1883893432901</v>
      </c>
      <c r="J5">
        <v>1171.701542</v>
      </c>
      <c r="K5">
        <v>2361.4030849999999</v>
      </c>
      <c r="M5">
        <v>1173.6055098321499</v>
      </c>
      <c r="N5">
        <v>2367.2110196643098</v>
      </c>
      <c r="P5">
        <v>1174.1992613044899</v>
      </c>
      <c r="Q5">
        <v>2368.3985226089699</v>
      </c>
      <c r="S5">
        <v>1174.189707</v>
      </c>
      <c r="T5">
        <v>2370.3794149999999</v>
      </c>
      <c r="V5">
        <v>1174.6478999999999</v>
      </c>
      <c r="W5">
        <v>2371.2958010000002</v>
      </c>
      <c r="Y5">
        <v>1170.6607619429101</v>
      </c>
      <c r="Z5">
        <v>2359.3215238858202</v>
      </c>
    </row>
    <row r="6" spans="1:26" x14ac:dyDescent="0.35">
      <c r="A6">
        <v>801.150581823366</v>
      </c>
      <c r="B6">
        <v>1606.3011636467299</v>
      </c>
      <c r="D6">
        <v>755.81549247154101</v>
      </c>
      <c r="E6">
        <v>1519.63098494308</v>
      </c>
      <c r="G6">
        <v>742.29196428178898</v>
      </c>
      <c r="H6">
        <v>1498.58392856358</v>
      </c>
      <c r="J6">
        <v>739.82702959999995</v>
      </c>
      <c r="K6">
        <v>1497.654059</v>
      </c>
      <c r="M6">
        <v>739.17382883053494</v>
      </c>
      <c r="N6">
        <v>1498.3476576610699</v>
      </c>
      <c r="P6">
        <v>740.38582725943797</v>
      </c>
      <c r="Q6">
        <v>1500.77165451888</v>
      </c>
      <c r="S6">
        <v>743.0973874</v>
      </c>
      <c r="T6">
        <v>1508.1947749999999</v>
      </c>
      <c r="V6">
        <v>777.42139269999996</v>
      </c>
      <c r="W6">
        <v>1576.842785</v>
      </c>
      <c r="Y6">
        <v>744.98985144412404</v>
      </c>
      <c r="Z6">
        <v>1507.9797028882499</v>
      </c>
    </row>
    <row r="7" spans="1:26" x14ac:dyDescent="0.35">
      <c r="A7">
        <v>1803.4796471484201</v>
      </c>
      <c r="B7">
        <v>3610.9592942968402</v>
      </c>
      <c r="D7">
        <v>1774.72078064844</v>
      </c>
      <c r="E7">
        <v>3557.4415612968801</v>
      </c>
      <c r="G7">
        <v>1776.25373223677</v>
      </c>
      <c r="H7">
        <v>3566.50746447353</v>
      </c>
      <c r="J7">
        <v>1773.7522959999999</v>
      </c>
      <c r="K7">
        <v>3565.5045919999998</v>
      </c>
      <c r="M7">
        <v>1773.4993512420399</v>
      </c>
      <c r="N7">
        <v>3566.9987024840798</v>
      </c>
      <c r="P7">
        <v>1773.7150098136799</v>
      </c>
      <c r="Q7">
        <v>3567.4300196273698</v>
      </c>
      <c r="S7">
        <v>1774.1123030000001</v>
      </c>
      <c r="T7">
        <v>3570.2246060000002</v>
      </c>
      <c r="V7">
        <v>1795.096892</v>
      </c>
      <c r="W7">
        <v>3612.1937840000001</v>
      </c>
      <c r="Y7">
        <v>1774.76947199596</v>
      </c>
      <c r="Z7">
        <v>3567.53894399193</v>
      </c>
    </row>
    <row r="8" spans="1:26" x14ac:dyDescent="0.35">
      <c r="A8">
        <f>SUM(A3:A7)</f>
        <v>4622.2142143212368</v>
      </c>
      <c r="B8">
        <f>SUM(B3:B7)</f>
        <v>9264.4284286424681</v>
      </c>
      <c r="D8">
        <f>SUM(D3:D7)</f>
        <v>4535.8056770142894</v>
      </c>
      <c r="E8">
        <f>SUM(E3:E7)</f>
        <v>9111.6113540285787</v>
      </c>
      <c r="G8">
        <f>SUM(G3:G7)</f>
        <v>4515.0391014058387</v>
      </c>
      <c r="H8">
        <f>SUM(H3:H7)</f>
        <v>9100.078202811661</v>
      </c>
      <c r="J8">
        <f>SUM(J3:J7)</f>
        <v>4492.1670627000003</v>
      </c>
      <c r="K8">
        <v>9074.3341259999997</v>
      </c>
      <c r="M8">
        <f>SUM(M3:M7)</f>
        <v>4488.875066589263</v>
      </c>
      <c r="N8">
        <f>SUM(N3:N7)</f>
        <v>9077.7501331785388</v>
      </c>
      <c r="P8">
        <f>SUM(P3:P7)</f>
        <v>4497.6313284242133</v>
      </c>
      <c r="Q8">
        <f>SUM(Q3:Q7)</f>
        <v>9095.2626568484302</v>
      </c>
      <c r="S8">
        <f>SUM(S3:S7)</f>
        <v>4497.6982446000002</v>
      </c>
      <c r="T8">
        <v>9105.3964899999992</v>
      </c>
      <c r="V8">
        <f>SUM(V3:V7)</f>
        <v>4553.3313304000003</v>
      </c>
      <c r="W8">
        <v>9216.6626620000006</v>
      </c>
      <c r="Y8">
        <f>SUM(Y3:Y7)</f>
        <v>4503.9975232936722</v>
      </c>
      <c r="Z8">
        <f>SUM(Z3:Z7)</f>
        <v>9097.995046587359</v>
      </c>
    </row>
    <row r="10" spans="1:26" x14ac:dyDescent="0.35">
      <c r="A10" t="s">
        <v>25</v>
      </c>
    </row>
    <row r="11" spans="1:26" x14ac:dyDescent="0.35">
      <c r="A11" t="s">
        <v>15</v>
      </c>
      <c r="B11" t="s">
        <v>16</v>
      </c>
      <c r="C11" t="s">
        <v>17</v>
      </c>
      <c r="D11" t="s">
        <v>18</v>
      </c>
      <c r="E11" t="s">
        <v>19</v>
      </c>
      <c r="F11" t="s">
        <v>20</v>
      </c>
      <c r="G11" t="s">
        <v>21</v>
      </c>
      <c r="H11" t="s">
        <v>22</v>
      </c>
      <c r="I11" t="s">
        <v>23</v>
      </c>
    </row>
    <row r="12" spans="1:26" x14ac:dyDescent="0.35">
      <c r="A12">
        <v>1113.1983349990301</v>
      </c>
      <c r="B12">
        <v>1116.31016571027</v>
      </c>
      <c r="C12">
        <v>1112.36082550635</v>
      </c>
      <c r="D12" s="1">
        <v>1088.0628039999999</v>
      </c>
      <c r="E12">
        <v>1094.73622464154</v>
      </c>
      <c r="F12">
        <v>1096.06320057985</v>
      </c>
      <c r="G12">
        <v>1101.0386040000001</v>
      </c>
      <c r="H12">
        <v>1097.3205270000001</v>
      </c>
      <c r="I12">
        <v>1096.5281458235499</v>
      </c>
    </row>
    <row r="13" spans="1:26" x14ac:dyDescent="0.35">
      <c r="A13">
        <v>572.064177962288</v>
      </c>
      <c r="B13">
        <v>555.00169954036903</v>
      </c>
      <c r="C13">
        <v>558.43759492490994</v>
      </c>
      <c r="D13">
        <v>561.70958670000005</v>
      </c>
      <c r="E13" s="1">
        <v>550.45652872753999</v>
      </c>
      <c r="F13">
        <v>562.59925951336095</v>
      </c>
      <c r="G13">
        <v>555.55909050000002</v>
      </c>
      <c r="H13">
        <v>559.00976419999995</v>
      </c>
      <c r="I13">
        <v>566.62672999780898</v>
      </c>
    </row>
    <row r="14" spans="1:26" x14ac:dyDescent="0.35">
      <c r="A14">
        <v>2361.90545773758</v>
      </c>
      <c r="B14">
        <v>2363.22694253798</v>
      </c>
      <c r="C14">
        <v>2364.1883893432901</v>
      </c>
      <c r="D14" s="2">
        <v>2361.4030849999999</v>
      </c>
      <c r="E14">
        <v>2367.2110196643098</v>
      </c>
      <c r="F14">
        <v>2368.3985226089699</v>
      </c>
      <c r="G14">
        <v>2370.3794149999999</v>
      </c>
      <c r="H14">
        <v>2371.2958010000002</v>
      </c>
      <c r="I14" s="1">
        <v>2359.3215238858202</v>
      </c>
    </row>
    <row r="15" spans="1:26" x14ac:dyDescent="0.35">
      <c r="A15">
        <v>1606.3011636467299</v>
      </c>
      <c r="B15">
        <v>1519.63098494308</v>
      </c>
      <c r="C15">
        <v>1498.58392856358</v>
      </c>
      <c r="D15" s="1">
        <v>1497.654059</v>
      </c>
      <c r="E15">
        <v>1498.3476576610699</v>
      </c>
      <c r="F15">
        <v>1500.77165451888</v>
      </c>
      <c r="G15">
        <v>1508.1947749999999</v>
      </c>
      <c r="H15">
        <v>1576.842785</v>
      </c>
      <c r="I15">
        <v>1507.9797028882499</v>
      </c>
    </row>
    <row r="16" spans="1:26" x14ac:dyDescent="0.35">
      <c r="A16">
        <v>3610.9592942968402</v>
      </c>
      <c r="B16" s="1">
        <v>3557.4415612968801</v>
      </c>
      <c r="C16" s="2">
        <v>3566.50746447353</v>
      </c>
      <c r="D16">
        <v>3565.5045919999998</v>
      </c>
      <c r="E16">
        <v>3566.9987024840798</v>
      </c>
      <c r="F16">
        <v>3567.4300196273698</v>
      </c>
      <c r="G16">
        <v>3570.2246060000002</v>
      </c>
      <c r="H16">
        <v>3612.1937840000001</v>
      </c>
      <c r="I16">
        <v>3567.53894399193</v>
      </c>
    </row>
    <row r="17" spans="1:10" x14ac:dyDescent="0.35">
      <c r="A17" s="3">
        <f>SUM(A12:A16)</f>
        <v>9264.4284286424681</v>
      </c>
      <c r="B17" s="3">
        <f>SUM(B12:B16)</f>
        <v>9111.6113540285787</v>
      </c>
      <c r="C17" s="3">
        <f>SUM(C12:C16)</f>
        <v>9100.078202811661</v>
      </c>
      <c r="D17" s="4">
        <f>SUM(D12:D16)</f>
        <v>9074.3341266999996</v>
      </c>
      <c r="E17" s="3">
        <f>SUM(E12:E16)</f>
        <v>9077.7501331785388</v>
      </c>
      <c r="F17" s="3">
        <f>SUM(F12:F16)</f>
        <v>9095.2626568484302</v>
      </c>
      <c r="G17" s="3">
        <f>SUM(G12:G16)</f>
        <v>9105.3964904999993</v>
      </c>
      <c r="H17" s="3">
        <f>SUM(H12:H16)</f>
        <v>9216.6626612</v>
      </c>
      <c r="I17" s="3">
        <f>SUM(I12:I16)</f>
        <v>9097.995046587359</v>
      </c>
    </row>
    <row r="19" spans="1:10" x14ac:dyDescent="0.35">
      <c r="A19" t="s">
        <v>24</v>
      </c>
    </row>
    <row r="20" spans="1:10" x14ac:dyDescent="0.35">
      <c r="A20" s="3">
        <f>A17-D17</f>
        <v>190.09430194246852</v>
      </c>
      <c r="B20" s="3">
        <f>B17-D17</f>
        <v>37.277227328579102</v>
      </c>
      <c r="C20" s="3">
        <f>C17-D17</f>
        <v>25.744076111661343</v>
      </c>
      <c r="D20" s="3">
        <f>D17-D17</f>
        <v>0</v>
      </c>
      <c r="E20" s="3">
        <f>E17-D17</f>
        <v>3.4160064785392024</v>
      </c>
      <c r="F20" s="3">
        <f>F17-D17</f>
        <v>20.928530148430582</v>
      </c>
      <c r="G20" s="3">
        <f>G17-D17</f>
        <v>31.06236379999973</v>
      </c>
      <c r="H20" s="3">
        <f>H17-D17</f>
        <v>142.32853450000039</v>
      </c>
      <c r="I20" s="3">
        <f>I17-D17</f>
        <v>23.660919887359341</v>
      </c>
    </row>
    <row r="21" spans="1:10" x14ac:dyDescent="0.35">
      <c r="A21" s="3">
        <f>EXP(-0.5*A20)</f>
        <v>5.2667998262778052E-42</v>
      </c>
      <c r="B21" s="3">
        <f t="shared" ref="B21:I21" si="0">EXP(-0.5*B20)</f>
        <v>8.0417938393924192E-9</v>
      </c>
      <c r="C21" s="3">
        <f t="shared" si="0"/>
        <v>2.5688864116222745E-6</v>
      </c>
      <c r="D21" s="3">
        <f t="shared" si="0"/>
        <v>1</v>
      </c>
      <c r="E21" s="3">
        <f t="shared" si="0"/>
        <v>0.18122729913018482</v>
      </c>
      <c r="F21" s="3">
        <f t="shared" si="0"/>
        <v>2.8538255451647537E-5</v>
      </c>
      <c r="G21" s="3">
        <f t="shared" si="0"/>
        <v>1.7984294404827832E-7</v>
      </c>
      <c r="H21" s="3">
        <f t="shared" si="0"/>
        <v>1.2409418314648951E-31</v>
      </c>
      <c r="I21" s="3">
        <f t="shared" si="0"/>
        <v>7.2794158185533316E-6</v>
      </c>
      <c r="J21">
        <f>SUM(A21:I21)</f>
        <v>1.1812658735726047</v>
      </c>
    </row>
    <row r="22" spans="1:10" x14ac:dyDescent="0.35">
      <c r="A22" s="3">
        <f>A21/J21</f>
        <v>4.458606605089645E-42</v>
      </c>
      <c r="B22" s="3">
        <f>B21/J21</f>
        <v>6.8077763180196899E-9</v>
      </c>
      <c r="C22" s="3">
        <f>C21/J21</f>
        <v>2.1746894319844937E-6</v>
      </c>
      <c r="D22" s="3">
        <f>D21/J21</f>
        <v>0.84654947067556718</v>
      </c>
      <c r="E22" s="3">
        <f>E21/J21</f>
        <v>0.15341787415062064</v>
      </c>
      <c r="F22" s="3">
        <f>F21/J21</f>
        <v>2.4159045046596343E-5</v>
      </c>
      <c r="G22" s="3">
        <f>G21/J21</f>
        <v>1.5224594908880566E-7</v>
      </c>
      <c r="H22" s="3">
        <f>H21/J21</f>
        <v>1.0505186505657759E-31</v>
      </c>
      <c r="I22" s="3">
        <f>I21/J21</f>
        <v>6.1623856080236737E-6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3B536-1CF6-4DC1-9789-F483E6D29B54}">
  <dimension ref="A1:L7"/>
  <sheetViews>
    <sheetView workbookViewId="0">
      <selection activeCell="D7" sqref="D7:L7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4</v>
      </c>
      <c r="K1" t="s">
        <v>11</v>
      </c>
      <c r="L1" t="s">
        <v>12</v>
      </c>
    </row>
    <row r="2" spans="1:12" x14ac:dyDescent="0.35">
      <c r="A2">
        <v>1</v>
      </c>
      <c r="B2">
        <v>539.26407291177395</v>
      </c>
      <c r="C2">
        <v>1096.5281458235499</v>
      </c>
      <c r="D2">
        <v>21.227205377143399</v>
      </c>
      <c r="E2">
        <v>1.46521981565171</v>
      </c>
      <c r="F2">
        <v>5.4062309326683801E-2</v>
      </c>
      <c r="G2">
        <v>0.87982775882862796</v>
      </c>
      <c r="H2">
        <v>4.9525619432347803</v>
      </c>
      <c r="I2">
        <v>0.12610151368011599</v>
      </c>
      <c r="J2">
        <v>1.7378905126724301E-2</v>
      </c>
      <c r="K2">
        <v>0.99990555667471204</v>
      </c>
      <c r="L2">
        <v>0.97163140342992504</v>
      </c>
    </row>
    <row r="3" spans="1:12" x14ac:dyDescent="0.35">
      <c r="A3">
        <v>2</v>
      </c>
      <c r="B3">
        <v>274.31336499890398</v>
      </c>
      <c r="C3">
        <v>566.62672999780898</v>
      </c>
      <c r="D3">
        <v>37.690678824879598</v>
      </c>
      <c r="E3">
        <v>12.7405194586206</v>
      </c>
      <c r="F3">
        <v>3.3655154570031799E-2</v>
      </c>
      <c r="G3">
        <v>0.53483347868182796</v>
      </c>
      <c r="H3">
        <v>0.46953346824019099</v>
      </c>
      <c r="I3">
        <v>0.43454590248582903</v>
      </c>
      <c r="J3">
        <v>8.5808960324786299E-2</v>
      </c>
      <c r="K3">
        <v>0.377707922156022</v>
      </c>
      <c r="L3">
        <v>0.56351141328923404</v>
      </c>
    </row>
    <row r="4" spans="1:12" x14ac:dyDescent="0.35">
      <c r="A4">
        <v>3</v>
      </c>
      <c r="B4">
        <v>1170.6607619429101</v>
      </c>
      <c r="C4">
        <v>2359.3215238858202</v>
      </c>
      <c r="D4">
        <v>16.493632136278698</v>
      </c>
      <c r="E4">
        <v>8.9333054384872401</v>
      </c>
      <c r="F4">
        <v>7.3289260502026304E-2</v>
      </c>
      <c r="G4">
        <v>0.99938063451699799</v>
      </c>
      <c r="H4">
        <v>4.87695595871251</v>
      </c>
      <c r="I4">
        <v>2.8437811807391</v>
      </c>
      <c r="J4">
        <v>0.31992141191950402</v>
      </c>
      <c r="K4">
        <v>0.99935711620646595</v>
      </c>
      <c r="L4">
        <v>0.84802322772901395</v>
      </c>
    </row>
    <row r="5" spans="1:12" x14ac:dyDescent="0.35">
      <c r="A5">
        <v>4</v>
      </c>
      <c r="B5">
        <v>744.98985144412404</v>
      </c>
      <c r="C5">
        <v>1507.9797028882499</v>
      </c>
      <c r="D5">
        <v>22.8599341563806</v>
      </c>
      <c r="E5">
        <v>14.304351019311101</v>
      </c>
      <c r="F5">
        <v>0.114647639912276</v>
      </c>
      <c r="G5">
        <v>0.91472042174833401</v>
      </c>
      <c r="H5">
        <v>0.10287037664403199</v>
      </c>
      <c r="I5">
        <v>1.4540112148152999</v>
      </c>
      <c r="J5">
        <v>7.5876655087212905E-2</v>
      </c>
      <c r="K5">
        <v>0.67182014015348801</v>
      </c>
      <c r="L5">
        <v>0.61270985486456797</v>
      </c>
    </row>
    <row r="6" spans="1:12" x14ac:dyDescent="0.35">
      <c r="A6">
        <v>5</v>
      </c>
      <c r="B6">
        <v>1774.76947199596</v>
      </c>
      <c r="C6">
        <v>3567.53894399193</v>
      </c>
      <c r="D6">
        <v>22.5530645296347</v>
      </c>
      <c r="E6">
        <v>12.0816413062894</v>
      </c>
      <c r="F6">
        <v>8.3538919271193002E-2</v>
      </c>
      <c r="G6">
        <v>0.76692970541479599</v>
      </c>
      <c r="H6">
        <v>0.27687877654497201</v>
      </c>
      <c r="I6">
        <v>0.95033569004557505</v>
      </c>
      <c r="J6">
        <v>0.84996208793323802</v>
      </c>
      <c r="K6">
        <v>0.35644305167857998</v>
      </c>
      <c r="L6">
        <v>0.85001413515820401</v>
      </c>
    </row>
    <row r="7" spans="1:12" x14ac:dyDescent="0.35">
      <c r="B7">
        <f>SUM(B2:B6)</f>
        <v>4503.9975232936722</v>
      </c>
      <c r="C7">
        <f>SUM(C2:C6)</f>
        <v>9097.995046587359</v>
      </c>
      <c r="D7">
        <f>AVERAGE(D2:D6)</f>
        <v>24.164903004863397</v>
      </c>
      <c r="E7">
        <f>AVERAGE(E2:E6)</f>
        <v>9.9050074076720094</v>
      </c>
      <c r="F7">
        <f t="shared" ref="F7:L7" si="0">AVERAGE(F2:F6)</f>
        <v>7.1838656716442184E-2</v>
      </c>
      <c r="G7">
        <f t="shared" si="0"/>
        <v>0.81913839983811676</v>
      </c>
      <c r="H7">
        <f t="shared" si="0"/>
        <v>2.1357601046752972</v>
      </c>
      <c r="I7">
        <f t="shared" si="0"/>
        <v>1.1617551003531841</v>
      </c>
      <c r="J7">
        <f t="shared" si="0"/>
        <v>0.26978960407829311</v>
      </c>
      <c r="K7">
        <f t="shared" si="0"/>
        <v>0.68104675737385367</v>
      </c>
      <c r="L7">
        <f t="shared" si="0"/>
        <v>0.76917800689418891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A2544-8B1F-4064-A159-B38AFE7449FC}">
  <dimension ref="A1:L10"/>
  <sheetViews>
    <sheetView workbookViewId="0">
      <selection activeCell="N25" sqref="N25"/>
    </sheetView>
  </sheetViews>
  <sheetFormatPr defaultRowHeight="14.5" x14ac:dyDescent="0.35"/>
  <sheetData>
    <row r="1" spans="1:12" x14ac:dyDescent="0.3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4</v>
      </c>
      <c r="I1" t="s">
        <v>11</v>
      </c>
      <c r="J1" t="s">
        <v>12</v>
      </c>
      <c r="K1" t="s">
        <v>13</v>
      </c>
      <c r="L1" t="s">
        <v>14</v>
      </c>
    </row>
    <row r="2" spans="1:12" x14ac:dyDescent="0.35">
      <c r="A2" t="s">
        <v>26</v>
      </c>
      <c r="B2">
        <v>21.882232892151041</v>
      </c>
      <c r="H2">
        <v>0.35123256251769241</v>
      </c>
    </row>
    <row r="3" spans="1:12" x14ac:dyDescent="0.35">
      <c r="A3" t="s">
        <v>27</v>
      </c>
      <c r="B3">
        <v>22.135753171450823</v>
      </c>
      <c r="C3">
        <v>12.494391521112556</v>
      </c>
      <c r="D3">
        <v>0.14466510723722897</v>
      </c>
      <c r="H3">
        <v>0.2086027308237636</v>
      </c>
    </row>
    <row r="4" spans="1:12" x14ac:dyDescent="0.35">
      <c r="A4" t="s">
        <v>28</v>
      </c>
      <c r="B4">
        <v>20.828299093230161</v>
      </c>
      <c r="C4">
        <v>11.120174712848634</v>
      </c>
      <c r="D4">
        <v>0.34573309815795761</v>
      </c>
      <c r="E4">
        <v>0.59201076588337298</v>
      </c>
      <c r="F4">
        <v>0.6618080866630589</v>
      </c>
      <c r="G4">
        <v>0.36021299566007242</v>
      </c>
      <c r="H4">
        <v>0.21532829924300695</v>
      </c>
    </row>
    <row r="5" spans="1:12" x14ac:dyDescent="0.35">
      <c r="A5" t="s">
        <v>29</v>
      </c>
      <c r="B5">
        <v>22.92913042</v>
      </c>
      <c r="C5">
        <v>10.154378550000001</v>
      </c>
      <c r="D5">
        <v>8.3653555000000004E-2</v>
      </c>
      <c r="E5">
        <v>0.78524834499999996</v>
      </c>
      <c r="F5">
        <v>2.0261496669999999</v>
      </c>
      <c r="G5">
        <v>1.1083925379999999</v>
      </c>
      <c r="H5">
        <v>0.19849725800000001</v>
      </c>
      <c r="I5">
        <v>0.58043037600000003</v>
      </c>
      <c r="J5">
        <v>0.80252421699999998</v>
      </c>
    </row>
    <row r="6" spans="1:12" x14ac:dyDescent="0.35">
      <c r="A6" t="s">
        <v>30</v>
      </c>
      <c r="B6">
        <v>23.307341546256218</v>
      </c>
      <c r="C6">
        <v>11.048903192225824</v>
      </c>
      <c r="D6">
        <v>0.16297022908687903</v>
      </c>
      <c r="E6">
        <v>0.74140491281428844</v>
      </c>
      <c r="F6">
        <v>2.0737335942225448</v>
      </c>
      <c r="G6">
        <v>0.49261384668110725</v>
      </c>
      <c r="H6">
        <v>0.18879055446602191</v>
      </c>
      <c r="I6">
        <v>0.80854241483250799</v>
      </c>
      <c r="J6">
        <v>0.19233678022969264</v>
      </c>
      <c r="K6">
        <v>0.23096028675302377</v>
      </c>
    </row>
    <row r="7" spans="1:12" x14ac:dyDescent="0.35">
      <c r="A7" t="s">
        <v>31</v>
      </c>
      <c r="B7">
        <v>23.395076047285258</v>
      </c>
      <c r="C7">
        <v>10.965001973040518</v>
      </c>
      <c r="D7">
        <v>0.1204699073790136</v>
      </c>
      <c r="E7">
        <v>0.66210806027615665</v>
      </c>
      <c r="F7">
        <v>1.5538164678266999</v>
      </c>
      <c r="G7">
        <v>0.79609363224081164</v>
      </c>
      <c r="H7">
        <v>0.19677562838109014</v>
      </c>
      <c r="I7">
        <v>0.81483505022112757</v>
      </c>
      <c r="J7">
        <v>0.27571118850549775</v>
      </c>
      <c r="L7">
        <v>0.10015954473197923</v>
      </c>
    </row>
    <row r="8" spans="1:12" x14ac:dyDescent="0.35">
      <c r="A8" t="s">
        <v>32</v>
      </c>
      <c r="B8">
        <v>22.187590719999999</v>
      </c>
      <c r="C8">
        <v>10.372240290000001</v>
      </c>
      <c r="D8">
        <v>3.8380722999999999E-2</v>
      </c>
      <c r="E8">
        <v>0.75157865499999998</v>
      </c>
      <c r="F8">
        <v>2.303389224</v>
      </c>
      <c r="G8">
        <v>2.344361047</v>
      </c>
      <c r="H8">
        <v>0.195951668</v>
      </c>
      <c r="I8">
        <v>0.83200027799999998</v>
      </c>
      <c r="J8">
        <v>0.32414957799999999</v>
      </c>
      <c r="K8">
        <v>0.36574001299999997</v>
      </c>
      <c r="L8">
        <v>0.196701025</v>
      </c>
    </row>
    <row r="9" spans="1:12" x14ac:dyDescent="0.35">
      <c r="A9" t="s">
        <v>33</v>
      </c>
      <c r="B9">
        <v>21.932627100000001</v>
      </c>
      <c r="C9">
        <v>15.88084445</v>
      </c>
      <c r="D9">
        <v>0.20118844</v>
      </c>
      <c r="E9">
        <v>0.74613128900000003</v>
      </c>
      <c r="F9">
        <v>1.8932596509999999</v>
      </c>
      <c r="G9">
        <v>1.548318589</v>
      </c>
      <c r="H9">
        <v>0.30082026699999997</v>
      </c>
      <c r="I9">
        <v>0.87599712900000004</v>
      </c>
      <c r="J9">
        <v>0.34162946199999999</v>
      </c>
      <c r="K9">
        <v>0.50084388300000005</v>
      </c>
      <c r="L9">
        <v>9.3937240000000009E-3</v>
      </c>
    </row>
    <row r="10" spans="1:12" x14ac:dyDescent="0.35">
      <c r="A10" t="s">
        <v>34</v>
      </c>
      <c r="B10">
        <v>24.164903004863397</v>
      </c>
      <c r="C10">
        <v>9.9050074076720094</v>
      </c>
      <c r="D10">
        <v>7.1838656716442184E-2</v>
      </c>
      <c r="E10">
        <v>0.81913839983811676</v>
      </c>
      <c r="F10">
        <v>2.1357601046752972</v>
      </c>
      <c r="G10">
        <v>1.1617551003531841</v>
      </c>
      <c r="H10">
        <v>0.26978960407829311</v>
      </c>
      <c r="I10">
        <v>0.68104675737385367</v>
      </c>
      <c r="J10">
        <v>0.76917800689418891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EB2FA-2650-4223-92C1-F22FC13897A8}">
  <dimension ref="A1:E7"/>
  <sheetViews>
    <sheetView tabSelected="1" workbookViewId="0">
      <selection activeCell="D16" sqref="D16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</v>
      </c>
      <c r="B2">
        <v>554.59916749951697</v>
      </c>
      <c r="C2">
        <v>1113.1983349990301</v>
      </c>
      <c r="D2">
        <v>19.6198786609419</v>
      </c>
      <c r="E2">
        <v>0.14932812956031299</v>
      </c>
    </row>
    <row r="3" spans="1:5" x14ac:dyDescent="0.35">
      <c r="A3">
        <v>2</v>
      </c>
      <c r="B3">
        <v>284.032088981144</v>
      </c>
      <c r="C3">
        <v>572.064177962288</v>
      </c>
      <c r="D3">
        <v>37.724180715671302</v>
      </c>
      <c r="E3">
        <v>0.15051247556320199</v>
      </c>
    </row>
    <row r="4" spans="1:5" x14ac:dyDescent="0.35">
      <c r="A4">
        <v>3</v>
      </c>
      <c r="B4">
        <v>1178.95272886879</v>
      </c>
      <c r="C4">
        <v>2361.90545773758</v>
      </c>
      <c r="D4">
        <v>15.3012273162181</v>
      </c>
      <c r="E4">
        <v>0.35254143088469297</v>
      </c>
    </row>
    <row r="5" spans="1:5" x14ac:dyDescent="0.35">
      <c r="A5">
        <v>4</v>
      </c>
      <c r="B5">
        <v>801.150581823366</v>
      </c>
      <c r="C5">
        <v>1606.3011636467299</v>
      </c>
      <c r="D5">
        <v>21.324428781192999</v>
      </c>
      <c r="E5">
        <v>0.24081865422381701</v>
      </c>
    </row>
    <row r="6" spans="1:5" x14ac:dyDescent="0.35">
      <c r="A6">
        <v>5</v>
      </c>
      <c r="B6">
        <v>1803.4796471484201</v>
      </c>
      <c r="C6">
        <v>3610.9592942968402</v>
      </c>
      <c r="D6">
        <v>15.441448986730901</v>
      </c>
      <c r="E6">
        <v>0.86296212235643699</v>
      </c>
    </row>
    <row r="7" spans="1:5" x14ac:dyDescent="0.35">
      <c r="B7">
        <f>SUM(B2:B6)</f>
        <v>4622.2142143212368</v>
      </c>
      <c r="C7">
        <f>SUM(C2:C6)</f>
        <v>9264.4284286424681</v>
      </c>
      <c r="D7">
        <f>AVERAGE(D2:D6)</f>
        <v>21.882232892151041</v>
      </c>
      <c r="E7">
        <f>AVERAGE(E2:E6)</f>
        <v>0.35123256251769241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BB0F7-940B-4793-B68C-0F8373DA339B}">
  <dimension ref="A1:G7"/>
  <sheetViews>
    <sheetView workbookViewId="0">
      <selection activeCell="D7" sqref="D7:G7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4</v>
      </c>
    </row>
    <row r="2" spans="1:7" x14ac:dyDescent="0.35">
      <c r="A2">
        <v>1</v>
      </c>
      <c r="B2">
        <v>554.15508285513397</v>
      </c>
      <c r="C2">
        <v>1116.31016571027</v>
      </c>
      <c r="D2">
        <v>19.623490995617502</v>
      </c>
      <c r="E2">
        <v>0.41707213012647598</v>
      </c>
      <c r="F2">
        <v>9.9378570912470501E-2</v>
      </c>
      <c r="G2">
        <v>5.0000000000052003E-2</v>
      </c>
    </row>
    <row r="3" spans="1:7" x14ac:dyDescent="0.35">
      <c r="A3">
        <v>2</v>
      </c>
      <c r="B3">
        <v>273.500849770184</v>
      </c>
      <c r="C3">
        <v>555.00169954036903</v>
      </c>
      <c r="D3">
        <v>37.517285757716699</v>
      </c>
      <c r="E3">
        <v>15.486673337814899</v>
      </c>
      <c r="F3">
        <v>7.178524427711E-2</v>
      </c>
      <c r="G3">
        <v>7.7774695979710401E-2</v>
      </c>
    </row>
    <row r="4" spans="1:7" x14ac:dyDescent="0.35">
      <c r="A4">
        <v>3</v>
      </c>
      <c r="B4">
        <v>1177.61347126899</v>
      </c>
      <c r="C4">
        <v>2363.22694253798</v>
      </c>
      <c r="D4">
        <v>15.212611688932499</v>
      </c>
      <c r="E4">
        <v>12.114397293241</v>
      </c>
      <c r="F4">
        <v>5.00000000000052E-2</v>
      </c>
      <c r="G4">
        <v>0.30162599876676699</v>
      </c>
    </row>
    <row r="5" spans="1:7" x14ac:dyDescent="0.35">
      <c r="A5">
        <v>4</v>
      </c>
      <c r="B5">
        <v>755.81549247154101</v>
      </c>
      <c r="C5">
        <v>1519.63098494308</v>
      </c>
      <c r="D5">
        <v>21.604263059919202</v>
      </c>
      <c r="E5">
        <v>23.856284065802299</v>
      </c>
      <c r="F5">
        <v>0.175163939210327</v>
      </c>
      <c r="G5">
        <v>7.0034052657849594E-2</v>
      </c>
    </row>
    <row r="6" spans="1:7" x14ac:dyDescent="0.35">
      <c r="A6">
        <v>5</v>
      </c>
      <c r="B6">
        <v>1774.72078064844</v>
      </c>
      <c r="C6">
        <v>3557.4415612968801</v>
      </c>
      <c r="D6">
        <v>16.721114355068199</v>
      </c>
      <c r="E6">
        <v>10.597530778578101</v>
      </c>
      <c r="F6">
        <v>0.32699778178623201</v>
      </c>
      <c r="G6">
        <v>0.54357890671443898</v>
      </c>
    </row>
    <row r="7" spans="1:7" x14ac:dyDescent="0.35">
      <c r="B7">
        <f>SUM(B2:B6)</f>
        <v>4535.8056770142894</v>
      </c>
      <c r="C7">
        <f>SUM(C2:C6)</f>
        <v>9111.6113540285787</v>
      </c>
      <c r="D7">
        <f>AVERAGE(D2:D6)</f>
        <v>22.135753171450823</v>
      </c>
      <c r="E7">
        <f>AVERAGE(E2:E6)</f>
        <v>12.494391521112556</v>
      </c>
      <c r="F7">
        <f t="shared" ref="F7:G7" si="0">AVERAGE(F2:F6)</f>
        <v>0.14466510723722897</v>
      </c>
      <c r="G7">
        <f t="shared" si="0"/>
        <v>0.2086027308237636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B9C82-F092-4EBA-B77E-9CE62073AEFE}">
  <dimension ref="A1:J7"/>
  <sheetViews>
    <sheetView workbookViewId="0">
      <selection activeCell="D7" sqref="D7:J7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4</v>
      </c>
    </row>
    <row r="2" spans="1:10" x14ac:dyDescent="0.35">
      <c r="A2">
        <v>1</v>
      </c>
      <c r="B2">
        <v>549.18041275317501</v>
      </c>
      <c r="C2">
        <v>1112.36082550635</v>
      </c>
      <c r="D2">
        <v>19.646092936047001</v>
      </c>
      <c r="E2">
        <v>0.46498522416587001</v>
      </c>
      <c r="F2">
        <v>0.14088378164249099</v>
      </c>
      <c r="G2">
        <v>0.64390603393119505</v>
      </c>
      <c r="H2">
        <v>1.5496997912838899</v>
      </c>
      <c r="I2">
        <v>0.50592141256957202</v>
      </c>
      <c r="J2">
        <v>4.61298024509516E-2</v>
      </c>
    </row>
    <row r="3" spans="1:10" x14ac:dyDescent="0.35">
      <c r="A3">
        <v>2</v>
      </c>
      <c r="B3">
        <v>272.21879746245497</v>
      </c>
      <c r="C3">
        <v>558.43759492490994</v>
      </c>
      <c r="D3">
        <v>37.512385272854502</v>
      </c>
      <c r="E3">
        <v>14.5460983829254</v>
      </c>
      <c r="F3">
        <v>0.131628658250211</v>
      </c>
      <c r="G3">
        <v>0.53078761352913895</v>
      </c>
      <c r="H3">
        <v>0.140535300990902</v>
      </c>
      <c r="I3">
        <v>0.187726609307171</v>
      </c>
      <c r="J3">
        <v>7.6322485414558799E-2</v>
      </c>
    </row>
    <row r="4" spans="1:10" x14ac:dyDescent="0.35">
      <c r="A4">
        <v>3</v>
      </c>
      <c r="B4">
        <v>1175.09419467165</v>
      </c>
      <c r="C4">
        <v>2364.1883893432901</v>
      </c>
      <c r="D4">
        <v>15.327206728977901</v>
      </c>
      <c r="E4">
        <v>12.171219664928399</v>
      </c>
      <c r="F4">
        <v>0.102203603108781</v>
      </c>
      <c r="G4">
        <v>0.46866994035500698</v>
      </c>
      <c r="H4">
        <v>1.5382198024739699</v>
      </c>
      <c r="I4">
        <v>0.26542754365955501</v>
      </c>
      <c r="J4">
        <v>0.30394882594788197</v>
      </c>
    </row>
    <row r="5" spans="1:10" x14ac:dyDescent="0.35">
      <c r="A5">
        <v>4</v>
      </c>
      <c r="B5">
        <v>742.29196428178898</v>
      </c>
      <c r="C5">
        <v>1498.58392856358</v>
      </c>
      <c r="D5">
        <v>21.265378402793001</v>
      </c>
      <c r="E5">
        <v>11.942907889122401</v>
      </c>
      <c r="F5">
        <v>0.35395332993216</v>
      </c>
      <c r="G5">
        <v>0.68461148941523597</v>
      </c>
      <c r="H5">
        <v>4.36897313231078E-2</v>
      </c>
      <c r="I5">
        <v>0.56118372505127401</v>
      </c>
      <c r="J5">
        <v>3.8781572029903497E-2</v>
      </c>
    </row>
    <row r="6" spans="1:10" x14ac:dyDescent="0.35">
      <c r="A6">
        <v>5</v>
      </c>
      <c r="B6">
        <v>1776.25373223677</v>
      </c>
      <c r="C6">
        <v>3566.50746447353</v>
      </c>
      <c r="D6">
        <v>10.3904321254784</v>
      </c>
      <c r="E6">
        <v>16.475662403101101</v>
      </c>
      <c r="F6">
        <v>0.99999611785614495</v>
      </c>
      <c r="G6">
        <v>0.63207875218628795</v>
      </c>
      <c r="H6">
        <v>3.6895807243424401E-2</v>
      </c>
      <c r="I6">
        <v>0.28080568771279002</v>
      </c>
      <c r="J6">
        <v>0.61145881037173899</v>
      </c>
    </row>
    <row r="7" spans="1:10" x14ac:dyDescent="0.35">
      <c r="B7">
        <f>SUM(B2:B6)</f>
        <v>4515.0391014058387</v>
      </c>
      <c r="C7">
        <f>SUM(C2:C6)</f>
        <v>9100.078202811661</v>
      </c>
      <c r="D7">
        <f>AVERAGE(D2:D6)</f>
        <v>20.828299093230161</v>
      </c>
      <c r="E7">
        <f>AVERAGE(E2:E6)</f>
        <v>11.120174712848634</v>
      </c>
      <c r="F7">
        <f t="shared" ref="F7:J7" si="0">AVERAGE(F2:F6)</f>
        <v>0.34573309815795761</v>
      </c>
      <c r="G7">
        <f t="shared" si="0"/>
        <v>0.59201076588337298</v>
      </c>
      <c r="H7">
        <f t="shared" si="0"/>
        <v>0.6618080866630589</v>
      </c>
      <c r="I7">
        <f t="shared" si="0"/>
        <v>0.36021299566007242</v>
      </c>
      <c r="J7">
        <f t="shared" si="0"/>
        <v>0.21532829924300695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32599-0E86-4CE5-9406-8F069082D00A}">
  <dimension ref="A1:L7"/>
  <sheetViews>
    <sheetView workbookViewId="0">
      <selection activeCell="D7" sqref="D7:L7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4</v>
      </c>
      <c r="K1" t="s">
        <v>11</v>
      </c>
      <c r="L1" t="s">
        <v>12</v>
      </c>
    </row>
    <row r="2" spans="1:12" x14ac:dyDescent="0.35">
      <c r="A2">
        <v>1</v>
      </c>
      <c r="B2">
        <v>535.03140180000003</v>
      </c>
      <c r="C2">
        <v>1088.0628039999999</v>
      </c>
      <c r="D2">
        <v>21.326026769999999</v>
      </c>
      <c r="E2">
        <v>1.4880782050000001</v>
      </c>
      <c r="F2">
        <v>5.6462248E-2</v>
      </c>
      <c r="G2">
        <v>0.88526405699999999</v>
      </c>
      <c r="H2">
        <v>4.4488712670000004</v>
      </c>
      <c r="I2">
        <v>0.54644106100000001</v>
      </c>
      <c r="J2">
        <v>2.8394039999999998E-3</v>
      </c>
      <c r="K2">
        <v>0.99471772199999997</v>
      </c>
      <c r="L2">
        <v>0.96173060700000002</v>
      </c>
    </row>
    <row r="3" spans="1:12" x14ac:dyDescent="0.35">
      <c r="A3">
        <v>2</v>
      </c>
      <c r="B3">
        <v>271.85479329999998</v>
      </c>
      <c r="C3">
        <v>561.70958670000005</v>
      </c>
      <c r="D3">
        <v>37.925360210000001</v>
      </c>
      <c r="E3">
        <v>12.27710154</v>
      </c>
      <c r="F3">
        <v>2.9303546999999999E-2</v>
      </c>
      <c r="G3">
        <v>0.50958753400000001</v>
      </c>
      <c r="H3">
        <v>0.57229552299999997</v>
      </c>
      <c r="I3">
        <v>0.60451425700000005</v>
      </c>
      <c r="J3">
        <v>7.2607471000000007E-2</v>
      </c>
      <c r="K3">
        <v>0.33339771400000001</v>
      </c>
      <c r="L3">
        <v>0.69202973700000003</v>
      </c>
    </row>
    <row r="4" spans="1:12" x14ac:dyDescent="0.35">
      <c r="A4">
        <v>3</v>
      </c>
      <c r="B4">
        <v>1171.701542</v>
      </c>
      <c r="C4">
        <v>2361.4030849999999</v>
      </c>
      <c r="D4">
        <v>16.463045340000001</v>
      </c>
      <c r="E4">
        <v>11.138882389999999</v>
      </c>
      <c r="F4">
        <v>7.6590291000000005E-2</v>
      </c>
      <c r="G4">
        <v>0.99987937999999998</v>
      </c>
      <c r="H4">
        <v>4.871264364</v>
      </c>
      <c r="I4">
        <v>2.0806013559999998</v>
      </c>
      <c r="J4">
        <v>0.30054571400000002</v>
      </c>
      <c r="K4">
        <v>0.99448416100000003</v>
      </c>
      <c r="L4">
        <v>0.854471019</v>
      </c>
    </row>
    <row r="5" spans="1:12" x14ac:dyDescent="0.35">
      <c r="A5">
        <v>4</v>
      </c>
      <c r="B5">
        <v>739.82702959999995</v>
      </c>
      <c r="C5">
        <v>1497.654059</v>
      </c>
      <c r="D5">
        <v>23.24980025</v>
      </c>
      <c r="E5">
        <v>12.650907930000001</v>
      </c>
      <c r="F5">
        <v>8.5849810999999998E-2</v>
      </c>
      <c r="G5">
        <v>0.926891719</v>
      </c>
      <c r="H5">
        <v>0.21960859899999999</v>
      </c>
      <c r="I5">
        <v>1.9872535140000001</v>
      </c>
      <c r="J5">
        <v>4.0471814000000002E-2</v>
      </c>
      <c r="K5">
        <v>0.47857324099999998</v>
      </c>
      <c r="L5">
        <v>0.75508195499999997</v>
      </c>
    </row>
    <row r="6" spans="1:12" x14ac:dyDescent="0.35">
      <c r="A6">
        <v>5</v>
      </c>
      <c r="B6">
        <v>1773.7522959999999</v>
      </c>
      <c r="C6">
        <v>3565.5045919999998</v>
      </c>
      <c r="D6">
        <v>15.68141952</v>
      </c>
      <c r="E6">
        <v>13.216922670000001</v>
      </c>
      <c r="F6">
        <v>0.170061877</v>
      </c>
      <c r="G6">
        <v>0.60461903400000006</v>
      </c>
      <c r="H6">
        <v>1.8708580999999998E-2</v>
      </c>
      <c r="I6">
        <v>0.32315250299999998</v>
      </c>
      <c r="J6">
        <v>0.57602188899999995</v>
      </c>
      <c r="K6">
        <v>0.100979043</v>
      </c>
      <c r="L6">
        <v>0.74930776700000001</v>
      </c>
    </row>
    <row r="7" spans="1:12" x14ac:dyDescent="0.35">
      <c r="B7">
        <f>SUM(B2:B6)</f>
        <v>4492.1670627000003</v>
      </c>
      <c r="C7">
        <v>9074.3341259999997</v>
      </c>
      <c r="D7">
        <v>22.92913042</v>
      </c>
      <c r="E7">
        <v>10.154378550000001</v>
      </c>
      <c r="F7">
        <v>8.3653555000000004E-2</v>
      </c>
      <c r="G7">
        <v>0.78524834499999996</v>
      </c>
      <c r="H7">
        <v>2.0261496669999999</v>
      </c>
      <c r="I7">
        <v>1.1083925379999999</v>
      </c>
      <c r="J7">
        <v>0.19849725800000001</v>
      </c>
      <c r="K7">
        <v>0.58043037600000003</v>
      </c>
      <c r="L7">
        <v>0.80252421699999998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32201-2A0D-4CD6-ABFA-B1AF7556E927}">
  <dimension ref="A1:M7"/>
  <sheetViews>
    <sheetView workbookViewId="0">
      <selection activeCell="D7" sqref="D7:M7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4</v>
      </c>
      <c r="K1" t="s">
        <v>11</v>
      </c>
      <c r="L1" t="s">
        <v>12</v>
      </c>
      <c r="M1" t="s">
        <v>13</v>
      </c>
    </row>
    <row r="2" spans="1:13" x14ac:dyDescent="0.35">
      <c r="A2">
        <v>1</v>
      </c>
      <c r="B2">
        <v>537.36811232076798</v>
      </c>
      <c r="C2">
        <v>1094.73622464154</v>
      </c>
      <c r="D2">
        <v>20.776996195282699</v>
      </c>
      <c r="E2">
        <v>1.4483071294935199</v>
      </c>
      <c r="F2">
        <v>7.8370821816756406E-2</v>
      </c>
      <c r="G2">
        <v>0.98831394451416399</v>
      </c>
      <c r="H2">
        <v>4.9943753529926598</v>
      </c>
      <c r="I2">
        <v>0.139321091954001</v>
      </c>
      <c r="J2">
        <v>6.0073106288156299E-4</v>
      </c>
      <c r="K2">
        <v>0.998975840190788</v>
      </c>
      <c r="L2">
        <v>0.42984269796564201</v>
      </c>
      <c r="M2">
        <v>0.19788453176607801</v>
      </c>
    </row>
    <row r="3" spans="1:13" x14ac:dyDescent="0.35">
      <c r="A3">
        <v>2</v>
      </c>
      <c r="B3">
        <v>265.22826436376999</v>
      </c>
      <c r="C3">
        <v>550.45652872753999</v>
      </c>
      <c r="D3">
        <v>38.213403058758097</v>
      </c>
      <c r="E3">
        <v>12.487343978026001</v>
      </c>
      <c r="F3">
        <v>0.10332298854692699</v>
      </c>
      <c r="G3">
        <v>0.55123149444971398</v>
      </c>
      <c r="H3">
        <v>0.301181150171344</v>
      </c>
      <c r="I3">
        <v>0.34135745163841502</v>
      </c>
      <c r="J3">
        <v>7.4168941416083697E-2</v>
      </c>
      <c r="K3">
        <v>0.93313658215379003</v>
      </c>
      <c r="L3">
        <v>2.13736831057132E-2</v>
      </c>
      <c r="M3">
        <v>0.51969810898678104</v>
      </c>
    </row>
    <row r="4" spans="1:13" x14ac:dyDescent="0.35">
      <c r="A4">
        <v>3</v>
      </c>
      <c r="B4">
        <v>1173.6055098321499</v>
      </c>
      <c r="C4">
        <v>2367.2110196643098</v>
      </c>
      <c r="D4">
        <v>15.8503340020678</v>
      </c>
      <c r="E4">
        <v>13.340461581564901</v>
      </c>
      <c r="F4">
        <v>8.1316540385794694E-2</v>
      </c>
      <c r="G4">
        <v>0.95464414590969704</v>
      </c>
      <c r="H4">
        <v>4.9682792022831004</v>
      </c>
      <c r="I4">
        <v>0.609382490657989</v>
      </c>
      <c r="J4">
        <v>0.286027372783627</v>
      </c>
      <c r="K4">
        <v>0.995662412357741</v>
      </c>
      <c r="L4">
        <v>0.15508619549698499</v>
      </c>
      <c r="M4">
        <v>0.30983369065296801</v>
      </c>
    </row>
    <row r="5" spans="1:13" x14ac:dyDescent="0.35">
      <c r="A5">
        <v>4</v>
      </c>
      <c r="B5">
        <v>739.17382883053494</v>
      </c>
      <c r="C5">
        <v>1498.3476576610699</v>
      </c>
      <c r="D5">
        <v>22.771299690276901</v>
      </c>
      <c r="E5">
        <v>17.849272804130699</v>
      </c>
      <c r="F5">
        <v>0.21579040990955001</v>
      </c>
      <c r="G5">
        <v>0.75122437306075696</v>
      </c>
      <c r="H5">
        <v>8.6386902295219101E-2</v>
      </c>
      <c r="I5">
        <v>1.1484976699887499</v>
      </c>
      <c r="J5">
        <v>4.7577665419762299E-2</v>
      </c>
      <c r="K5">
        <v>0.95097469398751899</v>
      </c>
      <c r="L5">
        <v>0.12320469215678399</v>
      </c>
      <c r="M5">
        <v>2.5358328038965799E-2</v>
      </c>
    </row>
    <row r="6" spans="1:13" x14ac:dyDescent="0.35">
      <c r="A6">
        <v>5</v>
      </c>
      <c r="B6">
        <v>1773.4993512420399</v>
      </c>
      <c r="C6">
        <v>3566.9987024840798</v>
      </c>
      <c r="D6">
        <v>18.924674784895601</v>
      </c>
      <c r="E6">
        <v>10.119130467913999</v>
      </c>
      <c r="F6">
        <v>0.33605038477536697</v>
      </c>
      <c r="G6">
        <v>0.46161060613711002</v>
      </c>
      <c r="H6">
        <v>1.8445363370402701E-2</v>
      </c>
      <c r="I6">
        <v>0.22451052916638101</v>
      </c>
      <c r="J6">
        <v>0.53557806164775501</v>
      </c>
      <c r="K6">
        <v>0.163962545472702</v>
      </c>
      <c r="L6">
        <v>0.232176632423339</v>
      </c>
      <c r="M6">
        <v>0.102026774320326</v>
      </c>
    </row>
    <row r="7" spans="1:13" x14ac:dyDescent="0.35">
      <c r="B7">
        <f>SUM(B2:B6)</f>
        <v>4488.875066589263</v>
      </c>
      <c r="C7">
        <f>SUM(C2:C6)</f>
        <v>9077.7501331785388</v>
      </c>
      <c r="D7">
        <f>AVERAGE(D2:D6)</f>
        <v>23.307341546256218</v>
      </c>
      <c r="E7">
        <f>AVERAGE(E2:E6)</f>
        <v>11.048903192225824</v>
      </c>
      <c r="F7">
        <f t="shared" ref="F7:M7" si="0">AVERAGE(F2:F6)</f>
        <v>0.16297022908687903</v>
      </c>
      <c r="G7">
        <f t="shared" si="0"/>
        <v>0.74140491281428844</v>
      </c>
      <c r="H7">
        <f t="shared" si="0"/>
        <v>2.0737335942225448</v>
      </c>
      <c r="I7">
        <f t="shared" si="0"/>
        <v>0.49261384668110725</v>
      </c>
      <c r="J7">
        <f t="shared" si="0"/>
        <v>0.18879055446602191</v>
      </c>
      <c r="K7">
        <f t="shared" si="0"/>
        <v>0.80854241483250799</v>
      </c>
      <c r="L7">
        <f t="shared" si="0"/>
        <v>0.19233678022969264</v>
      </c>
      <c r="M7">
        <f t="shared" si="0"/>
        <v>0.23096028675302377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E9402-33EF-4A4A-AD87-C303F584FDA2}">
  <dimension ref="A1:M7"/>
  <sheetViews>
    <sheetView workbookViewId="0">
      <selection activeCell="D7" sqref="D7:M7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4</v>
      </c>
      <c r="K1" t="s">
        <v>11</v>
      </c>
      <c r="L1" t="s">
        <v>12</v>
      </c>
      <c r="M1" t="s">
        <v>14</v>
      </c>
    </row>
    <row r="2" spans="1:13" x14ac:dyDescent="0.35">
      <c r="A2">
        <v>1</v>
      </c>
      <c r="B2">
        <v>538.031600289925</v>
      </c>
      <c r="C2">
        <v>1096.06320057985</v>
      </c>
      <c r="D2">
        <v>20.812627860892501</v>
      </c>
      <c r="E2">
        <v>1.4928301535613799</v>
      </c>
      <c r="F2">
        <v>6.5317549698585303E-2</v>
      </c>
      <c r="G2">
        <v>0.99409280337865202</v>
      </c>
      <c r="H2">
        <v>2.81053822138347</v>
      </c>
      <c r="I2">
        <v>0.29876624982445099</v>
      </c>
      <c r="J2">
        <v>2.6020325410564499E-3</v>
      </c>
      <c r="K2">
        <v>0.99644599916144405</v>
      </c>
      <c r="L2">
        <v>0.56732314254775595</v>
      </c>
      <c r="M2">
        <v>2.32690588492938E-3</v>
      </c>
    </row>
    <row r="3" spans="1:13" x14ac:dyDescent="0.35">
      <c r="A3">
        <v>2</v>
      </c>
      <c r="B3">
        <v>271.29962975668002</v>
      </c>
      <c r="C3">
        <v>562.59925951336095</v>
      </c>
      <c r="D3">
        <v>38.041560937565698</v>
      </c>
      <c r="E3">
        <v>12.4373679269028</v>
      </c>
      <c r="F3">
        <v>5.8551318509574103E-2</v>
      </c>
      <c r="G3">
        <v>0.53520308361899505</v>
      </c>
      <c r="H3">
        <v>0.42821392982325102</v>
      </c>
      <c r="I3">
        <v>0.42443895559882999</v>
      </c>
      <c r="J3">
        <v>6.8107973578721698E-2</v>
      </c>
      <c r="K3">
        <v>0.99628397998456697</v>
      </c>
      <c r="L3">
        <v>0.13451152817213299</v>
      </c>
      <c r="M3">
        <v>0.27698852036801203</v>
      </c>
    </row>
    <row r="4" spans="1:13" x14ac:dyDescent="0.35">
      <c r="A4">
        <v>3</v>
      </c>
      <c r="B4">
        <v>1174.1992613044899</v>
      </c>
      <c r="C4">
        <v>2368.3985226089699</v>
      </c>
      <c r="D4">
        <v>16.146808250777099</v>
      </c>
      <c r="E4">
        <v>11.977988962599801</v>
      </c>
      <c r="F4">
        <v>7.0771376282388596E-2</v>
      </c>
      <c r="G4">
        <v>0.24344734603516299</v>
      </c>
      <c r="H4">
        <v>4.2593203430439504</v>
      </c>
      <c r="I4">
        <v>0.54193424340208696</v>
      </c>
      <c r="J4">
        <v>0.293322449911252</v>
      </c>
      <c r="K4">
        <v>0.99387316759129096</v>
      </c>
      <c r="L4">
        <v>0.223716945555261</v>
      </c>
      <c r="M4">
        <v>2.1409693038186E-3</v>
      </c>
    </row>
    <row r="5" spans="1:13" x14ac:dyDescent="0.35">
      <c r="A5">
        <v>4</v>
      </c>
      <c r="B5">
        <v>740.38582725943797</v>
      </c>
      <c r="C5">
        <v>1500.77165451888</v>
      </c>
      <c r="D5">
        <v>23.231052663085499</v>
      </c>
      <c r="E5">
        <v>17.704483817203201</v>
      </c>
      <c r="F5">
        <v>0.19550559993970501</v>
      </c>
      <c r="G5">
        <v>0.74345874989798799</v>
      </c>
      <c r="H5">
        <v>0.211492828248484</v>
      </c>
      <c r="I5">
        <v>1.3642664954489601</v>
      </c>
      <c r="J5">
        <v>6.9797328469562506E-2</v>
      </c>
      <c r="K5">
        <v>0.91621179180219803</v>
      </c>
      <c r="L5">
        <v>9.3923564234722798E-2</v>
      </c>
      <c r="M5">
        <v>2.6939283357933198E-2</v>
      </c>
    </row>
    <row r="6" spans="1:13" x14ac:dyDescent="0.35">
      <c r="A6">
        <v>5</v>
      </c>
      <c r="B6">
        <v>1773.7150098136799</v>
      </c>
      <c r="C6">
        <v>3567.4300196273698</v>
      </c>
      <c r="D6">
        <v>18.743330524105499</v>
      </c>
      <c r="E6">
        <v>11.2123390049354</v>
      </c>
      <c r="F6">
        <v>0.21220369246481499</v>
      </c>
      <c r="G6">
        <v>0.79433831844998504</v>
      </c>
      <c r="H6">
        <v>5.9517016634345103E-2</v>
      </c>
      <c r="I6">
        <v>1.3510622169297299</v>
      </c>
      <c r="J6">
        <v>0.55004835740485802</v>
      </c>
      <c r="K6">
        <v>0.17136031256613801</v>
      </c>
      <c r="L6">
        <v>0.35908076201761602</v>
      </c>
      <c r="M6">
        <v>0.192402044745203</v>
      </c>
    </row>
    <row r="7" spans="1:13" x14ac:dyDescent="0.35">
      <c r="B7">
        <f>SUM(B2:B6)</f>
        <v>4497.6313284242133</v>
      </c>
      <c r="C7">
        <f>SUM(C2:C6)</f>
        <v>9095.2626568484302</v>
      </c>
      <c r="D7">
        <f>AVERAGE(D2:D6)</f>
        <v>23.395076047285258</v>
      </c>
      <c r="E7">
        <f>AVERAGE(E2:E6)</f>
        <v>10.965001973040518</v>
      </c>
      <c r="F7">
        <f t="shared" ref="F7:M7" si="0">AVERAGE(F2:F6)</f>
        <v>0.1204699073790136</v>
      </c>
      <c r="G7">
        <f t="shared" si="0"/>
        <v>0.66210806027615665</v>
      </c>
      <c r="H7">
        <f t="shared" si="0"/>
        <v>1.5538164678266999</v>
      </c>
      <c r="I7">
        <f t="shared" si="0"/>
        <v>0.79609363224081164</v>
      </c>
      <c r="J7">
        <f t="shared" si="0"/>
        <v>0.19677562838109014</v>
      </c>
      <c r="K7">
        <f t="shared" si="0"/>
        <v>0.81483505022112757</v>
      </c>
      <c r="L7">
        <f t="shared" si="0"/>
        <v>0.27571118850549775</v>
      </c>
      <c r="M7">
        <f t="shared" si="0"/>
        <v>0.10015954473197923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8ACFA-48FD-4F0F-830A-6BBA730DD932}">
  <dimension ref="A1:N7"/>
  <sheetViews>
    <sheetView workbookViewId="0">
      <selection activeCell="D7" sqref="D7:N7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4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35">
      <c r="A2">
        <v>1</v>
      </c>
      <c r="B2">
        <v>539.51930189999996</v>
      </c>
      <c r="C2">
        <v>1101.0386040000001</v>
      </c>
      <c r="D2">
        <v>20.059611010000001</v>
      </c>
      <c r="E2">
        <v>1.402268523</v>
      </c>
      <c r="F2">
        <v>3.2466809999999999E-2</v>
      </c>
      <c r="G2">
        <v>0.66555608499999996</v>
      </c>
      <c r="H2">
        <v>4.7476646000000002</v>
      </c>
      <c r="I2">
        <v>0.134585758</v>
      </c>
      <c r="J2">
        <v>2.7221290000000002E-3</v>
      </c>
      <c r="K2">
        <v>0.99880267</v>
      </c>
      <c r="L2">
        <v>0.82021580400000005</v>
      </c>
      <c r="M2">
        <v>1.0175871E-2</v>
      </c>
      <c r="N2">
        <v>0.11339956499999999</v>
      </c>
    </row>
    <row r="3" spans="1:14" x14ac:dyDescent="0.35">
      <c r="A3">
        <v>2</v>
      </c>
      <c r="B3">
        <v>266.7795453</v>
      </c>
      <c r="C3">
        <v>555.55909050000002</v>
      </c>
      <c r="D3">
        <v>37.907920500000003</v>
      </c>
      <c r="E3">
        <v>11.98634163</v>
      </c>
      <c r="F3">
        <v>2.0754761E-2</v>
      </c>
      <c r="G3">
        <v>0.464160026</v>
      </c>
      <c r="H3">
        <v>0.93239513500000004</v>
      </c>
      <c r="I3">
        <v>0.76545377299999995</v>
      </c>
      <c r="J3">
        <v>6.3891487999999996E-2</v>
      </c>
      <c r="K3">
        <v>0.72309899499999997</v>
      </c>
      <c r="L3">
        <v>0.33658743600000002</v>
      </c>
      <c r="M3">
        <v>0.33426840000000002</v>
      </c>
      <c r="N3">
        <v>3.7874276999999998E-2</v>
      </c>
    </row>
    <row r="4" spans="1:14" x14ac:dyDescent="0.35">
      <c r="A4">
        <v>3</v>
      </c>
      <c r="B4">
        <v>1174.189707</v>
      </c>
      <c r="C4">
        <v>2370.3794149999999</v>
      </c>
      <c r="D4">
        <v>15.47707417</v>
      </c>
      <c r="E4">
        <v>13.139245109999999</v>
      </c>
      <c r="F4">
        <v>2.2382900000000001E-2</v>
      </c>
      <c r="G4">
        <v>0.99850779000000001</v>
      </c>
      <c r="H4">
        <v>4.4429056960000004</v>
      </c>
      <c r="I4">
        <v>1.3481321989999999</v>
      </c>
      <c r="J4">
        <v>0.29270164799999998</v>
      </c>
      <c r="K4">
        <v>0.98862951300000002</v>
      </c>
      <c r="L4">
        <v>0.26646016300000003</v>
      </c>
      <c r="M4">
        <v>0.56302374499999996</v>
      </c>
      <c r="N4">
        <v>4.8939187000000002E-2</v>
      </c>
    </row>
    <row r="5" spans="1:14" x14ac:dyDescent="0.35">
      <c r="A5">
        <v>4</v>
      </c>
      <c r="B5">
        <v>743.0973874</v>
      </c>
      <c r="C5">
        <v>1508.1947749999999</v>
      </c>
      <c r="D5">
        <v>21.907734229999999</v>
      </c>
      <c r="E5">
        <v>13.41189061</v>
      </c>
      <c r="F5">
        <v>3.7699820000000002E-2</v>
      </c>
      <c r="G5">
        <v>0.94230574</v>
      </c>
      <c r="H5">
        <v>0.724971323</v>
      </c>
      <c r="I5">
        <v>4.5268399419999996</v>
      </c>
      <c r="J5">
        <v>4.9854793000000001E-2</v>
      </c>
      <c r="K5">
        <v>0.90352589699999997</v>
      </c>
      <c r="L5">
        <v>0.15037194400000001</v>
      </c>
      <c r="M5">
        <v>0.35495425899999999</v>
      </c>
      <c r="N5">
        <v>0.40403032799999999</v>
      </c>
    </row>
    <row r="6" spans="1:14" x14ac:dyDescent="0.35">
      <c r="A6">
        <v>5</v>
      </c>
      <c r="B6">
        <v>1774.1123030000001</v>
      </c>
      <c r="C6">
        <v>3570.2246060000002</v>
      </c>
      <c r="D6">
        <v>15.585613690000001</v>
      </c>
      <c r="E6">
        <v>11.9214556</v>
      </c>
      <c r="F6">
        <v>7.8599326999999997E-2</v>
      </c>
      <c r="G6">
        <v>0.68736363199999995</v>
      </c>
      <c r="H6">
        <v>0.66900936600000005</v>
      </c>
      <c r="I6">
        <v>4.9467935629999999</v>
      </c>
      <c r="J6">
        <v>0.57058827999999995</v>
      </c>
      <c r="K6">
        <v>0.54594431700000001</v>
      </c>
      <c r="L6">
        <v>4.7112541000000001E-2</v>
      </c>
      <c r="M6">
        <v>0.56627778799999995</v>
      </c>
      <c r="N6">
        <v>0.37926176499999997</v>
      </c>
    </row>
    <row r="7" spans="1:14" x14ac:dyDescent="0.35">
      <c r="B7">
        <f>SUM(B2:B6)</f>
        <v>4497.6982446000002</v>
      </c>
      <c r="C7">
        <v>9105.3964899999992</v>
      </c>
      <c r="D7">
        <v>22.187590719999999</v>
      </c>
      <c r="E7">
        <v>10.372240290000001</v>
      </c>
      <c r="F7">
        <v>3.8380722999999999E-2</v>
      </c>
      <c r="G7">
        <v>0.75157865499999998</v>
      </c>
      <c r="H7">
        <v>2.303389224</v>
      </c>
      <c r="I7">
        <v>2.344361047</v>
      </c>
      <c r="J7">
        <v>0.195951668</v>
      </c>
      <c r="K7">
        <v>0.83200027799999998</v>
      </c>
      <c r="L7">
        <v>0.32414957799999999</v>
      </c>
      <c r="M7">
        <v>0.36574001299999997</v>
      </c>
      <c r="N7">
        <v>0.196701025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2E206-3E89-4323-A405-849178E0EBDB}">
  <dimension ref="A1:N7"/>
  <sheetViews>
    <sheetView workbookViewId="0">
      <selection activeCell="D7" sqref="D7:N7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4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35">
      <c r="A2">
        <v>1</v>
      </c>
      <c r="B2">
        <v>537.66026360000001</v>
      </c>
      <c r="C2">
        <v>1097.3205270000001</v>
      </c>
      <c r="D2">
        <v>20.310832269999999</v>
      </c>
      <c r="E2">
        <v>2.4126652430000002</v>
      </c>
      <c r="F2">
        <v>0.120329269</v>
      </c>
      <c r="G2">
        <v>0.99953125799999998</v>
      </c>
      <c r="H2">
        <v>4.2776493819999999</v>
      </c>
      <c r="I2">
        <v>0.78970474599999996</v>
      </c>
      <c r="J2">
        <v>9.2284551000000006E-2</v>
      </c>
      <c r="K2">
        <v>0.98571159100000005</v>
      </c>
      <c r="L2">
        <v>0.88173802400000001</v>
      </c>
      <c r="M2">
        <v>3.8544028000000001E-2</v>
      </c>
      <c r="N2">
        <v>1.7090390000000001E-3</v>
      </c>
    </row>
    <row r="3" spans="1:14" x14ac:dyDescent="0.35">
      <c r="A3">
        <v>2</v>
      </c>
      <c r="B3">
        <v>268.50488209999997</v>
      </c>
      <c r="C3">
        <v>559.00976419999995</v>
      </c>
      <c r="D3">
        <v>38.14343538</v>
      </c>
      <c r="E3">
        <v>15.99745426</v>
      </c>
      <c r="F3">
        <v>8.4938629000000002E-2</v>
      </c>
      <c r="G3">
        <v>0.99987193399999996</v>
      </c>
      <c r="H3">
        <v>0.109149285</v>
      </c>
      <c r="I3">
        <v>2.1659902980000001</v>
      </c>
      <c r="J3">
        <v>0.10564369</v>
      </c>
      <c r="K3">
        <v>0.96337568799999995</v>
      </c>
      <c r="L3">
        <v>0.122396878</v>
      </c>
      <c r="M3">
        <v>0.814829574</v>
      </c>
      <c r="N3">
        <v>5.5340099999999998E-3</v>
      </c>
    </row>
    <row r="4" spans="1:14" x14ac:dyDescent="0.35">
      <c r="A4">
        <v>3</v>
      </c>
      <c r="B4">
        <v>1174.6478999999999</v>
      </c>
      <c r="C4">
        <v>2371.2958010000002</v>
      </c>
      <c r="D4">
        <v>15.237311070000001</v>
      </c>
      <c r="E4">
        <v>16.26429813</v>
      </c>
      <c r="F4">
        <v>9.6722959999999997E-2</v>
      </c>
      <c r="G4">
        <v>0.12925550699999999</v>
      </c>
      <c r="H4">
        <v>4.9824649030000003</v>
      </c>
      <c r="I4">
        <v>0.90713135700000003</v>
      </c>
      <c r="J4">
        <v>0.322137328</v>
      </c>
      <c r="K4">
        <v>0.97204236499999996</v>
      </c>
      <c r="L4">
        <v>8.7462E-4</v>
      </c>
      <c r="M4">
        <v>0.87510105199999999</v>
      </c>
      <c r="N4">
        <v>1.6577143999999999E-2</v>
      </c>
    </row>
    <row r="5" spans="1:14" x14ac:dyDescent="0.35">
      <c r="A5">
        <v>4</v>
      </c>
      <c r="B5">
        <v>777.42139269999996</v>
      </c>
      <c r="C5">
        <v>1576.842785</v>
      </c>
      <c r="D5">
        <v>21.969666620000002</v>
      </c>
      <c r="E5">
        <v>21.23263871</v>
      </c>
      <c r="F5">
        <v>0.17198271600000001</v>
      </c>
      <c r="G5">
        <v>0.95713437199999996</v>
      </c>
      <c r="H5">
        <v>9.5846220999999995E-2</v>
      </c>
      <c r="I5">
        <v>2.6050558700000002</v>
      </c>
      <c r="J5">
        <v>0.18468553100000001</v>
      </c>
      <c r="K5">
        <v>0.99067382800000003</v>
      </c>
      <c r="L5">
        <v>0.41728986000000001</v>
      </c>
      <c r="M5">
        <v>0.30100717300000002</v>
      </c>
      <c r="N5">
        <v>2.9441699999999999E-3</v>
      </c>
    </row>
    <row r="6" spans="1:14" x14ac:dyDescent="0.35">
      <c r="A6">
        <v>5</v>
      </c>
      <c r="B6">
        <v>1795.096892</v>
      </c>
      <c r="C6">
        <v>3612.1937840000001</v>
      </c>
      <c r="D6">
        <v>14.00189016</v>
      </c>
      <c r="E6">
        <v>23.49716591</v>
      </c>
      <c r="F6">
        <v>0.531968624</v>
      </c>
      <c r="G6">
        <v>0.64486337199999999</v>
      </c>
      <c r="H6">
        <v>1.1884619999999999E-3</v>
      </c>
      <c r="I6">
        <v>1.2737106730000001</v>
      </c>
      <c r="J6">
        <v>0.79935023299999997</v>
      </c>
      <c r="K6">
        <v>0.46818217099999998</v>
      </c>
      <c r="L6">
        <v>0.285847927</v>
      </c>
      <c r="M6">
        <v>0.47473758799999999</v>
      </c>
      <c r="N6">
        <v>2.0204257999999999E-2</v>
      </c>
    </row>
    <row r="7" spans="1:14" x14ac:dyDescent="0.35">
      <c r="B7">
        <f>SUM(B2:B6)</f>
        <v>4553.3313304000003</v>
      </c>
      <c r="C7">
        <v>9216.6626620000006</v>
      </c>
      <c r="D7">
        <v>21.932627100000001</v>
      </c>
      <c r="E7">
        <v>15.88084445</v>
      </c>
      <c r="F7">
        <v>0.20118844</v>
      </c>
      <c r="G7">
        <v>0.74613128900000003</v>
      </c>
      <c r="H7">
        <v>1.8932596509999999</v>
      </c>
      <c r="I7">
        <v>1.548318589</v>
      </c>
      <c r="J7">
        <v>0.30082026699999997</v>
      </c>
      <c r="K7">
        <v>0.87599712900000004</v>
      </c>
      <c r="L7">
        <v>0.34162946199999999</v>
      </c>
      <c r="M7">
        <v>0.50084388300000005</v>
      </c>
      <c r="N7">
        <v>9.3937240000000009E-3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No Intrusion (Pure Guess)</vt:lpstr>
      <vt:lpstr>Flat Intrusion (3c)</vt:lpstr>
      <vt:lpstr>Temporal</vt:lpstr>
      <vt:lpstr>Spatiotemporal</vt:lpstr>
      <vt:lpstr>Orthographic</vt:lpstr>
      <vt:lpstr>Semantic</vt:lpstr>
      <vt:lpstr>SxTpOxSE</vt:lpstr>
      <vt:lpstr>SxTxOxSE</vt:lpstr>
      <vt:lpstr>Spatiotemporal_recog</vt:lpstr>
      <vt:lpstr>average parameter estimates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Zhou</dc:creator>
  <cp:lastModifiedBy>Jason Zhou</cp:lastModifiedBy>
  <dcterms:created xsi:type="dcterms:W3CDTF">2022-02-07T03:52:47Z</dcterms:created>
  <dcterms:modified xsi:type="dcterms:W3CDTF">2022-02-09T00:36:37Z</dcterms:modified>
</cp:coreProperties>
</file>