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cawthron99.sharepoint.com/sites/AquaHealth-Salmonlesions/Shared Documents/General/Biofouling study/Tank trials/data_analyses/data/"/>
    </mc:Choice>
  </mc:AlternateContent>
  <xr:revisionPtr revIDLastSave="2111" documentId="8_{02899B4B-F87C-4C4D-9FD7-44048B2763AF}" xr6:coauthVersionLast="47" xr6:coauthVersionMax="47" xr10:uidLastSave="{F40CC739-3129-44B6-A442-FFBCF6FB720E}"/>
  <bookViews>
    <workbookView xWindow="-110" yWindow="-110" windowWidth="19420" windowHeight="10420" activeTab="1" xr2:uid="{D210E594-31C9-4E7E-A9E0-5E9A4160E80D}"/>
  </bookViews>
  <sheets>
    <sheet name="DATA" sheetId="2" r:id="rId1"/>
    <sheet name="Tables" sheetId="4" r:id="rId2"/>
    <sheet name="Baseline Summary" sheetId="1" r:id="rId3"/>
    <sheet name="Final Summary" sheetId="6" r:id="rId4"/>
    <sheet name="WT16 Data" sheetId="5" r:id="rId5"/>
    <sheet name="Metadata" sheetId="8" r:id="rId6"/>
  </sheets>
  <definedNames>
    <definedName name="_xlnm._FilterDatabase" localSheetId="0" hidden="1">DATA!$A$1:$AM$161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 i="4" l="1"/>
  <c r="L13" i="4"/>
  <c r="K17" i="4"/>
  <c r="K13" i="4"/>
  <c r="J17" i="4" l="1"/>
  <c r="J13" i="4"/>
  <c r="I20" i="4"/>
  <c r="I19" i="4"/>
  <c r="I18" i="4"/>
  <c r="I17" i="4"/>
  <c r="I16" i="4"/>
  <c r="I15" i="4"/>
  <c r="I14" i="4"/>
  <c r="I13" i="4"/>
  <c r="J9" i="4"/>
  <c r="J4" i="4"/>
  <c r="J5" i="4"/>
  <c r="J6" i="4"/>
  <c r="J7" i="4"/>
  <c r="J8" i="4"/>
  <c r="J10" i="4"/>
  <c r="J3" i="4"/>
  <c r="AA3" i="2" l="1"/>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2" i="2"/>
  <c r="B13" i="4"/>
  <c r="C78" i="6" l="1"/>
  <c r="B78" i="6"/>
  <c r="G37" i="6"/>
  <c r="F37" i="6"/>
  <c r="F36" i="6"/>
  <c r="F35" i="6"/>
  <c r="J45" i="6"/>
  <c r="J44" i="6"/>
  <c r="J43" i="6"/>
  <c r="C77" i="6"/>
  <c r="C76" i="6"/>
  <c r="B77" i="6"/>
  <c r="B76" i="6"/>
  <c r="K44" i="6"/>
  <c r="K45" i="6" s="1"/>
  <c r="G36" i="6"/>
  <c r="K43" i="6"/>
  <c r="G35" i="6"/>
  <c r="F45" i="1" l="1"/>
  <c r="F44" i="1"/>
  <c r="F43" i="1"/>
  <c r="Y88" i="2"/>
  <c r="Z88" i="2"/>
  <c r="G43" i="1" l="1"/>
  <c r="J43" i="1"/>
  <c r="K43" i="1"/>
  <c r="G44" i="1"/>
  <c r="G45" i="1" s="1"/>
  <c r="J44" i="1"/>
  <c r="J45" i="1" s="1"/>
  <c r="K44" i="1"/>
  <c r="K45" i="1" s="1"/>
  <c r="C84" i="1"/>
  <c r="C85" i="1"/>
  <c r="C86" i="1" s="1"/>
  <c r="B85" i="1"/>
  <c r="B86" i="1" s="1"/>
  <c r="B84" i="1"/>
  <c r="Y78" i="2"/>
  <c r="Z78" i="2"/>
  <c r="Y80" i="2"/>
  <c r="Z80" i="2"/>
  <c r="Y79" i="2"/>
  <c r="Z79" i="2"/>
  <c r="Y81" i="2"/>
  <c r="Z81" i="2"/>
  <c r="Y71" i="2"/>
  <c r="Z71" i="2"/>
  <c r="Y70" i="2"/>
  <c r="Z70" i="2"/>
  <c r="Y77" i="2"/>
  <c r="Z77" i="2"/>
  <c r="Y76" i="2"/>
  <c r="Z76" i="2"/>
  <c r="Y46" i="2" l="1"/>
  <c r="Z46" i="2"/>
  <c r="Y47" i="2"/>
  <c r="Z47" i="2"/>
  <c r="Y48" i="2"/>
  <c r="Z48" i="2"/>
  <c r="Y49" i="2"/>
  <c r="Z49" i="2"/>
  <c r="Y50" i="2"/>
  <c r="Z50" i="2"/>
  <c r="Y51" i="2"/>
  <c r="Z51" i="2"/>
  <c r="Y52" i="2"/>
  <c r="Z52" i="2"/>
  <c r="Y53" i="2"/>
  <c r="Z53" i="2"/>
  <c r="Y54" i="2"/>
  <c r="Z54" i="2"/>
  <c r="Y55" i="2"/>
  <c r="Z55" i="2"/>
  <c r="Y56" i="2"/>
  <c r="Z56" i="2"/>
  <c r="Y57" i="2"/>
  <c r="Z57" i="2"/>
  <c r="Y58" i="2"/>
  <c r="Z58" i="2"/>
  <c r="Y59" i="2"/>
  <c r="Z59" i="2"/>
  <c r="Y60" i="2"/>
  <c r="Z60" i="2"/>
  <c r="Y61" i="2"/>
  <c r="Z61" i="2"/>
  <c r="Y72" i="2"/>
  <c r="Z72" i="2"/>
  <c r="Y73" i="2"/>
  <c r="Z73" i="2"/>
  <c r="Y74" i="2"/>
  <c r="Z74" i="2"/>
  <c r="Y75" i="2"/>
  <c r="Z75" i="2"/>
  <c r="Y62" i="2"/>
  <c r="Z62" i="2"/>
  <c r="Y63" i="2"/>
  <c r="Z63" i="2"/>
  <c r="Y64" i="2"/>
  <c r="Z64" i="2"/>
  <c r="Y65" i="2"/>
  <c r="Z65" i="2"/>
  <c r="Y66" i="2"/>
  <c r="Z66" i="2"/>
  <c r="Y67" i="2"/>
  <c r="Z67" i="2"/>
  <c r="Y68" i="2"/>
  <c r="Z68" i="2"/>
  <c r="Y69" i="2"/>
  <c r="Z69" i="2"/>
  <c r="Y22" i="2"/>
  <c r="Z22" i="2"/>
  <c r="Y23" i="2"/>
  <c r="Z23" i="2"/>
  <c r="Y24" i="2"/>
  <c r="Z24" i="2"/>
  <c r="Y25" i="2"/>
  <c r="Z25" i="2"/>
  <c r="Y26" i="2"/>
  <c r="Z26" i="2"/>
  <c r="Y27" i="2"/>
  <c r="Z27" i="2"/>
  <c r="Y28" i="2"/>
  <c r="Z28" i="2"/>
  <c r="Y29" i="2"/>
  <c r="Z29" i="2"/>
  <c r="Y30" i="2"/>
  <c r="Z30" i="2"/>
  <c r="Y31" i="2"/>
  <c r="Z31" i="2"/>
  <c r="Y32" i="2"/>
  <c r="Z32" i="2"/>
  <c r="Y33" i="2"/>
  <c r="Z33" i="2"/>
  <c r="Y34" i="2"/>
  <c r="Z34" i="2"/>
  <c r="Y35" i="2"/>
  <c r="Z35" i="2"/>
  <c r="Y36" i="2"/>
  <c r="Z36" i="2"/>
  <c r="Y37" i="2"/>
  <c r="Z37" i="2"/>
  <c r="Y38" i="2"/>
  <c r="Z38" i="2"/>
  <c r="Y39" i="2"/>
  <c r="Z39" i="2"/>
  <c r="Y40" i="2"/>
  <c r="Z40" i="2"/>
  <c r="Y41" i="2"/>
  <c r="Z41" i="2"/>
  <c r="Y84" i="2"/>
  <c r="Z84" i="2"/>
  <c r="Y85" i="2"/>
  <c r="Z85" i="2"/>
  <c r="Y86" i="2"/>
  <c r="Z86" i="2"/>
  <c r="Y87" i="2"/>
  <c r="Z87" i="2"/>
  <c r="Y89" i="2"/>
  <c r="Z89" i="2"/>
  <c r="Y82" i="2"/>
  <c r="Z82" i="2"/>
  <c r="Y83" i="2"/>
  <c r="Z83" i="2"/>
  <c r="Y91" i="2" l="1"/>
  <c r="Z91" i="2"/>
  <c r="Y92" i="2"/>
  <c r="Z92" i="2"/>
  <c r="Y93" i="2"/>
  <c r="Z93" i="2"/>
  <c r="Y94" i="2"/>
  <c r="Z94" i="2"/>
  <c r="Y95" i="2"/>
  <c r="Z95" i="2"/>
  <c r="Y96" i="2"/>
  <c r="Z96" i="2"/>
  <c r="Y97" i="2"/>
  <c r="Z97" i="2"/>
  <c r="Y98" i="2"/>
  <c r="Z98" i="2"/>
  <c r="Y99" i="2"/>
  <c r="Z99" i="2"/>
  <c r="Y100" i="2"/>
  <c r="Z100" i="2"/>
  <c r="Y101" i="2"/>
  <c r="Z101" i="2"/>
  <c r="Y102" i="2"/>
  <c r="Z102" i="2"/>
  <c r="Y103" i="2"/>
  <c r="Z103" i="2"/>
  <c r="Y104" i="2"/>
  <c r="Z104" i="2"/>
  <c r="Y105" i="2"/>
  <c r="Z105" i="2"/>
  <c r="Y106" i="2"/>
  <c r="Z106" i="2"/>
  <c r="Y107" i="2"/>
  <c r="Z107" i="2"/>
  <c r="Y108" i="2"/>
  <c r="Z108" i="2"/>
  <c r="Y109" i="2"/>
  <c r="Z109" i="2"/>
  <c r="Y130" i="2"/>
  <c r="Z130" i="2"/>
  <c r="Y131" i="2"/>
  <c r="Z131" i="2"/>
  <c r="Y132" i="2"/>
  <c r="Z132" i="2"/>
  <c r="Y133" i="2"/>
  <c r="Z133" i="2"/>
  <c r="Y134" i="2"/>
  <c r="Z134" i="2"/>
  <c r="Y135" i="2"/>
  <c r="Z135" i="2"/>
  <c r="Y136" i="2"/>
  <c r="Z136" i="2"/>
  <c r="Y137" i="2"/>
  <c r="Z137" i="2"/>
  <c r="Y138" i="2"/>
  <c r="Z138" i="2"/>
  <c r="Y139" i="2"/>
  <c r="Z139" i="2"/>
  <c r="Y140" i="2"/>
  <c r="Z140" i="2"/>
  <c r="Y141" i="2"/>
  <c r="Z141" i="2"/>
  <c r="Y142" i="2"/>
  <c r="Z142" i="2"/>
  <c r="Y143" i="2"/>
  <c r="Z143" i="2"/>
  <c r="Y144" i="2"/>
  <c r="Z144" i="2"/>
  <c r="Y145" i="2"/>
  <c r="Z145" i="2"/>
  <c r="Y146" i="2"/>
  <c r="Z146" i="2"/>
  <c r="Y147" i="2"/>
  <c r="Z147" i="2"/>
  <c r="Y148" i="2"/>
  <c r="Z148" i="2"/>
  <c r="Y149" i="2"/>
  <c r="Z149" i="2"/>
  <c r="Y158" i="2"/>
  <c r="Z158" i="2"/>
  <c r="Y159" i="2"/>
  <c r="Z159" i="2"/>
  <c r="Y160" i="2"/>
  <c r="Z160" i="2"/>
  <c r="Y161" i="2"/>
  <c r="Z161" i="2"/>
  <c r="Y150" i="2"/>
  <c r="Z150" i="2"/>
  <c r="Y151" i="2"/>
  <c r="Z151" i="2"/>
  <c r="Y152" i="2"/>
  <c r="Z152" i="2"/>
  <c r="Y153" i="2"/>
  <c r="Z153" i="2"/>
  <c r="Y154" i="2"/>
  <c r="Z154" i="2"/>
  <c r="Y155" i="2"/>
  <c r="Z155" i="2"/>
  <c r="Y156" i="2"/>
  <c r="Z156" i="2"/>
  <c r="Y157" i="2"/>
  <c r="Z157" i="2"/>
  <c r="Y110" i="2"/>
  <c r="Z110" i="2"/>
  <c r="Y111" i="2"/>
  <c r="Z111" i="2"/>
  <c r="Y112" i="2"/>
  <c r="Z112" i="2"/>
  <c r="Y113" i="2"/>
  <c r="Z113" i="2"/>
  <c r="Y114" i="2"/>
  <c r="Z114" i="2"/>
  <c r="Y115" i="2"/>
  <c r="Z115" i="2"/>
  <c r="Y116" i="2"/>
  <c r="Z116" i="2"/>
  <c r="Y117" i="2"/>
  <c r="Z117" i="2"/>
  <c r="Y118" i="2"/>
  <c r="Z118" i="2"/>
  <c r="Y119" i="2"/>
  <c r="Z119" i="2"/>
  <c r="Y120" i="2"/>
  <c r="Z120" i="2"/>
  <c r="Y121" i="2"/>
  <c r="Z121" i="2"/>
  <c r="Y122" i="2"/>
  <c r="Z122" i="2"/>
  <c r="Y123" i="2"/>
  <c r="Z123" i="2"/>
  <c r="Y124" i="2"/>
  <c r="Z124" i="2"/>
  <c r="Y125" i="2"/>
  <c r="Z125" i="2"/>
  <c r="Y126" i="2"/>
  <c r="Z126" i="2"/>
  <c r="Y127" i="2"/>
  <c r="Z127" i="2"/>
  <c r="Y128" i="2"/>
  <c r="Z128" i="2"/>
  <c r="Y129" i="2"/>
  <c r="Z129" i="2"/>
  <c r="C13" i="4" l="1"/>
  <c r="D13" i="4" s="1"/>
  <c r="C14" i="4"/>
  <c r="D14" i="4" s="1"/>
  <c r="B14" i="4"/>
  <c r="Z3" i="2" l="1"/>
  <c r="Z4" i="2"/>
  <c r="Z5" i="2"/>
  <c r="Z6" i="2"/>
  <c r="Z7" i="2"/>
  <c r="Z8" i="2"/>
  <c r="Z9" i="2"/>
  <c r="Z10" i="2"/>
  <c r="Z11" i="2"/>
  <c r="Z12" i="2"/>
  <c r="Z13" i="2"/>
  <c r="Z14" i="2"/>
  <c r="Z15" i="2"/>
  <c r="Z16" i="2"/>
  <c r="Z17" i="2"/>
  <c r="Z18" i="2"/>
  <c r="Z19" i="2"/>
  <c r="Z20" i="2"/>
  <c r="Z21" i="2"/>
  <c r="Z42" i="2"/>
  <c r="Z43" i="2"/>
  <c r="Z44" i="2"/>
  <c r="Z45" i="2"/>
  <c r="Z90" i="2"/>
  <c r="Y3" i="2"/>
  <c r="Y4" i="2"/>
  <c r="Y5" i="2"/>
  <c r="Y6" i="2"/>
  <c r="Y7" i="2"/>
  <c r="Y8" i="2"/>
  <c r="Y9" i="2"/>
  <c r="Y10" i="2"/>
  <c r="Y11" i="2"/>
  <c r="Y12" i="2"/>
  <c r="Y13" i="2"/>
  <c r="Y14" i="2"/>
  <c r="Y15" i="2"/>
  <c r="Y16" i="2"/>
  <c r="Y17" i="2"/>
  <c r="Y18" i="2"/>
  <c r="Y19" i="2"/>
  <c r="Y20" i="2"/>
  <c r="Y21" i="2"/>
  <c r="Y42" i="2"/>
  <c r="Y43" i="2"/>
  <c r="Y44" i="2"/>
  <c r="Y45" i="2"/>
  <c r="Y90" i="2"/>
  <c r="Z2" i="2"/>
  <c r="Y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Fletcher</author>
  </authors>
  <commentList>
    <comment ref="K2" authorId="0" shapeId="0" xr:uid="{120CE367-0E5B-4F67-A871-7222FD555021}">
      <text>
        <r>
          <rPr>
            <b/>
            <sz val="9"/>
            <color indexed="81"/>
            <rFont val="Tahoma"/>
            <family val="2"/>
          </rPr>
          <t>Lauren Fletcher:</t>
        </r>
        <r>
          <rPr>
            <sz val="9"/>
            <color indexed="81"/>
            <rFont val="Tahoma"/>
            <family val="2"/>
          </rPr>
          <t xml:space="preserve">
Spots includes ulcers</t>
        </r>
      </text>
    </comment>
  </commentList>
</comments>
</file>

<file path=xl/sharedStrings.xml><?xml version="1.0" encoding="utf-8"?>
<sst xmlns="http://schemas.openxmlformats.org/spreadsheetml/2006/main" count="3461" uniqueCount="563">
  <si>
    <t>FishID</t>
  </si>
  <si>
    <t>PIT tag</t>
  </si>
  <si>
    <t>Date</t>
  </si>
  <si>
    <t>Sampling</t>
  </si>
  <si>
    <t>Tank</t>
  </si>
  <si>
    <t xml:space="preserve">Treatment </t>
  </si>
  <si>
    <t>Weight (g)</t>
  </si>
  <si>
    <t>Length (mm)</t>
  </si>
  <si>
    <t>Girth (mm)</t>
  </si>
  <si>
    <t>Stock</t>
  </si>
  <si>
    <t>Photo No.</t>
  </si>
  <si>
    <t>External</t>
  </si>
  <si>
    <t>LS1</t>
  </si>
  <si>
    <t>RS1</t>
  </si>
  <si>
    <t>LS2</t>
  </si>
  <si>
    <t>RS2</t>
  </si>
  <si>
    <t>LS3</t>
  </si>
  <si>
    <t>RS3</t>
  </si>
  <si>
    <t>LU1</t>
  </si>
  <si>
    <t>RU1</t>
  </si>
  <si>
    <t>LU2</t>
  </si>
  <si>
    <t>RU2</t>
  </si>
  <si>
    <t>LU3</t>
  </si>
  <si>
    <t>RU3</t>
  </si>
  <si>
    <t>TotalSpots</t>
  </si>
  <si>
    <t>TotalUlcer</t>
  </si>
  <si>
    <t>SeverityScore</t>
  </si>
  <si>
    <t>Gill</t>
  </si>
  <si>
    <t>Fin condition</t>
  </si>
  <si>
    <t>Weight gain</t>
  </si>
  <si>
    <t>BactoSampleType</t>
  </si>
  <si>
    <t>SKIN-BA</t>
  </si>
  <si>
    <t>SKIN-TCBS</t>
  </si>
  <si>
    <t>SKIN-MA</t>
  </si>
  <si>
    <t>SKIN-MSSM</t>
  </si>
  <si>
    <t>AK-BA</t>
  </si>
  <si>
    <t>AK-TCBS</t>
  </si>
  <si>
    <t>AK-MA</t>
  </si>
  <si>
    <t>AK-MSSM</t>
  </si>
  <si>
    <t>P1-1</t>
  </si>
  <si>
    <t>0900008800748047</t>
  </si>
  <si>
    <t>Baseline</t>
  </si>
  <si>
    <t>Control</t>
  </si>
  <si>
    <t>Sanford</t>
  </si>
  <si>
    <t>SCRAPE ON BOTH SIDES, SPOT ON RIGHT SIDE</t>
  </si>
  <si>
    <t>Normal</t>
  </si>
  <si>
    <t>Both pectoral fins split, Dorsal fin split, Tail fin split</t>
  </si>
  <si>
    <t>NA</t>
  </si>
  <si>
    <t>P1-2</t>
  </si>
  <si>
    <t>0840088000651490</t>
  </si>
  <si>
    <t>SCRAPE LEFT SIDE</t>
  </si>
  <si>
    <t>Both pectoral fins split,Dorsal fin split,Tail fin split</t>
  </si>
  <si>
    <t>P1-3</t>
  </si>
  <si>
    <t>0900088000509538</t>
  </si>
  <si>
    <t>SMALL LESION ON MOUTH RIGHT SIDE (MECHANICAL, NOT SCORED), SCRAPE LEFT SIDE</t>
  </si>
  <si>
    <t>Right pectoral fin split,Dorsal fin split</t>
  </si>
  <si>
    <t>P1-4</t>
  </si>
  <si>
    <t>0900010000268472</t>
  </si>
  <si>
    <t>SMALL SPOT LEFT SIDE, SCRAPE LEFT SIDE</t>
  </si>
  <si>
    <t>P1-5</t>
  </si>
  <si>
    <t>0900010000267543</t>
  </si>
  <si>
    <t>SCRAPE ON RIGHT SIDE</t>
  </si>
  <si>
    <t>Left pectoral fin split,Dorsal fin split</t>
  </si>
  <si>
    <t>P1-6</t>
  </si>
  <si>
    <t>0900010000268692</t>
  </si>
  <si>
    <t>Tail fin split</t>
  </si>
  <si>
    <t>P1-7</t>
  </si>
  <si>
    <t>0900010000268076</t>
  </si>
  <si>
    <t>Both pectoral fins split,Tail fin split</t>
  </si>
  <si>
    <t>P1-8</t>
  </si>
  <si>
    <t>0840088000651212</t>
  </si>
  <si>
    <t>Left pectoral fin split,Tail fin split</t>
  </si>
  <si>
    <t>P1-9</t>
  </si>
  <si>
    <t>0900008800751924</t>
  </si>
  <si>
    <t>LEFT SIDE OF NOSE HAS LITTLE DAMAGE</t>
  </si>
  <si>
    <t xml:space="preserve">Both pectoral fins split,Tail fin split, </t>
  </si>
  <si>
    <t>P1-10</t>
  </si>
  <si>
    <t>0900010000269204</t>
  </si>
  <si>
    <t>3 SPOTS LEFT SIDE, 1 SPOT RIGHT SIDE</t>
  </si>
  <si>
    <t>P2-1</t>
  </si>
  <si>
    <t>0900010000268238</t>
  </si>
  <si>
    <t>P2-2</t>
  </si>
  <si>
    <t>0900010000268407</t>
  </si>
  <si>
    <t>DAMAGE ON SNOUT</t>
  </si>
  <si>
    <t>P2-3</t>
  </si>
  <si>
    <t>0900010000267523</t>
  </si>
  <si>
    <t>Right pectoral fin split,Dorsal fin split,Tail fin split</t>
  </si>
  <si>
    <t>P2-4</t>
  </si>
  <si>
    <t>0900010000267203</t>
  </si>
  <si>
    <t>SCRAPE ON LEFT SIDE</t>
  </si>
  <si>
    <t>P2-5</t>
  </si>
  <si>
    <t>0900010000268922</t>
  </si>
  <si>
    <t>SCRAPE ON LEFT SIDE, 2 SPOTS ON RIGHT SIDE, SCRAPE ON RIGHT SIDE</t>
  </si>
  <si>
    <t>P2-6</t>
  </si>
  <si>
    <t>0900008800752196</t>
  </si>
  <si>
    <t>P2-7</t>
  </si>
  <si>
    <t>0900010000267305</t>
  </si>
  <si>
    <t>Left pectoral fin split,Dorsal fin split,Tail fin split</t>
  </si>
  <si>
    <t>P2-8</t>
  </si>
  <si>
    <t>0900010000268843</t>
  </si>
  <si>
    <t>SCRAPE ON THE LEFT SIDE IS HEALING</t>
  </si>
  <si>
    <t>P2-9</t>
  </si>
  <si>
    <t>0900008800750177</t>
  </si>
  <si>
    <t>Dorsal fin split,Tail fin split</t>
  </si>
  <si>
    <t>P2-10</t>
  </si>
  <si>
    <t>0840088000650926</t>
  </si>
  <si>
    <t>2 SCRAPE RIGHT SIDE</t>
  </si>
  <si>
    <t>P3-1</t>
  </si>
  <si>
    <t>0900010000267888</t>
  </si>
  <si>
    <t>SCRAPE ON RIGHT SIDE, SWOLLEN VENT</t>
  </si>
  <si>
    <t>P3-2</t>
  </si>
  <si>
    <t>0900010000269061</t>
  </si>
  <si>
    <t>RED ON MOUTH, SCRAPE LEFT SIDE</t>
  </si>
  <si>
    <t>Dorsal fin split,Right pectoral fin split,Tail fin split</t>
  </si>
  <si>
    <t>P3-3</t>
  </si>
  <si>
    <t>0840088000649349</t>
  </si>
  <si>
    <t>P3-4</t>
  </si>
  <si>
    <t>0900008800751887</t>
  </si>
  <si>
    <t>SCRAPE RIGHT SIDE</t>
  </si>
  <si>
    <t>P3-5</t>
  </si>
  <si>
    <t>0900008800751593</t>
  </si>
  <si>
    <t>SPOT LEFT SIDE, DAMAGE SNOUT</t>
  </si>
  <si>
    <t>Both pectoral fins split,Tail fin split,Dorsal fin split</t>
  </si>
  <si>
    <t>P3-6</t>
  </si>
  <si>
    <t>0840088000651838</t>
  </si>
  <si>
    <t>SCRAPE ON LEFT SIDE, DAMAGE ON SNOUT</t>
  </si>
  <si>
    <t xml:space="preserve">Right pectoral fin split,Tail fin split,Dorsal fin split </t>
  </si>
  <si>
    <t>P3-7</t>
  </si>
  <si>
    <t>0840088000650615</t>
  </si>
  <si>
    <t>P3-8</t>
  </si>
  <si>
    <t>0840088000649520</t>
  </si>
  <si>
    <t>5 SCRAPES RIGHT SIDE, SNOUT DAMAGE</t>
  </si>
  <si>
    <t>P3-9</t>
  </si>
  <si>
    <t>0900010000267652</t>
  </si>
  <si>
    <t>Dorsal fin split,Tail fin split,</t>
  </si>
  <si>
    <t>P3-10</t>
  </si>
  <si>
    <t>0900010000268976</t>
  </si>
  <si>
    <t>Right pectoral fin split,Tail fin split</t>
  </si>
  <si>
    <t>P4-1</t>
  </si>
  <si>
    <t>0900010000267037</t>
  </si>
  <si>
    <t>P4-2</t>
  </si>
  <si>
    <t>0900010000268083</t>
  </si>
  <si>
    <t>LESION ON LEFT SIDE AND HEALING, SPOT ON RIGHT SIDE, SCRAPE ON BOTH SIDES</t>
  </si>
  <si>
    <t>Both pectoral fins split,Dorsal fin split,Tail fin split,</t>
  </si>
  <si>
    <t>P4-3</t>
  </si>
  <si>
    <t>0900008800747562</t>
  </si>
  <si>
    <t>P4-4</t>
  </si>
  <si>
    <t>0900008800747588</t>
  </si>
  <si>
    <t>P4-5</t>
  </si>
  <si>
    <t>0900010000268491</t>
  </si>
  <si>
    <t>P4-6</t>
  </si>
  <si>
    <t>0900010000266898</t>
  </si>
  <si>
    <t>P4-7</t>
  </si>
  <si>
    <t>0900010000269205</t>
  </si>
  <si>
    <t>4 SPOTS ON RIGHT SIDE</t>
  </si>
  <si>
    <t>Both pectoral fins split, Dorsal fin split,Tail fin split</t>
  </si>
  <si>
    <t>P4-8</t>
  </si>
  <si>
    <t>0900010000267308</t>
  </si>
  <si>
    <t>P4-9</t>
  </si>
  <si>
    <t>0900008800750337</t>
  </si>
  <si>
    <t>SCRAPE ON LEFT SIDE, SNOUT DAMAGE</t>
  </si>
  <si>
    <t>P4-10</t>
  </si>
  <si>
    <t>0900010000269011</t>
  </si>
  <si>
    <t>Left pectoral fin split,Dorsal fin split,Tail fin split,</t>
  </si>
  <si>
    <t>P5-1</t>
  </si>
  <si>
    <t>0900010000269228</t>
  </si>
  <si>
    <t>Biofouling</t>
  </si>
  <si>
    <t>ONE SPOT LEFT SIDE, SCRAPE ON RIGHT SIDE</t>
  </si>
  <si>
    <t>P5-2</t>
  </si>
  <si>
    <t>0900010000267524</t>
  </si>
  <si>
    <t>SCRAPE ON BOTH SIDES</t>
  </si>
  <si>
    <t>P5-3</t>
  </si>
  <si>
    <t>0900008800748995</t>
  </si>
  <si>
    <t>2 SPOTS ON LEFT SIDE, SCRAPE ON LEFT SIDE</t>
  </si>
  <si>
    <t>P5-4</t>
  </si>
  <si>
    <t>0900010000267138</t>
  </si>
  <si>
    <t>P5-5</t>
  </si>
  <si>
    <t>0900010000268850</t>
  </si>
  <si>
    <t>SPOT LEFT SIDE, SCRAPE LEFT SIDE, LESION ON RIGHT SIDE OPERCULUM, LESION ON LEFT SIDE</t>
  </si>
  <si>
    <t>Left pectoral fin split,Dorsal fin split,Tail fin split,RIGHT PECTORAL FOLDED</t>
  </si>
  <si>
    <t>P5-6</t>
  </si>
  <si>
    <t>0840088000649843</t>
  </si>
  <si>
    <t>P5-7</t>
  </si>
  <si>
    <t>0840088000649715</t>
  </si>
  <si>
    <t>SMALL LESION ON MOUTH RIGHT SIDE - CLEARLY MEHANICAL, NOT SCORED</t>
  </si>
  <si>
    <t>P5-8</t>
  </si>
  <si>
    <t>0840088000650774</t>
  </si>
  <si>
    <t>SCRAPE ON BOTH SIDEDS</t>
  </si>
  <si>
    <t>P5-9</t>
  </si>
  <si>
    <t>0900010000269123</t>
  </si>
  <si>
    <t>Dorsal fin split,Tail fin split,TAIL FIN FOLDED</t>
  </si>
  <si>
    <t>P5-10</t>
  </si>
  <si>
    <t>0900008800752701</t>
  </si>
  <si>
    <t>DAMAGE SNOUT</t>
  </si>
  <si>
    <t>Left pectoral fin split, Tail fin split</t>
  </si>
  <si>
    <t>P6-1</t>
  </si>
  <si>
    <t>0900008800748438</t>
  </si>
  <si>
    <t>SMALL SPOT RIGHT SIDE</t>
  </si>
  <si>
    <t>Left pectoral fin split, Dorsal fin split,Tail fin split</t>
  </si>
  <si>
    <t>P6-2</t>
  </si>
  <si>
    <t>0900010000267957</t>
  </si>
  <si>
    <t>Left pectoral fin split,Tail fin split,Dorsal fin split</t>
  </si>
  <si>
    <t>P6-3</t>
  </si>
  <si>
    <t>0840088000650232</t>
  </si>
  <si>
    <t>P6-4</t>
  </si>
  <si>
    <t>0900010000267486</t>
  </si>
  <si>
    <t>Both pectoral fins split,Tail fin split,Right pectoral fin split ON BOTH SIDES</t>
  </si>
  <si>
    <t>P6-5</t>
  </si>
  <si>
    <t>0840088000650896</t>
  </si>
  <si>
    <t>LESION ON RIGHT OPERCULUM (MECHANICAL, NOT SCORED)</t>
  </si>
  <si>
    <t>Right pectoral fin split,Tail fin split,Dorsal fin split, Both pectoral fins split</t>
  </si>
  <si>
    <t>P6-6</t>
  </si>
  <si>
    <t>0900010000269134</t>
  </si>
  <si>
    <t>SMALL RED LUMP ON RIGHT PECTORAL FIN , Dorsal fin split,Tail fin split</t>
  </si>
  <si>
    <t>P6-7</t>
  </si>
  <si>
    <t>0900010000266537</t>
  </si>
  <si>
    <t>P6-8</t>
  </si>
  <si>
    <t>0900008800752004</t>
  </si>
  <si>
    <t>P6-9</t>
  </si>
  <si>
    <t>0900010000268091</t>
  </si>
  <si>
    <t>P6-10</t>
  </si>
  <si>
    <t>0900010000268881</t>
  </si>
  <si>
    <t>Tail fin split, SMALL LUMP ON LEFT PECTORAL FIN</t>
  </si>
  <si>
    <t>P7-1</t>
  </si>
  <si>
    <t>0900010000266925</t>
  </si>
  <si>
    <t>SCRAPE ON LEFT, SCRAPE ON RIGHT, SWOLLEN VENT</t>
  </si>
  <si>
    <t>Tail fin split,Dorsal fin split</t>
  </si>
  <si>
    <t>P7-2</t>
  </si>
  <si>
    <t>0900010000268955</t>
  </si>
  <si>
    <t>P7-3</t>
  </si>
  <si>
    <t>0840088000651829</t>
  </si>
  <si>
    <t>P7-4</t>
  </si>
  <si>
    <t>0900010000268659</t>
  </si>
  <si>
    <t>SCRAPE ON LEFT SIDE, 2 SPOT RIGHT SIDE</t>
  </si>
  <si>
    <t>P7-5</t>
  </si>
  <si>
    <t>0840088000651067</t>
  </si>
  <si>
    <t>SCRAPE ON BOTH SIDES, RED AROUND SNOUT AREA</t>
  </si>
  <si>
    <t>P7-6</t>
  </si>
  <si>
    <t>0900010000266770</t>
  </si>
  <si>
    <t>P7-7</t>
  </si>
  <si>
    <t>0900010000266861</t>
  </si>
  <si>
    <t>P7-8</t>
  </si>
  <si>
    <t>0900010000268276</t>
  </si>
  <si>
    <t>P7-9</t>
  </si>
  <si>
    <t>0840088000650414</t>
  </si>
  <si>
    <t>Dorsal fin split,Tail fin split,Right pectoral fin split</t>
  </si>
  <si>
    <t>P7-10</t>
  </si>
  <si>
    <t>0900010000267906</t>
  </si>
  <si>
    <t>RED SWOLLEN VENT</t>
  </si>
  <si>
    <t>P8-1</t>
  </si>
  <si>
    <t>0900010000268807</t>
  </si>
  <si>
    <t>P8-2</t>
  </si>
  <si>
    <t>0900010000267973</t>
  </si>
  <si>
    <t>P8-3</t>
  </si>
  <si>
    <t>0900010000269027</t>
  </si>
  <si>
    <t>P8-4</t>
  </si>
  <si>
    <t>0900010000267344</t>
  </si>
  <si>
    <t>P8-5</t>
  </si>
  <si>
    <t>0840088000649625</t>
  </si>
  <si>
    <t>P8-6</t>
  </si>
  <si>
    <t>0900010000267609</t>
  </si>
  <si>
    <t>P8-7</t>
  </si>
  <si>
    <t>0900088000509465</t>
  </si>
  <si>
    <t>P8-8</t>
  </si>
  <si>
    <t>0900010000268905</t>
  </si>
  <si>
    <t>P8-9</t>
  </si>
  <si>
    <t>0840088000650172</t>
  </si>
  <si>
    <t>P8-10</t>
  </si>
  <si>
    <t>0900010000268532</t>
  </si>
  <si>
    <t>DuringTrial</t>
  </si>
  <si>
    <r>
      <t>Dark in colour, slight glazing over eyes, some scrapes but minimal scale loss. Damage to snout and operculum from rubbing on tank walls.</t>
    </r>
    <r>
      <rPr>
        <sz val="11"/>
        <color rgb="FFFF0000"/>
        <rFont val="Calibri"/>
        <family val="2"/>
        <scheme val="minor"/>
      </rPr>
      <t xml:space="preserve"> Fish doesn't have a heavy slime coat - makes scales look prominent or almost flaring, can feel scales when held/rubbed, not smooth and slimey as per normal</t>
    </r>
    <r>
      <rPr>
        <sz val="11"/>
        <color theme="1"/>
        <rFont val="Calibri"/>
        <family val="2"/>
        <scheme val="minor"/>
      </rPr>
      <t xml:space="preserve">. Pale heart, </t>
    </r>
    <r>
      <rPr>
        <sz val="11"/>
        <color rgb="FFFF0000"/>
        <rFont val="Calibri"/>
        <family val="2"/>
        <scheme val="minor"/>
      </rPr>
      <t>stomach full of clear mucus and enlarged, swollen gall bladder</t>
    </r>
    <r>
      <rPr>
        <sz val="11"/>
        <color theme="1"/>
        <rFont val="Calibri"/>
        <family val="2"/>
        <scheme val="minor"/>
      </rPr>
      <t>, pale kidney, three large lumps/stones in mid kidney area, very small amount of fluid in swim bladder. FISH SWIMMING NEAR SURFACE AND LETHARGIC. EASILY CAUGHT AND CULLED.</t>
    </r>
  </si>
  <si>
    <t>Fins normal</t>
  </si>
  <si>
    <r>
      <t xml:space="preserve">Minimal scale loss. Scrape left side, mechanical damage to jaw, operculum and pec fin left side. Mild redness on belly area. </t>
    </r>
    <r>
      <rPr>
        <sz val="11"/>
        <color rgb="FFFF0000"/>
        <rFont val="Calibri"/>
        <family val="2"/>
        <scheme val="minor"/>
      </rPr>
      <t>Gills look damaged, filaments clumped together and more mucus around gills than usual</t>
    </r>
    <r>
      <rPr>
        <sz val="11"/>
        <color theme="1"/>
        <rFont val="Calibri"/>
        <family val="2"/>
        <scheme val="minor"/>
      </rPr>
      <t xml:space="preserve">. Stomach wall flaccid, stomach full of water. Very fatty heart (pics). Kidney is pale and softer than usual but not mushy. </t>
    </r>
    <r>
      <rPr>
        <sz val="11"/>
        <color rgb="FFFF0000"/>
        <rFont val="Calibri"/>
        <family val="2"/>
        <scheme val="minor"/>
      </rPr>
      <t>Swollen gall bladder</t>
    </r>
    <r>
      <rPr>
        <sz val="11"/>
        <color theme="1"/>
        <rFont val="Calibri"/>
        <family val="2"/>
        <scheme val="minor"/>
      </rPr>
      <t>, normal liver. Photo says 7/3 but it is this fish. Fish was moribund in morning, coming to surface and losing equilibrium then righting itself. It died during feeding and was dead when removed from the tank.</t>
    </r>
  </si>
  <si>
    <t>Clumped, mucus</t>
  </si>
  <si>
    <r>
      <t xml:space="preserve">Left eye cloudy, small scrape on left side by mouth. Redness on belly. Two mussels found in stomach along with a a </t>
    </r>
    <r>
      <rPr>
        <sz val="11"/>
        <color rgb="FFFF0000"/>
        <rFont val="Calibri"/>
        <family val="2"/>
        <scheme val="minor"/>
      </rPr>
      <t>white jelly like liquid</t>
    </r>
    <r>
      <rPr>
        <sz val="11"/>
        <color theme="1"/>
        <rFont val="Calibri"/>
        <family val="2"/>
        <scheme val="minor"/>
      </rPr>
      <t>.</t>
    </r>
  </si>
  <si>
    <r>
      <t xml:space="preserve">Patchy scale loss on both sides of body. Operculum flared, this was noticed while fish was alive yesterday as well. Mild redness on right eye, mild redness near vent. Fish smells. </t>
    </r>
    <r>
      <rPr>
        <sz val="11"/>
        <color rgb="FFFF0000"/>
        <rFont val="Calibri"/>
        <family val="2"/>
        <scheme val="minor"/>
      </rPr>
      <t>Gills very pale with unusual mucus layer covering them</t>
    </r>
    <r>
      <rPr>
        <sz val="11"/>
        <color theme="1"/>
        <rFont val="Calibri"/>
        <family val="2"/>
        <scheme val="minor"/>
      </rPr>
      <t>. Mucus and blood leaking from vent. VERY bad smelling, pale liver,</t>
    </r>
    <r>
      <rPr>
        <sz val="11"/>
        <color rgb="FFFF0000"/>
        <rFont val="Calibri"/>
        <family val="2"/>
        <scheme val="minor"/>
      </rPr>
      <t xml:space="preserve"> gall bladder hard and off colour</t>
    </r>
    <r>
      <rPr>
        <sz val="11"/>
        <color theme="1"/>
        <rFont val="Calibri"/>
        <family val="2"/>
        <scheme val="minor"/>
      </rPr>
      <t xml:space="preserve">, pale heart, kidney pale, </t>
    </r>
    <r>
      <rPr>
        <sz val="11"/>
        <color rgb="FFFF0000"/>
        <rFont val="Calibri"/>
        <family val="2"/>
        <scheme val="minor"/>
      </rPr>
      <t>stomach full of clear mucus</t>
    </r>
    <r>
      <rPr>
        <sz val="11"/>
        <color theme="1"/>
        <rFont val="Calibri"/>
        <family val="2"/>
        <scheme val="minor"/>
      </rPr>
      <t>, STOMACH NOT COMPLETELY FLACID BUT NOT RIGID.</t>
    </r>
  </si>
  <si>
    <t>Pale, mucus</t>
  </si>
  <si>
    <t>Decent fin wear, some to point of bone showing</t>
  </si>
  <si>
    <r>
      <t xml:space="preserve">Small spots right side, spots/red rash on belly area. </t>
    </r>
    <r>
      <rPr>
        <sz val="11"/>
        <color rgb="FFFF0000"/>
        <rFont val="Calibri"/>
        <family val="2"/>
        <scheme val="minor"/>
      </rPr>
      <t>Gills frayed and some filaments clumped</t>
    </r>
    <r>
      <rPr>
        <sz val="11"/>
        <color theme="1"/>
        <rFont val="Calibri"/>
        <family val="2"/>
        <scheme val="minor"/>
      </rPr>
      <t xml:space="preserve">. Liver pale, stomach flaccid, kidney pale and softer than usual. Fatty heart. </t>
    </r>
    <r>
      <rPr>
        <sz val="11"/>
        <color rgb="FFFF0000"/>
        <rFont val="Calibri"/>
        <family val="2"/>
        <scheme val="minor"/>
      </rPr>
      <t>Gall bladder empty and hardened</t>
    </r>
    <r>
      <rPr>
        <sz val="11"/>
        <color theme="1"/>
        <rFont val="Calibri"/>
        <family val="2"/>
        <scheme val="minor"/>
      </rPr>
      <t>, see photo? Ovaries pale. Fish caught and culled. Was swimming in with tank flow on surface at tank edge. Easily caught.</t>
    </r>
  </si>
  <si>
    <t>Frayed, clumped</t>
  </si>
  <si>
    <t>Normal fin wear</t>
  </si>
  <si>
    <r>
      <t xml:space="preserve">Both operculum have damage and redness around the area, red spots on the belly, redness on the lower jaw right side. Small red spot on left side near the caudal peduncule. </t>
    </r>
    <r>
      <rPr>
        <sz val="11"/>
        <color rgb="FFFF0000"/>
        <rFont val="Calibri"/>
        <family val="2"/>
        <scheme val="minor"/>
      </rPr>
      <t>Gills are clumped</t>
    </r>
    <r>
      <rPr>
        <sz val="11"/>
        <color theme="1"/>
        <rFont val="Calibri"/>
        <family val="2"/>
        <scheme val="minor"/>
      </rPr>
      <t xml:space="preserve">. </t>
    </r>
    <r>
      <rPr>
        <sz val="11"/>
        <color rgb="FFFF0000"/>
        <rFont val="Calibri"/>
        <family val="2"/>
        <scheme val="minor"/>
      </rPr>
      <t>Gall bladder slightly elongated</t>
    </r>
    <r>
      <rPr>
        <sz val="11"/>
        <color theme="1"/>
        <rFont val="Calibri"/>
        <family val="2"/>
        <scheme val="minor"/>
      </rPr>
      <t xml:space="preserve">. Fatty heart, swim bladder deflated and fused to kidney membrane. Pale kidney and patchy area. Stomach is flaccid and filled with water.  </t>
    </r>
    <r>
      <rPr>
        <sz val="11"/>
        <color rgb="FFFF0000"/>
        <rFont val="Calibri"/>
        <family val="2"/>
        <scheme val="minor"/>
      </rPr>
      <t>Enlarged spleen</t>
    </r>
    <r>
      <rPr>
        <sz val="11"/>
        <color theme="1"/>
        <rFont val="Calibri"/>
        <family val="2"/>
        <scheme val="minor"/>
      </rPr>
      <t>. Moribund but found in the bottom of the tank with least movement.</t>
    </r>
  </si>
  <si>
    <t>Clumped</t>
  </si>
  <si>
    <t>Tail fin and anal fin split</t>
  </si>
  <si>
    <r>
      <t xml:space="preserve">Left cheek area has redness, pelvic fins split, few scrapes on both sides, belly has few spots. </t>
    </r>
    <r>
      <rPr>
        <sz val="11"/>
        <color rgb="FFFF0000"/>
        <rFont val="Calibri"/>
        <family val="2"/>
        <scheme val="minor"/>
      </rPr>
      <t>Gills are clumped</t>
    </r>
    <r>
      <rPr>
        <sz val="11"/>
        <color theme="1"/>
        <rFont val="Calibri"/>
        <family val="2"/>
        <scheme val="minor"/>
      </rPr>
      <t xml:space="preserve"> and abnormal growth in operculum side. Yellow gelatinous extretion from anus. Fatty heart, kidney pale, patchy on both ends and soft. Stomach has thick wall but no folds. Empty stomach. Polycystic spleen. Right side caudal peduncule has more scale loss due to flapping. Moribund but found on the bottom of the tank, belly up and after scooping have least tail movements.</t>
    </r>
  </si>
  <si>
    <r>
      <t xml:space="preserve">Left operculum damage, upper jaw damage, right eye glazed, scale loss 1 on both side, bleeding on vent, redness on the belly. Skin has lot of mucus, </t>
    </r>
    <r>
      <rPr>
        <sz val="11"/>
        <color rgb="FFFF0000"/>
        <rFont val="Calibri"/>
        <family val="2"/>
        <scheme val="minor"/>
      </rPr>
      <t>clumped and mucus in gills</t>
    </r>
    <r>
      <rPr>
        <sz val="11"/>
        <color theme="1"/>
        <rFont val="Calibri"/>
        <family val="2"/>
        <scheme val="minor"/>
      </rPr>
      <t>, slightly pale gills. Stomach filled with water. Stomach is flaccid and no folds. Enlarge spleen. Slighty fatty heart. Fish dead and stayed on the bottom of the tank.</t>
    </r>
  </si>
  <si>
    <t>Clumped, mucus, pale</t>
  </si>
  <si>
    <t>Dorsal fin and anal fin split</t>
  </si>
  <si>
    <t>Final</t>
  </si>
  <si>
    <t>jaw damage left side, abrasion below gills on belly, scrapes left side</t>
  </si>
  <si>
    <t>fin split all round</t>
  </si>
  <si>
    <t>NORMAL</t>
  </si>
  <si>
    <t>NG</t>
  </si>
  <si>
    <t>3+</t>
  </si>
  <si>
    <t>1+</t>
  </si>
  <si>
    <t>all good</t>
  </si>
  <si>
    <t>operculum damage/scrapes and jaw damage left side, spots left side near peduncle, spot below jaw, under gills</t>
  </si>
  <si>
    <t>LESION</t>
  </si>
  <si>
    <t>operculum scrape/damage left side</t>
  </si>
  <si>
    <t>no external damage</t>
  </si>
  <si>
    <t>damage to left operculum and upper jaw, upper jaw wound physical but quite bad</t>
  </si>
  <si>
    <t>minor fin split all round</t>
  </si>
  <si>
    <t>left snout and jaw damaged, left eye damage, scrape left side</t>
  </si>
  <si>
    <t>no issues</t>
  </si>
  <si>
    <t>jaw and operculum physical damage left side</t>
  </si>
  <si>
    <t>physical damge to left operculum and jaw, scrape on right side</t>
  </si>
  <si>
    <t>physical damage to jaw and operculum left side, redness at front of belly, nostrils swollen, scrape on peduncle right side</t>
  </si>
  <si>
    <t>pec splits bad, minor splits on other fins</t>
  </si>
  <si>
    <t>physical damage to left operculum scrape, looks infected/slightly raised, scrape right side, small lesion right side mid body, may be from previous damage. PHOTO ASSESSED - LESION IS FROM SCRAPE, CAN SEE TRACK ACROSS SKIN, NOT SCORED</t>
  </si>
  <si>
    <t>pecs badly split, minor split on rest</t>
  </si>
  <si>
    <t>minor scrapes to left jaw and operculum, no other issues</t>
  </si>
  <si>
    <t>left operculum and jaw damaged, scrape right side, 1 spot on left side</t>
  </si>
  <si>
    <t>scrape left side, minor left jaw scrape, spot left side related to old scrape (NOT SCORED), slightly swollen vent</t>
  </si>
  <si>
    <t>minor fin split, folded tail</t>
  </si>
  <si>
    <t>2+</t>
  </si>
  <si>
    <t>minor operculum scrape left side</t>
  </si>
  <si>
    <t>minor fin splits</t>
  </si>
  <si>
    <t>operculum and jaw damage left side, scrape right side, small amount of redness/rash on belly below gills</t>
  </si>
  <si>
    <t>bad pec splits, minor fin splits elsewhere</t>
  </si>
  <si>
    <t>scrapes on left side</t>
  </si>
  <si>
    <t>tail and right pec badly split, minor fin splits on all other fins</t>
  </si>
  <si>
    <t>damage to left operculum and jaw, scrape right side</t>
  </si>
  <si>
    <t>pecs split, other fins minor</t>
  </si>
  <si>
    <t>red patch on belly, slightly swollen vent, some raised scales on right, scrapes right side, mild right scoliosis, gills a bit pale/yellow tinge, right eye slightly sunken</t>
  </si>
  <si>
    <t>Pale</t>
  </si>
  <si>
    <t>anal, dorsal fin split</t>
  </si>
  <si>
    <t>damage to left jaw and operculum, raised scales left side</t>
  </si>
  <si>
    <t>pecs split, rest minor wear</t>
  </si>
  <si>
    <t>damage to left operculum and jaw, sunken right eye, swollen and soft belly (maybe water belly), small spot on underside of peduncle (FIN RUB - NOT SCORED)</t>
  </si>
  <si>
    <t>mild fin splits all round</t>
  </si>
  <si>
    <t>damage to left operculum, scrapes both sides, large healed scrape left side, 2 fresh scrapes on belly, right eye slightly sunken</t>
  </si>
  <si>
    <t>left pelvic fin split, other fins fine</t>
  </si>
  <si>
    <t>slightly swollen vent, right eye sunken, left eye slightly sunken, mild right scoliosis, scales raised on both sides, very minor red spot on bottom of operculum at belly (MECHANICAL - NOT SCORED)</t>
  </si>
  <si>
    <t>dorsal, pelvic fins split, others fine</t>
  </si>
  <si>
    <t>raised scales both sides, small scrapes both sides</t>
  </si>
  <si>
    <t>fins split all round</t>
  </si>
  <si>
    <t>few scrapes on left side, otherwise fine</t>
  </si>
  <si>
    <t>minor fin splits and damage all round</t>
  </si>
  <si>
    <t>scrapes right side, swollen left nostril</t>
  </si>
  <si>
    <t>left pec, right pelvic, anal fins split, rest minor damage</t>
  </si>
  <si>
    <t>redness underside of jaw on left side, slight redness/rash to belly, minor scrapes left side, slight swollen peduncle left side</t>
  </si>
  <si>
    <t>tail and dorsal spit, rest minor wear</t>
  </si>
  <si>
    <t>dark patch on belly, swollen patch on left peduncle, raised scales on left</t>
  </si>
  <si>
    <t>minor fin splits all round</t>
  </si>
  <si>
    <t>left operculum damage, spot on belly, scrapes on both sides</t>
  </si>
  <si>
    <t>right pelvic split, other mionor wear</t>
  </si>
  <si>
    <t>small lesion right side attached to old scrape (MECHANICAL - NOT SCORED). Operculum dmaage left side, small scrapes both sides</t>
  </si>
  <si>
    <t>pec fins split, other normal wear</t>
  </si>
  <si>
    <t>bad bloat, minor left operculum damage, scrapes right side one large</t>
  </si>
  <si>
    <t>minor fin damage</t>
  </si>
  <si>
    <t>damage to left operculum and jaw, small scrapes both sides</t>
  </si>
  <si>
    <t>right pec, tail split, rest of fins minor wear</t>
  </si>
  <si>
    <t>mild scrape to left operculum, few scrapes both sides</t>
  </si>
  <si>
    <t>left pec, caudal fins split, other fins minor damage</t>
  </si>
  <si>
    <t>minor operculum damage left, patchy scale loss left</t>
  </si>
  <si>
    <t>right pec split, rest normal wear</t>
  </si>
  <si>
    <t>very minor scrape left operculum, scrapes and 2 small spots on left peduncle (CLEARLY MECHANICAL - NOT SCORED), raised scales both sides, mild redness on belly</t>
  </si>
  <si>
    <t>both pecs, right pelvic, tail split, rest normal wear</t>
  </si>
  <si>
    <t>damage to left operculum, raised scales left side, mild right scoliosis</t>
  </si>
  <si>
    <t>both pecs, caudal fin split, rest normal</t>
  </si>
  <si>
    <t>mild redness below jaw, damage to snout, 1 spot right side, raised scaled right side, scrapes left side</t>
  </si>
  <si>
    <t>right pec, dorsal, tail split</t>
  </si>
  <si>
    <t>minor jaw and operculum damage left side, few small red spots on belly (BELLY RASH - NOT SCORED), scrape on left side, small scrapes right side</t>
  </si>
  <si>
    <t>minor fin damage all round</t>
  </si>
  <si>
    <t>left operculum and jaw damage, tiny spot left side - more of a damaged scale very minor. Scrape right side</t>
  </si>
  <si>
    <t>left pec split, others minor</t>
  </si>
  <si>
    <t>damage to left jaw and snout</t>
  </si>
  <si>
    <t>damage to left jaw, scrapes on right side</t>
  </si>
  <si>
    <t>pec fins major split, others minor</t>
  </si>
  <si>
    <t>small raised spot left side, not red but raised, no other issues. Some redness on body and peduncle but appearing more as fish has been dead longer.</t>
  </si>
  <si>
    <t>left pec bad split, others minor</t>
  </si>
  <si>
    <t>operculum damage left side, scale loss is random and patchy on both sides, doesn't look to be from netting.</t>
  </si>
  <si>
    <t>damage to left operculum and jaw, raised patchy scales on both sides, clear fresh scrapes on belly likely from mussels</t>
  </si>
  <si>
    <t>left operculum and jaw damage, spot right side near pec fin, scrapes left side</t>
  </si>
  <si>
    <t>major dorsal and pec split, others minor</t>
  </si>
  <si>
    <t>left operculum and jaw damage, scrapes both side, spot right side</t>
  </si>
  <si>
    <t>patchy scale loss both sides, minor scrapes right side, redness on belly at end of scrape up side</t>
  </si>
  <si>
    <t>some blood coming from left nostril, swollen nostrils, scrapes on both sides</t>
  </si>
  <si>
    <t>minor jaw scrape left side, patchy scale loss both sides, few scrapes right side, swollen left nostril</t>
  </si>
  <si>
    <t>left pec bad split, rest minor</t>
  </si>
  <si>
    <t>operculum damage left side, all else normal</t>
  </si>
  <si>
    <t>minor operculum damage left side, mild belly redness appeared after death</t>
  </si>
  <si>
    <t>minor jaw and operculum scrape left side, patchy scale loss both sides, darker colouration, few scrapes left side</t>
  </si>
  <si>
    <t>operculum damage left side, small scrapes both sides, 1 large scrape right side (old/healing), mild redness on belly</t>
  </si>
  <si>
    <t>pelvic fin bad split, rest minor</t>
  </si>
  <si>
    <t>small scrapes left side, 1 scrape right side, all else good</t>
  </si>
  <si>
    <t>left operculum damage, spot on belly, small scrapes both sides</t>
  </si>
  <si>
    <t>pec, anal, pelvic fins split</t>
  </si>
  <si>
    <t>damage to left opercullum, 3 minor spots on belly, very small spot left side, small scrapes left side</t>
  </si>
  <si>
    <t>left nostril swollen, redness on belly, scrapes left side</t>
  </si>
  <si>
    <t>small scrapes left side</t>
  </si>
  <si>
    <t>bad damage to left operculum, jaw and snout, patchy scale loss on left</t>
  </si>
  <si>
    <t>bad pelvic and tail fin damage, rest minor</t>
  </si>
  <si>
    <t>bad damage to operculum and jaw left side, redness at base of tail on underside of fish, patchy scale loss left side, scales raised</t>
  </si>
  <si>
    <t>bad tail and pec damge, minor elsewhere</t>
  </si>
  <si>
    <t>damage to left jaw, redness on belly/rash from rubbing on bottom, fish jump from bin so scale loss 3 on left but was 1 beforehand (recorded as 1)</t>
  </si>
  <si>
    <t>left pec and tail badly damage, rest minor</t>
  </si>
  <si>
    <t>damage to left jaw and operculum, very mild redness to belly, skin feels rough to touch/scales raised, small scrapes both sides, 2 tiny blood spots on right side along lateral line, small red bump on side of caudal fin</t>
  </si>
  <si>
    <t>both pecs, dorsal split</t>
  </si>
  <si>
    <t>mild jaw damage left side, spot underside of left pec fin, mild redness/abrasive rash on belly, raised scales on left side, small bump/growth below skin on left side, swollen nostrils</t>
  </si>
  <si>
    <t>redness on belly, small scrapes on left side, patch of skin damage on dorsal side between dorsal fin and tail</t>
  </si>
  <si>
    <t>right pec split, rest minor damage</t>
  </si>
  <si>
    <t>left jaw damaged, mild swelling on right jaw as well, redness/rash on belly, lesion below gills at front of belly, scrapes on right side, sunken eyes</t>
  </si>
  <si>
    <t>pecs split badly, rest minor, bad tail wear</t>
  </si>
  <si>
    <t>left jaw damage, redness on belly, 2 small lesions right side along healed scrape/wound (NOT 100% CONNECTED - STILL SCORED), small lesion just behind operculum on right side (LOOKS LIKE A PRESSURE SORE - NOT SCORED), small scrapes right side</t>
  </si>
  <si>
    <t>left pec, left pevic, tial split, rest minor wear</t>
  </si>
  <si>
    <t>left jaw and operculum damage, all else fine</t>
  </si>
  <si>
    <t>both pecs bad split, rest minor</t>
  </si>
  <si>
    <t>left operculum damage, small spot on left side, small spot on belly, indent on top of head</t>
  </si>
  <si>
    <t>pecs badly spit, minor on rest</t>
  </si>
  <si>
    <t>bad damage to upper jaw and left operculum, spot peduncle left and scrape (CLEARLY MECHANICAL - NOT SCORED), small spots on belly, few scrapes both sides</t>
  </si>
  <si>
    <t>dark colour, sunken eyes, patchy scale loss left side, few scrapes right side, operculum were flared when fish was alive</t>
  </si>
  <si>
    <t>Mortalities</t>
  </si>
  <si>
    <t>Treatment</t>
  </si>
  <si>
    <t>Tank 1</t>
  </si>
  <si>
    <t>Tank 2</t>
  </si>
  <si>
    <t>Tank 3</t>
  </si>
  <si>
    <t>Tank 4</t>
  </si>
  <si>
    <t>Tank 5</t>
  </si>
  <si>
    <t>Tank 6</t>
  </si>
  <si>
    <t>Tank 7</t>
  </si>
  <si>
    <t>Tank 8</t>
  </si>
  <si>
    <t>Mean</t>
  </si>
  <si>
    <t>SD</t>
  </si>
  <si>
    <t>SE</t>
  </si>
  <si>
    <t>ALL FISH</t>
  </si>
  <si>
    <t>BIOFOULING</t>
  </si>
  <si>
    <t>CONTROL</t>
  </si>
  <si>
    <t>Weight</t>
  </si>
  <si>
    <t>Length</t>
  </si>
  <si>
    <t>Comments_WT16</t>
  </si>
  <si>
    <t>Fin condition_WT16</t>
  </si>
  <si>
    <t>SCRAPE ON BOTH SIDES, 2 SPOTS ON RIGHT SIDE</t>
  </si>
  <si>
    <t>Right pectoral fin split, dorsal fin split, Tail fin split</t>
  </si>
  <si>
    <t>LEFT SIDE SCRAPE, SMALL SPOT RIGHT SIDE</t>
  </si>
  <si>
    <t>Tail fin split, dorsal fin split, Right pectoral fin split</t>
  </si>
  <si>
    <t xml:space="preserve">SMALL SPOT RIGHT SIDE, swollen VENT </t>
  </si>
  <si>
    <t>Left pectoral fin split, Dorsal fin split, Tail fin split</t>
  </si>
  <si>
    <t>Swollen VENT, LEFT EYE GLAZING</t>
  </si>
  <si>
    <t>Swollen VENT</t>
  </si>
  <si>
    <t>Tail fin FOLDED</t>
  </si>
  <si>
    <t>2 SPOTS LEFT SIDE, SCRAPE LEFT SIDE</t>
  </si>
  <si>
    <t>2 SPOTS LEFT SIDE</t>
  </si>
  <si>
    <t>Dorsal fin split, Tail fin split</t>
  </si>
  <si>
    <t>SPOT RIGHT SIDE</t>
  </si>
  <si>
    <t>FRONT OF THE MOUTH DAMAGE, SCRAPE LEFT side</t>
  </si>
  <si>
    <t>Tail fin split, Left pectoral fin splits</t>
  </si>
  <si>
    <t>LESION LEFT SIDE</t>
  </si>
  <si>
    <t>Right pectoral fin split, Tail fin split</t>
  </si>
  <si>
    <t>PEFF, SPOT LEFT SIDE</t>
  </si>
  <si>
    <t>Swollen VENT, SMALL SPOT RIGHT SIDE</t>
  </si>
  <si>
    <t>Left pectoral fin split, Tail fin split, Dorsal fin split</t>
  </si>
  <si>
    <t>Swollen VENT, SPOT RIGHT SIDE</t>
  </si>
  <si>
    <t>Left pectoral fin split, dorsal fin split, Tail fin split</t>
  </si>
  <si>
    <t>Right pectoral fin split, Dorsal fin split, Tail fin split</t>
  </si>
  <si>
    <t>SMALL SPOT LEFT SIDE, NOSE DAMAGE</t>
  </si>
  <si>
    <t>Swollen VENT, DAMAGE ON NOSE SLIGHTLY</t>
  </si>
  <si>
    <t>SPOT LEFT SIDE, RIGHT EYE SUNKEN, SMALL LESION ON  NOSE</t>
  </si>
  <si>
    <t>Tail fin split, dorsal fin split</t>
  </si>
  <si>
    <t>Right pectoral fin split, Tail fin split, FOLDED</t>
  </si>
  <si>
    <t>LESION ON NOSE</t>
  </si>
  <si>
    <t>SMALL SPOT LEFT</t>
  </si>
  <si>
    <t xml:space="preserve">Tail fin split, dorsal fin split </t>
  </si>
  <si>
    <t xml:space="preserve">Swollen VENT, RED COLORATION UNDER THE OPERCULUM </t>
  </si>
  <si>
    <t>SEVERAL SCRAPE ON LEFT SIDE, ONE SCRAPE ON RIGHT SIDE</t>
  </si>
  <si>
    <t>SPOT LEFT SIDE, SMALL LESION ON NOSE</t>
  </si>
  <si>
    <t>Left pectoral fin splits, dorsal fin split</t>
  </si>
  <si>
    <t>Tail fin split, Dorsal fin split</t>
  </si>
  <si>
    <t>RPEFF, 4 SPOTS LEFT SIDE</t>
  </si>
  <si>
    <t>SPOT ON RIGHT SIDE, swollen VENT</t>
  </si>
  <si>
    <t>Tail fin split, Left pectoral fin split</t>
  </si>
  <si>
    <t>LESION IN LEFT OPERCULUM</t>
  </si>
  <si>
    <t>3 distinct SCRAPE ON LEFT SIDE, ONE SPOT LEFT SIDE, MOUTH FRONT SLIGHTLY DAMAGE</t>
  </si>
  <si>
    <t>SPOT ON LEFT SIDE, SCRAPE ON RIGHT SIDE</t>
  </si>
  <si>
    <t>Dorsal fin split</t>
  </si>
  <si>
    <t>SMALL SPOT LEFT SIDE</t>
  </si>
  <si>
    <t>Both pectoral fins split, Tail fin split</t>
  </si>
  <si>
    <t>PEFF, SCRAPE LEFT SIDE, SMALL SPOT LEFT SIDE, SCRAPE RIGHT SIDE</t>
  </si>
  <si>
    <t>SMALL SPOT RIGHT SIDE, SMALL SPOT ON BELLY , swollen VENT</t>
  </si>
  <si>
    <t>SPOT LEFT SIDE</t>
  </si>
  <si>
    <t>Tail fin split, Tail fin FOLDED</t>
  </si>
  <si>
    <t>Swollen VENT, Spot on right side</t>
  </si>
  <si>
    <t>Both pectoral fins split, dorsal fin split, TAIL FIN FOLDED</t>
  </si>
  <si>
    <t>Small spot on right side</t>
  </si>
  <si>
    <t>SPOT ON LEFT SIDE, SPOT ON RIGHT SIDE</t>
  </si>
  <si>
    <t>RED VENT</t>
  </si>
  <si>
    <t xml:space="preserve">swollen VENT, </t>
  </si>
  <si>
    <t>Tail fin split, Right pectoral fin split, TAIL FOLDED</t>
  </si>
  <si>
    <t>2 SPOTS LET SIDE</t>
  </si>
  <si>
    <t>SPOT ON LEFT SIDE, swollen VENT</t>
  </si>
  <si>
    <t xml:space="preserve"> Left pectoral fin split, dorsal fin split</t>
  </si>
  <si>
    <t>SMALL SPOTS BOTH SIDES</t>
  </si>
  <si>
    <t>Left pectoral fin splits, Tail fin split, dorsal fin split</t>
  </si>
  <si>
    <t>SPOT LEFT SIDE, SCRAPE LEFT SIDE</t>
  </si>
  <si>
    <t>Right pectoral fin split, Dorsal fin split</t>
  </si>
  <si>
    <t>SPOT LEFT SIDE, SCRAPE RIGHT SIDE, swollen VENT</t>
  </si>
  <si>
    <t>LUMP ON LEFT SIDE</t>
  </si>
  <si>
    <t>SMALL SPOT ON BELLY</t>
  </si>
  <si>
    <t>LESION ON LEFT SIDE</t>
  </si>
  <si>
    <t>SPOT ON LEFT SIDE</t>
  </si>
  <si>
    <t>SMALL SPOT RIGHT SIDE, SCRAPE LEFT SIDE</t>
  </si>
  <si>
    <t>SPOT RIGHT SIDE, swollen VENT</t>
  </si>
  <si>
    <t>Right pectoral fin split, dorsal fin split</t>
  </si>
  <si>
    <t>ONE SPOT AND LESION ON RIGHT SIDE</t>
  </si>
  <si>
    <t>Tail fin split, Tail fin FOLDED, both pectoral fin splits</t>
  </si>
  <si>
    <t>2 SPOTS LEFT SIDE, swollen VENT</t>
  </si>
  <si>
    <t>Tank trial carried out at FRC facility between Feb and March 2022</t>
  </si>
  <si>
    <t>Funded under the AquaHealth programme (BST code 16741)</t>
  </si>
  <si>
    <t xml:space="preserve">Code used by Seumas for tracking samples </t>
  </si>
  <si>
    <t>Tracking device implanted in fish abdomen</t>
  </si>
  <si>
    <t>Not assessed</t>
  </si>
  <si>
    <t>Baseline assessment of 6 fish per tank on 19 Jan 2022. Morphometrics, external appearance, and bacteriology. Terminally sampled so not the same fish tracked through time.</t>
  </si>
  <si>
    <t>Fish that died during the trial. Photos were taken by the farm staff which were used to score the external appearance. Have asked Zac about weight, length, girth data.</t>
  </si>
  <si>
    <t xml:space="preserve">Final terminal sampling of all remaining fish in the tanks (1 March 2022). Morphometrics, external appearance, and bacteriology. </t>
  </si>
  <si>
    <t>Photo no.</t>
  </si>
  <si>
    <t>Corresponds with photos in SharePoint folder (Aqua Health - Salmon lesions - General\Biofouling study\Tank trials\FRC trial\10 Feb Transfer\Start of trial 10 Feb 2022 fish photos)</t>
  </si>
  <si>
    <t>Skin lesions were identified as either a spot or an ulcer based on case descriptions in Johnston et al. (2021) and a severity score assigned based on size (see below). The number of each type was recorded for each side of the fish.</t>
  </si>
  <si>
    <t>Score 1</t>
  </si>
  <si>
    <t>≤ 5.0 mm</t>
  </si>
  <si>
    <t>Score 2</t>
  </si>
  <si>
    <t>5–10 mm</t>
  </si>
  <si>
    <t>Score 3</t>
  </si>
  <si>
    <t>≥ 10 mm</t>
  </si>
  <si>
    <t>Left side spot 1</t>
  </si>
  <si>
    <t>Right side spot 1</t>
  </si>
  <si>
    <t>Left side spot 2</t>
  </si>
  <si>
    <t>Right side spot 2</t>
  </si>
  <si>
    <t>Left side spot 3</t>
  </si>
  <si>
    <t>Right side spot 3</t>
  </si>
  <si>
    <t>Left side ulcer 1</t>
  </si>
  <si>
    <t>Right side ulcer 1</t>
  </si>
  <si>
    <t>Left side ulcer 2</t>
  </si>
  <si>
    <t>Right side ulcer 2</t>
  </si>
  <si>
    <t>Left side ulcer 3</t>
  </si>
  <si>
    <t>Right side ulcer 3</t>
  </si>
  <si>
    <t>Total severity score of all lesions, based on system used in Kumanan et al. 2022</t>
  </si>
  <si>
    <t xml:space="preserve">NOT SCORED </t>
  </si>
  <si>
    <t>Spots/ulcers that were clearly mechanical were not included in the score for the fish</t>
  </si>
  <si>
    <t>Either NORMAL (standardised location for Clean fish) or LESION (swab sample taken from spot/ulcer)</t>
  </si>
  <si>
    <t>Maximum of four clean fish and four fish with spots from each tank were swabbed</t>
  </si>
  <si>
    <t>Media</t>
  </si>
  <si>
    <t>Bacteriology samples were cultured on four types of media to target different types of bacteria (see Kumanan et al. 2022)</t>
  </si>
  <si>
    <t>Skin sample on blood agar</t>
  </si>
  <si>
    <t>Skin sample on Thiosulfate-Citrate-Bile Salts-Sucrose</t>
  </si>
  <si>
    <t>Skin sample on marine agar</t>
  </si>
  <si>
    <t>Skin sample on Marine Shieh’s Selective Medium</t>
  </si>
  <si>
    <t>Anterior kidney sample on blood agar</t>
  </si>
  <si>
    <t>Anterior kidney sample on Thiosulfate-Citrate-Bile Salts-Sucrose</t>
  </si>
  <si>
    <t>Anterior kidney sample on marine agar</t>
  </si>
  <si>
    <t>Anterior kidney sample on Marine Shieh’s Selective Medium</t>
  </si>
  <si>
    <t>No growth</t>
  </si>
  <si>
    <t>Bacterial abundance level 1</t>
  </si>
  <si>
    <t>Bacterial abundance level 2</t>
  </si>
  <si>
    <t>Bacterial abundance level 3</t>
  </si>
  <si>
    <t>Mortality</t>
  </si>
  <si>
    <t>FRC SPOTS</t>
  </si>
  <si>
    <t>Fish with spots</t>
  </si>
  <si>
    <t>Total spots</t>
  </si>
  <si>
    <t>Total fish</t>
  </si>
  <si>
    <t>Prevalence</t>
  </si>
  <si>
    <t>FRC MORTALITIES</t>
  </si>
  <si>
    <t>FRC SEVERITY SCORE</t>
  </si>
  <si>
    <t>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</si>
</sst>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name val="Calibri"/>
      <family val="2"/>
      <scheme val="minor"/>
    </font>
    <font>
      <sz val="11"/>
      <color rgb="FFFF000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14" fontId="0" fillId="0" borderId="0" xfId="0" applyNumberFormat="1"/>
    <xf numFmtId="14"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left"/>
    </xf>
    <xf numFmtId="0" fontId="3" fillId="0" borderId="0" xfId="0" applyFont="1" applyAlignment="1">
      <alignment vertical="center"/>
    </xf>
    <xf numFmtId="14" fontId="3" fillId="0" borderId="0" xfId="0" applyNumberFormat="1" applyFont="1" applyAlignment="1">
      <alignment horizontal="center" vertical="center"/>
    </xf>
    <xf numFmtId="49" fontId="0" fillId="0" borderId="0" xfId="0" applyNumberFormat="1" applyAlignment="1">
      <alignment horizontal="center"/>
    </xf>
    <xf numFmtId="0" fontId="4" fillId="0" borderId="0" xfId="0" applyFont="1" applyAlignment="1">
      <alignment horizontal="center"/>
    </xf>
    <xf numFmtId="0" fontId="1" fillId="0" borderId="0" xfId="0" applyFont="1" applyAlignment="1">
      <alignment horizontal="left"/>
    </xf>
    <xf numFmtId="0" fontId="0" fillId="0" borderId="0" xfId="0" applyAlignment="1">
      <alignment vertical="center"/>
    </xf>
    <xf numFmtId="49" fontId="0" fillId="0" borderId="0" xfId="0" applyNumberFormat="1" applyAlignment="1">
      <alignment horizontal="center" vertical="top"/>
    </xf>
    <xf numFmtId="0" fontId="0" fillId="0" borderId="0" xfId="0" applyAlignment="1">
      <alignment vertical="top" wrapText="1"/>
    </xf>
    <xf numFmtId="49" fontId="0" fillId="0" borderId="0" xfId="0" applyNumberFormat="1" applyAlignment="1">
      <alignment horizontal="center" vertical="top" wrapText="1"/>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horizontal="center" wrapText="1"/>
    </xf>
    <xf numFmtId="0" fontId="1" fillId="0" borderId="0" xfId="0" applyFont="1" applyAlignment="1">
      <alignment horizontal="left" wrapText="1"/>
    </xf>
    <xf numFmtId="0" fontId="0" fillId="0" borderId="0" xfId="0" applyAlignment="1">
      <alignment vertical="center" wrapText="1"/>
    </xf>
    <xf numFmtId="0" fontId="3" fillId="0" borderId="0" xfId="0" applyFont="1" applyAlignment="1">
      <alignment vertical="center" wrapText="1"/>
    </xf>
    <xf numFmtId="0" fontId="1" fillId="0" borderId="0" xfId="0" applyFont="1" applyAlignment="1">
      <alignment horizontal="center"/>
    </xf>
    <xf numFmtId="2" fontId="0" fillId="0" borderId="0" xfId="0" applyNumberFormat="1" applyAlignment="1">
      <alignment horizontal="center"/>
    </xf>
    <xf numFmtId="0" fontId="1"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5">
                <a:lumMod val="40000"/>
                <a:lumOff val="60000"/>
              </a:schemeClr>
            </a:solidFill>
            <a:ln w="12700">
              <a:solidFill>
                <a:schemeClr val="tx1"/>
              </a:solidFill>
            </a:ln>
            <a:effectLst/>
          </c:spPr>
          <c:invertIfNegative val="0"/>
          <c:errBars>
            <c:errBarType val="both"/>
            <c:errValType val="cust"/>
            <c:noEndCap val="1"/>
            <c:plus>
              <c:numRef>
                <c:f>Tables!$C$13:$C$14</c:f>
                <c:numCache>
                  <c:formatCode>General</c:formatCode>
                  <c:ptCount val="2"/>
                  <c:pt idx="0">
                    <c:v>2.8284271247461903</c:v>
                  </c:pt>
                  <c:pt idx="1">
                    <c:v>0</c:v>
                  </c:pt>
                </c:numCache>
              </c:numRef>
            </c:plus>
            <c:minus>
              <c:numRef>
                <c:f>Tables!$C$13:$C$14</c:f>
                <c:numCache>
                  <c:formatCode>General</c:formatCode>
                  <c:ptCount val="2"/>
                  <c:pt idx="0">
                    <c:v>2.8284271247461903</c:v>
                  </c:pt>
                  <c:pt idx="1">
                    <c:v>0</c:v>
                  </c:pt>
                </c:numCache>
              </c:numRef>
            </c:minus>
            <c:spPr>
              <a:noFill/>
              <a:ln w="9525" cap="flat" cmpd="sng" algn="ctr">
                <a:solidFill>
                  <a:schemeClr val="tx1">
                    <a:lumMod val="65000"/>
                    <a:lumOff val="35000"/>
                  </a:schemeClr>
                </a:solidFill>
                <a:round/>
              </a:ln>
              <a:effectLst/>
            </c:spPr>
          </c:errBars>
          <c:cat>
            <c:strRef>
              <c:f>Tables!$A$13:$A$14</c:f>
              <c:strCache>
                <c:ptCount val="2"/>
                <c:pt idx="0">
                  <c:v>Treatment</c:v>
                </c:pt>
                <c:pt idx="1">
                  <c:v>Control</c:v>
                </c:pt>
              </c:strCache>
            </c:strRef>
          </c:cat>
          <c:val>
            <c:numRef>
              <c:f>Tables!$B$13:$B$14</c:f>
              <c:numCache>
                <c:formatCode>General</c:formatCode>
                <c:ptCount val="2"/>
                <c:pt idx="0">
                  <c:v>2</c:v>
                </c:pt>
                <c:pt idx="1">
                  <c:v>0</c:v>
                </c:pt>
              </c:numCache>
            </c:numRef>
          </c:val>
          <c:extLst>
            <c:ext xmlns:c16="http://schemas.microsoft.com/office/drawing/2014/chart" uri="{C3380CC4-5D6E-409C-BE32-E72D297353CC}">
              <c16:uniqueId val="{00000000-C5B9-46E9-93FC-B44FB2E49A74}"/>
            </c:ext>
          </c:extLst>
        </c:ser>
        <c:dLbls>
          <c:showLegendKey val="0"/>
          <c:showVal val="0"/>
          <c:showCatName val="0"/>
          <c:showSerName val="0"/>
          <c:showPercent val="0"/>
          <c:showBubbleSize val="0"/>
        </c:dLbls>
        <c:gapWidth val="219"/>
        <c:overlap val="-27"/>
        <c:axId val="497355504"/>
        <c:axId val="497354520"/>
      </c:barChart>
      <c:catAx>
        <c:axId val="49735550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7354520"/>
        <c:crosses val="autoZero"/>
        <c:auto val="1"/>
        <c:lblAlgn val="ctr"/>
        <c:lblOffset val="100"/>
        <c:noMultiLvlLbl val="0"/>
      </c:catAx>
      <c:valAx>
        <c:axId val="497354520"/>
        <c:scaling>
          <c:orientation val="minMax"/>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No. of mortalities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487364</xdr:colOff>
      <xdr:row>18</xdr:row>
      <xdr:rowOff>30161</xdr:rowOff>
    </xdr:from>
    <xdr:to>
      <xdr:col>4</xdr:col>
      <xdr:colOff>142876</xdr:colOff>
      <xdr:row>36</xdr:row>
      <xdr:rowOff>3174</xdr:rowOff>
    </xdr:to>
    <xdr:graphicFrame macro="">
      <xdr:nvGraphicFramePr>
        <xdr:cNvPr id="5" name="Chart 4">
          <a:extLst>
            <a:ext uri="{FF2B5EF4-FFF2-40B4-BE49-F238E27FC236}">
              <a16:creationId xmlns:a16="http://schemas.microsoft.com/office/drawing/2014/main" id="{8D11A97D-638C-4ACE-BA5E-ECD534531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390525</xdr:colOff>
      <xdr:row>35</xdr:row>
      <xdr:rowOff>0</xdr:rowOff>
    </xdr:from>
    <xdr:to>
      <xdr:col>6</xdr:col>
      <xdr:colOff>94755</xdr:colOff>
      <xdr:row>48</xdr:row>
      <xdr:rowOff>18738</xdr:rowOff>
    </xdr:to>
    <xdr:pic>
      <xdr:nvPicPr>
        <xdr:cNvPr id="2" name="Picture 1">
          <a:extLst>
            <a:ext uri="{FF2B5EF4-FFF2-40B4-BE49-F238E27FC236}">
              <a16:creationId xmlns:a16="http://schemas.microsoft.com/office/drawing/2014/main" id="{C69F7957-CF6D-4292-9B32-F2AB579C2ED5}"/>
            </a:ext>
          </a:extLst>
        </xdr:cNvPr>
        <xdr:cNvPicPr>
          <a:picLocks noChangeAspect="1"/>
        </xdr:cNvPicPr>
      </xdr:nvPicPr>
      <xdr:blipFill>
        <a:blip xmlns:r="http://schemas.openxmlformats.org/officeDocument/2006/relationships" r:embed="rId1"/>
        <a:stretch>
          <a:fillRect/>
        </a:stretch>
      </xdr:blipFill>
      <xdr:spPr>
        <a:xfrm>
          <a:off x="390525" y="6096000"/>
          <a:ext cx="3961905" cy="24952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9A0DC-5BA7-446B-883E-C34D9E743C6C}">
  <dimension ref="A1:AM161"/>
  <sheetViews>
    <sheetView topLeftCell="A142" workbookViewId="0">
      <pane xSplit="1" topLeftCell="X1" activePane="topRight" state="frozen"/>
      <selection pane="topRight" activeCell="Y158" sqref="Y158:AA161"/>
    </sheetView>
  </sheetViews>
  <sheetFormatPr defaultRowHeight="14.5" x14ac:dyDescent="0.35"/>
  <cols>
    <col min="1" max="1" width="10.453125" customWidth="1"/>
    <col min="2" max="2" width="22.7265625" style="1" customWidth="1"/>
    <col min="3" max="3" width="14.7265625" style="1" customWidth="1"/>
    <col min="4" max="4" width="14.81640625" customWidth="1"/>
    <col min="5" max="5" width="9.1796875" style="1"/>
    <col min="6" max="6" width="16.1796875" style="1" customWidth="1"/>
    <col min="7" max="7" width="12.1796875" style="1" customWidth="1"/>
    <col min="8" max="8" width="14.54296875" style="1" customWidth="1"/>
    <col min="9" max="11" width="13.54296875" style="1" customWidth="1"/>
    <col min="12" max="12" width="88.1796875" style="20" customWidth="1"/>
    <col min="13" max="24" width="10.453125" customWidth="1"/>
    <col min="25" max="25" width="13.54296875" customWidth="1"/>
    <col min="26" max="27" width="14.453125" customWidth="1"/>
    <col min="28" max="28" width="13.26953125" style="1" customWidth="1"/>
    <col min="29" max="29" width="68.1796875" bestFit="1" customWidth="1"/>
    <col min="30" max="30" width="20.453125" style="1" bestFit="1" customWidth="1"/>
    <col min="31" max="31" width="19.54296875" style="1" customWidth="1"/>
    <col min="32" max="39" width="12.453125" style="1" customWidth="1"/>
  </cols>
  <sheetData>
    <row r="1" spans="1:39" x14ac:dyDescent="0.35">
      <c r="A1" s="3" t="s">
        <v>0</v>
      </c>
      <c r="B1" s="4" t="s">
        <v>1</v>
      </c>
      <c r="C1" s="4" t="s">
        <v>2</v>
      </c>
      <c r="D1" s="3" t="s">
        <v>3</v>
      </c>
      <c r="E1" s="4" t="s">
        <v>4</v>
      </c>
      <c r="F1" s="4" t="s">
        <v>5</v>
      </c>
      <c r="G1" s="4" t="s">
        <v>6</v>
      </c>
      <c r="H1" s="4" t="s">
        <v>7</v>
      </c>
      <c r="I1" s="4" t="s">
        <v>8</v>
      </c>
      <c r="J1" s="4" t="s">
        <v>9</v>
      </c>
      <c r="K1" s="4" t="s">
        <v>10</v>
      </c>
      <c r="L1" s="21"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13" t="s">
        <v>28</v>
      </c>
      <c r="AD1" s="4" t="s">
        <v>29</v>
      </c>
      <c r="AE1" s="4" t="s">
        <v>30</v>
      </c>
      <c r="AF1" s="4" t="s">
        <v>31</v>
      </c>
      <c r="AG1" s="4" t="s">
        <v>32</v>
      </c>
      <c r="AH1" s="4" t="s">
        <v>33</v>
      </c>
      <c r="AI1" s="4" t="s">
        <v>34</v>
      </c>
      <c r="AJ1" s="4" t="s">
        <v>35</v>
      </c>
      <c r="AK1" s="4" t="s">
        <v>36</v>
      </c>
      <c r="AL1" s="4" t="s">
        <v>37</v>
      </c>
      <c r="AM1" s="4" t="s">
        <v>38</v>
      </c>
    </row>
    <row r="2" spans="1:39" x14ac:dyDescent="0.35">
      <c r="A2" s="9" t="s">
        <v>39</v>
      </c>
      <c r="B2" s="11" t="s">
        <v>40</v>
      </c>
      <c r="C2" s="6">
        <v>44587</v>
      </c>
      <c r="D2" s="5" t="s">
        <v>41</v>
      </c>
      <c r="E2" s="1">
        <v>1</v>
      </c>
      <c r="F2" s="1" t="s">
        <v>42</v>
      </c>
      <c r="G2" s="1">
        <v>3646</v>
      </c>
      <c r="H2" s="1">
        <v>577</v>
      </c>
      <c r="I2" s="1">
        <v>424</v>
      </c>
      <c r="J2" s="1" t="s">
        <v>43</v>
      </c>
      <c r="K2" s="1">
        <v>222</v>
      </c>
      <c r="L2" s="22" t="s">
        <v>44</v>
      </c>
      <c r="M2" s="1">
        <v>0</v>
      </c>
      <c r="N2" s="1">
        <v>1</v>
      </c>
      <c r="O2" s="1">
        <v>0</v>
      </c>
      <c r="P2" s="1">
        <v>0</v>
      </c>
      <c r="Q2" s="1">
        <v>0</v>
      </c>
      <c r="R2" s="1">
        <v>0</v>
      </c>
      <c r="S2" s="1">
        <v>0</v>
      </c>
      <c r="T2" s="1">
        <v>0</v>
      </c>
      <c r="U2" s="1">
        <v>0</v>
      </c>
      <c r="V2" s="1">
        <v>0</v>
      </c>
      <c r="W2" s="1">
        <v>0</v>
      </c>
      <c r="X2" s="1">
        <v>0</v>
      </c>
      <c r="Y2" s="1">
        <f t="shared" ref="Y2:Y33" si="0">SUM(M2:R2)</f>
        <v>1</v>
      </c>
      <c r="Z2" s="1">
        <f t="shared" ref="Z2:Z33" si="1">SUM(S2:X2)</f>
        <v>0</v>
      </c>
      <c r="AA2" s="1">
        <f>(SUM(M2:N2,S2:T2)*1)+(SUM(O2:P2,U2:V2)*2)+(SUM(Q2:R2,W2:X2)*3)</f>
        <v>1</v>
      </c>
      <c r="AB2" s="1" t="s">
        <v>45</v>
      </c>
      <c r="AC2" t="s">
        <v>46</v>
      </c>
      <c r="AD2" s="1" t="s">
        <v>47</v>
      </c>
      <c r="AE2" s="1" t="s">
        <v>47</v>
      </c>
      <c r="AF2" s="1" t="s">
        <v>47</v>
      </c>
      <c r="AG2" s="1" t="s">
        <v>47</v>
      </c>
      <c r="AH2" s="1" t="s">
        <v>47</v>
      </c>
      <c r="AI2" s="1" t="s">
        <v>47</v>
      </c>
      <c r="AJ2" s="1" t="s">
        <v>47</v>
      </c>
      <c r="AK2" s="1" t="s">
        <v>47</v>
      </c>
      <c r="AL2" s="1" t="s">
        <v>47</v>
      </c>
      <c r="AM2" s="1" t="s">
        <v>47</v>
      </c>
    </row>
    <row r="3" spans="1:39" x14ac:dyDescent="0.35">
      <c r="A3" s="9" t="s">
        <v>48</v>
      </c>
      <c r="B3" s="11" t="s">
        <v>49</v>
      </c>
      <c r="C3" s="6">
        <v>44587</v>
      </c>
      <c r="D3" s="5" t="s">
        <v>41</v>
      </c>
      <c r="E3" s="1">
        <v>1</v>
      </c>
      <c r="F3" s="1" t="s">
        <v>42</v>
      </c>
      <c r="G3" s="1">
        <v>2618</v>
      </c>
      <c r="H3" s="1">
        <v>510</v>
      </c>
      <c r="I3" s="1">
        <v>375</v>
      </c>
      <c r="J3" s="1" t="s">
        <v>43</v>
      </c>
      <c r="K3" s="1">
        <v>294</v>
      </c>
      <c r="L3" s="22" t="s">
        <v>50</v>
      </c>
      <c r="M3" s="1">
        <v>0</v>
      </c>
      <c r="N3" s="1">
        <v>0</v>
      </c>
      <c r="O3" s="1">
        <v>0</v>
      </c>
      <c r="P3" s="1">
        <v>0</v>
      </c>
      <c r="Q3" s="1">
        <v>0</v>
      </c>
      <c r="R3" s="1">
        <v>0</v>
      </c>
      <c r="S3" s="1">
        <v>0</v>
      </c>
      <c r="T3" s="1">
        <v>0</v>
      </c>
      <c r="U3" s="1">
        <v>0</v>
      </c>
      <c r="V3" s="1">
        <v>0</v>
      </c>
      <c r="W3" s="1">
        <v>0</v>
      </c>
      <c r="X3" s="1">
        <v>0</v>
      </c>
      <c r="Y3" s="1">
        <f t="shared" si="0"/>
        <v>0</v>
      </c>
      <c r="Z3" s="1">
        <f t="shared" si="1"/>
        <v>0</v>
      </c>
      <c r="AA3" s="1">
        <f t="shared" ref="AA3:AA66" si="2">(SUM(M3:N3,S3:T3)*1)+(SUM(O3:P3,U3:V3)*2)+(SUM(Q3:R3,W3:X3)*3)</f>
        <v>0</v>
      </c>
      <c r="AB3" s="1" t="s">
        <v>45</v>
      </c>
      <c r="AC3" t="s">
        <v>51</v>
      </c>
      <c r="AD3" s="1" t="s">
        <v>47</v>
      </c>
      <c r="AE3" s="1" t="s">
        <v>47</v>
      </c>
      <c r="AF3" s="1" t="s">
        <v>47</v>
      </c>
      <c r="AG3" s="1" t="s">
        <v>47</v>
      </c>
      <c r="AH3" s="1" t="s">
        <v>47</v>
      </c>
      <c r="AI3" s="1" t="s">
        <v>47</v>
      </c>
      <c r="AJ3" s="1" t="s">
        <v>47</v>
      </c>
      <c r="AK3" s="1" t="s">
        <v>47</v>
      </c>
      <c r="AL3" s="1" t="s">
        <v>47</v>
      </c>
      <c r="AM3" s="1" t="s">
        <v>47</v>
      </c>
    </row>
    <row r="4" spans="1:39" x14ac:dyDescent="0.35">
      <c r="A4" s="9" t="s">
        <v>52</v>
      </c>
      <c r="B4" s="11" t="s">
        <v>53</v>
      </c>
      <c r="C4" s="6">
        <v>44587</v>
      </c>
      <c r="D4" s="5" t="s">
        <v>41</v>
      </c>
      <c r="E4" s="1">
        <v>1</v>
      </c>
      <c r="F4" s="1" t="s">
        <v>42</v>
      </c>
      <c r="G4" s="1">
        <v>2856</v>
      </c>
      <c r="H4" s="1">
        <v>505</v>
      </c>
      <c r="I4" s="1">
        <v>386</v>
      </c>
      <c r="J4" s="1" t="s">
        <v>43</v>
      </c>
      <c r="K4" s="1">
        <v>283</v>
      </c>
      <c r="L4" s="22" t="s">
        <v>54</v>
      </c>
      <c r="M4" s="1">
        <v>0</v>
      </c>
      <c r="N4" s="1">
        <v>0</v>
      </c>
      <c r="O4" s="1">
        <v>0</v>
      </c>
      <c r="P4" s="1">
        <v>0</v>
      </c>
      <c r="Q4" s="1">
        <v>0</v>
      </c>
      <c r="R4" s="1">
        <v>0</v>
      </c>
      <c r="S4" s="1">
        <v>0</v>
      </c>
      <c r="T4" s="1">
        <v>0</v>
      </c>
      <c r="U4" s="1">
        <v>0</v>
      </c>
      <c r="V4" s="1">
        <v>0</v>
      </c>
      <c r="W4" s="1">
        <v>0</v>
      </c>
      <c r="X4" s="1">
        <v>0</v>
      </c>
      <c r="Y4" s="1">
        <f t="shared" si="0"/>
        <v>0</v>
      </c>
      <c r="Z4" s="1">
        <f t="shared" si="1"/>
        <v>0</v>
      </c>
      <c r="AA4" s="1">
        <f t="shared" si="2"/>
        <v>0</v>
      </c>
      <c r="AB4" s="1" t="s">
        <v>45</v>
      </c>
      <c r="AC4" t="s">
        <v>55</v>
      </c>
      <c r="AD4" s="1" t="s">
        <v>47</v>
      </c>
      <c r="AE4" s="1" t="s">
        <v>47</v>
      </c>
      <c r="AF4" s="1" t="s">
        <v>47</v>
      </c>
      <c r="AG4" s="1" t="s">
        <v>47</v>
      </c>
      <c r="AH4" s="1" t="s">
        <v>47</v>
      </c>
      <c r="AI4" s="1" t="s">
        <v>47</v>
      </c>
      <c r="AJ4" s="1" t="s">
        <v>47</v>
      </c>
      <c r="AK4" s="1" t="s">
        <v>47</v>
      </c>
      <c r="AL4" s="1" t="s">
        <v>47</v>
      </c>
      <c r="AM4" s="1" t="s">
        <v>47</v>
      </c>
    </row>
    <row r="5" spans="1:39" x14ac:dyDescent="0.35">
      <c r="A5" s="9" t="s">
        <v>56</v>
      </c>
      <c r="B5" s="11" t="s">
        <v>57</v>
      </c>
      <c r="C5" s="6">
        <v>44587</v>
      </c>
      <c r="D5" s="5" t="s">
        <v>41</v>
      </c>
      <c r="E5" s="1">
        <v>1</v>
      </c>
      <c r="F5" s="1" t="s">
        <v>42</v>
      </c>
      <c r="G5" s="1">
        <v>3976</v>
      </c>
      <c r="H5" s="1">
        <v>551</v>
      </c>
      <c r="I5" s="1">
        <v>441</v>
      </c>
      <c r="J5" s="1" t="s">
        <v>43</v>
      </c>
      <c r="K5" s="1">
        <v>241</v>
      </c>
      <c r="L5" s="22" t="s">
        <v>58</v>
      </c>
      <c r="M5" s="1">
        <v>1</v>
      </c>
      <c r="N5" s="1">
        <v>0</v>
      </c>
      <c r="O5" s="1">
        <v>0</v>
      </c>
      <c r="P5" s="1">
        <v>0</v>
      </c>
      <c r="Q5" s="1">
        <v>0</v>
      </c>
      <c r="R5" s="1">
        <v>0</v>
      </c>
      <c r="S5" s="1">
        <v>0</v>
      </c>
      <c r="T5" s="1">
        <v>0</v>
      </c>
      <c r="U5" s="1">
        <v>0</v>
      </c>
      <c r="V5" s="1">
        <v>0</v>
      </c>
      <c r="W5" s="1">
        <v>0</v>
      </c>
      <c r="X5" s="1">
        <v>0</v>
      </c>
      <c r="Y5" s="1">
        <f t="shared" si="0"/>
        <v>1</v>
      </c>
      <c r="Z5" s="1">
        <f t="shared" si="1"/>
        <v>0</v>
      </c>
      <c r="AA5" s="1">
        <f t="shared" si="2"/>
        <v>1</v>
      </c>
      <c r="AB5" s="1" t="s">
        <v>45</v>
      </c>
      <c r="AC5" t="s">
        <v>51</v>
      </c>
      <c r="AD5" s="1" t="s">
        <v>47</v>
      </c>
      <c r="AE5" s="1" t="s">
        <v>47</v>
      </c>
      <c r="AF5" s="1" t="s">
        <v>47</v>
      </c>
      <c r="AG5" s="1" t="s">
        <v>47</v>
      </c>
      <c r="AH5" s="1" t="s">
        <v>47</v>
      </c>
      <c r="AI5" s="1" t="s">
        <v>47</v>
      </c>
      <c r="AJ5" s="1" t="s">
        <v>47</v>
      </c>
      <c r="AK5" s="1" t="s">
        <v>47</v>
      </c>
      <c r="AL5" s="1" t="s">
        <v>47</v>
      </c>
      <c r="AM5" s="1" t="s">
        <v>47</v>
      </c>
    </row>
    <row r="6" spans="1:39" x14ac:dyDescent="0.35">
      <c r="A6" s="9" t="s">
        <v>59</v>
      </c>
      <c r="B6" s="11" t="s">
        <v>60</v>
      </c>
      <c r="C6" s="6">
        <v>44587</v>
      </c>
      <c r="D6" s="5" t="s">
        <v>41</v>
      </c>
      <c r="E6" s="1">
        <v>1</v>
      </c>
      <c r="F6" s="1" t="s">
        <v>42</v>
      </c>
      <c r="G6" s="1">
        <v>2548</v>
      </c>
      <c r="H6" s="1">
        <v>494</v>
      </c>
      <c r="I6" s="1">
        <v>373</v>
      </c>
      <c r="J6" s="1" t="s">
        <v>43</v>
      </c>
      <c r="K6" s="1">
        <v>232</v>
      </c>
      <c r="L6" s="22" t="s">
        <v>61</v>
      </c>
      <c r="M6" s="1">
        <v>0</v>
      </c>
      <c r="N6" s="1">
        <v>0</v>
      </c>
      <c r="O6" s="1">
        <v>0</v>
      </c>
      <c r="P6" s="1">
        <v>0</v>
      </c>
      <c r="Q6" s="1">
        <v>0</v>
      </c>
      <c r="R6" s="1">
        <v>0</v>
      </c>
      <c r="S6" s="1">
        <v>0</v>
      </c>
      <c r="T6" s="1">
        <v>0</v>
      </c>
      <c r="U6" s="1">
        <v>0</v>
      </c>
      <c r="V6" s="1">
        <v>0</v>
      </c>
      <c r="W6" s="1">
        <v>0</v>
      </c>
      <c r="X6" s="1">
        <v>0</v>
      </c>
      <c r="Y6" s="1">
        <f t="shared" si="0"/>
        <v>0</v>
      </c>
      <c r="Z6" s="1">
        <f t="shared" si="1"/>
        <v>0</v>
      </c>
      <c r="AA6" s="1">
        <f t="shared" si="2"/>
        <v>0</v>
      </c>
      <c r="AB6" s="1" t="s">
        <v>45</v>
      </c>
      <c r="AC6" t="s">
        <v>62</v>
      </c>
      <c r="AD6" s="1" t="s">
        <v>47</v>
      </c>
      <c r="AE6" s="1" t="s">
        <v>47</v>
      </c>
      <c r="AF6" s="1" t="s">
        <v>47</v>
      </c>
      <c r="AG6" s="1" t="s">
        <v>47</v>
      </c>
      <c r="AH6" s="1" t="s">
        <v>47</v>
      </c>
      <c r="AI6" s="1" t="s">
        <v>47</v>
      </c>
      <c r="AJ6" s="1" t="s">
        <v>47</v>
      </c>
      <c r="AK6" s="1" t="s">
        <v>47</v>
      </c>
      <c r="AL6" s="1" t="s">
        <v>47</v>
      </c>
      <c r="AM6" s="1" t="s">
        <v>47</v>
      </c>
    </row>
    <row r="7" spans="1:39" x14ac:dyDescent="0.35">
      <c r="A7" s="9" t="s">
        <v>63</v>
      </c>
      <c r="B7" s="11" t="s">
        <v>64</v>
      </c>
      <c r="C7" s="6">
        <v>44587</v>
      </c>
      <c r="D7" s="5" t="s">
        <v>41</v>
      </c>
      <c r="E7" s="1">
        <v>1</v>
      </c>
      <c r="F7" s="1" t="s">
        <v>42</v>
      </c>
      <c r="G7" s="1">
        <v>2644</v>
      </c>
      <c r="H7" s="1">
        <v>493</v>
      </c>
      <c r="I7" s="1">
        <v>382</v>
      </c>
      <c r="J7" s="1" t="s">
        <v>43</v>
      </c>
      <c r="K7" s="1">
        <v>271</v>
      </c>
      <c r="M7" s="1">
        <v>0</v>
      </c>
      <c r="N7" s="1">
        <v>0</v>
      </c>
      <c r="O7" s="1">
        <v>0</v>
      </c>
      <c r="P7" s="1">
        <v>0</v>
      </c>
      <c r="Q7" s="1">
        <v>0</v>
      </c>
      <c r="R7" s="1">
        <v>0</v>
      </c>
      <c r="S7" s="1">
        <v>0</v>
      </c>
      <c r="T7" s="1">
        <v>0</v>
      </c>
      <c r="U7" s="1">
        <v>0</v>
      </c>
      <c r="V7" s="1">
        <v>0</v>
      </c>
      <c r="W7" s="1">
        <v>0</v>
      </c>
      <c r="X7" s="1">
        <v>0</v>
      </c>
      <c r="Y7" s="1">
        <f t="shared" si="0"/>
        <v>0</v>
      </c>
      <c r="Z7" s="1">
        <f t="shared" si="1"/>
        <v>0</v>
      </c>
      <c r="AA7" s="1">
        <f t="shared" si="2"/>
        <v>0</v>
      </c>
      <c r="AB7" s="1" t="s">
        <v>45</v>
      </c>
      <c r="AC7" s="14" t="s">
        <v>65</v>
      </c>
      <c r="AD7" s="1" t="s">
        <v>47</v>
      </c>
      <c r="AE7" s="1" t="s">
        <v>47</v>
      </c>
      <c r="AF7" s="1" t="s">
        <v>47</v>
      </c>
      <c r="AG7" s="1" t="s">
        <v>47</v>
      </c>
      <c r="AH7" s="1" t="s">
        <v>47</v>
      </c>
      <c r="AI7" s="1" t="s">
        <v>47</v>
      </c>
      <c r="AJ7" s="1" t="s">
        <v>47</v>
      </c>
      <c r="AK7" s="1" t="s">
        <v>47</v>
      </c>
      <c r="AL7" s="1" t="s">
        <v>47</v>
      </c>
      <c r="AM7" s="1" t="s">
        <v>47</v>
      </c>
    </row>
    <row r="8" spans="1:39" x14ac:dyDescent="0.35">
      <c r="A8" s="9" t="s">
        <v>66</v>
      </c>
      <c r="B8" s="11" t="s">
        <v>67</v>
      </c>
      <c r="C8" s="6">
        <v>44587</v>
      </c>
      <c r="D8" s="5" t="s">
        <v>41</v>
      </c>
      <c r="E8" s="1">
        <v>1</v>
      </c>
      <c r="F8" s="1" t="s">
        <v>42</v>
      </c>
      <c r="G8" s="1">
        <v>2658</v>
      </c>
      <c r="H8" s="1">
        <v>507</v>
      </c>
      <c r="I8" s="1">
        <v>380</v>
      </c>
      <c r="J8" s="1" t="s">
        <v>43</v>
      </c>
      <c r="K8" s="1">
        <v>303</v>
      </c>
      <c r="M8" s="1">
        <v>0</v>
      </c>
      <c r="N8" s="1">
        <v>0</v>
      </c>
      <c r="O8" s="1">
        <v>0</v>
      </c>
      <c r="P8" s="1">
        <v>0</v>
      </c>
      <c r="Q8" s="1">
        <v>0</v>
      </c>
      <c r="R8" s="1">
        <v>0</v>
      </c>
      <c r="S8" s="1">
        <v>0</v>
      </c>
      <c r="T8" s="1">
        <v>0</v>
      </c>
      <c r="U8" s="1">
        <v>0</v>
      </c>
      <c r="V8" s="1">
        <v>0</v>
      </c>
      <c r="W8" s="1">
        <v>0</v>
      </c>
      <c r="X8" s="1">
        <v>0</v>
      </c>
      <c r="Y8" s="1">
        <f t="shared" si="0"/>
        <v>0</v>
      </c>
      <c r="Z8" s="1">
        <f t="shared" si="1"/>
        <v>0</v>
      </c>
      <c r="AA8" s="1">
        <f t="shared" si="2"/>
        <v>0</v>
      </c>
      <c r="AB8" s="1" t="s">
        <v>45</v>
      </c>
      <c r="AC8" s="14" t="s">
        <v>68</v>
      </c>
      <c r="AD8" s="1" t="s">
        <v>47</v>
      </c>
      <c r="AE8" s="1" t="s">
        <v>47</v>
      </c>
      <c r="AF8" s="1" t="s">
        <v>47</v>
      </c>
      <c r="AG8" s="1" t="s">
        <v>47</v>
      </c>
      <c r="AH8" s="1" t="s">
        <v>47</v>
      </c>
      <c r="AI8" s="1" t="s">
        <v>47</v>
      </c>
      <c r="AJ8" s="1" t="s">
        <v>47</v>
      </c>
      <c r="AK8" s="1" t="s">
        <v>47</v>
      </c>
      <c r="AL8" s="1" t="s">
        <v>47</v>
      </c>
      <c r="AM8" s="1" t="s">
        <v>47</v>
      </c>
    </row>
    <row r="9" spans="1:39" x14ac:dyDescent="0.35">
      <c r="A9" s="9" t="s">
        <v>69</v>
      </c>
      <c r="B9" s="11" t="s">
        <v>70</v>
      </c>
      <c r="C9" s="6">
        <v>44587</v>
      </c>
      <c r="D9" s="5" t="s">
        <v>41</v>
      </c>
      <c r="E9" s="1">
        <v>1</v>
      </c>
      <c r="F9" s="1" t="s">
        <v>42</v>
      </c>
      <c r="G9" s="1">
        <v>3090</v>
      </c>
      <c r="H9" s="1">
        <v>539</v>
      </c>
      <c r="I9" s="1">
        <v>393</v>
      </c>
      <c r="J9" s="1" t="s">
        <v>43</v>
      </c>
      <c r="K9" s="1">
        <v>255</v>
      </c>
      <c r="M9" s="1">
        <v>0</v>
      </c>
      <c r="N9" s="1">
        <v>0</v>
      </c>
      <c r="O9" s="1">
        <v>0</v>
      </c>
      <c r="P9" s="1">
        <v>0</v>
      </c>
      <c r="Q9" s="1">
        <v>0</v>
      </c>
      <c r="R9" s="1">
        <v>0</v>
      </c>
      <c r="S9" s="1">
        <v>0</v>
      </c>
      <c r="T9" s="1">
        <v>0</v>
      </c>
      <c r="U9" s="1">
        <v>0</v>
      </c>
      <c r="V9" s="1">
        <v>0</v>
      </c>
      <c r="W9" s="1">
        <v>0</v>
      </c>
      <c r="X9" s="1">
        <v>0</v>
      </c>
      <c r="Y9" s="1">
        <f t="shared" si="0"/>
        <v>0</v>
      </c>
      <c r="Z9" s="1">
        <f t="shared" si="1"/>
        <v>0</v>
      </c>
      <c r="AA9" s="1">
        <f t="shared" si="2"/>
        <v>0</v>
      </c>
      <c r="AB9" s="1" t="s">
        <v>45</v>
      </c>
      <c r="AC9" s="14" t="s">
        <v>71</v>
      </c>
      <c r="AD9" s="1" t="s">
        <v>47</v>
      </c>
      <c r="AE9" s="1" t="s">
        <v>47</v>
      </c>
      <c r="AF9" s="1" t="s">
        <v>47</v>
      </c>
      <c r="AG9" s="1" t="s">
        <v>47</v>
      </c>
      <c r="AH9" s="1" t="s">
        <v>47</v>
      </c>
      <c r="AI9" s="1" t="s">
        <v>47</v>
      </c>
      <c r="AJ9" s="1" t="s">
        <v>47</v>
      </c>
      <c r="AK9" s="1" t="s">
        <v>47</v>
      </c>
      <c r="AL9" s="1" t="s">
        <v>47</v>
      </c>
      <c r="AM9" s="1" t="s">
        <v>47</v>
      </c>
    </row>
    <row r="10" spans="1:39" x14ac:dyDescent="0.35">
      <c r="A10" s="9" t="s">
        <v>72</v>
      </c>
      <c r="B10" s="11" t="s">
        <v>73</v>
      </c>
      <c r="C10" s="6">
        <v>44587</v>
      </c>
      <c r="D10" s="5" t="s">
        <v>41</v>
      </c>
      <c r="E10" s="1">
        <v>1</v>
      </c>
      <c r="F10" s="1" t="s">
        <v>42</v>
      </c>
      <c r="G10" s="1">
        <v>2922</v>
      </c>
      <c r="H10" s="1">
        <v>510</v>
      </c>
      <c r="I10" s="1">
        <v>401</v>
      </c>
      <c r="J10" s="1" t="s">
        <v>43</v>
      </c>
      <c r="K10" s="1">
        <v>200</v>
      </c>
      <c r="L10" s="22" t="s">
        <v>74</v>
      </c>
      <c r="M10" s="1">
        <v>0</v>
      </c>
      <c r="N10" s="1">
        <v>0</v>
      </c>
      <c r="O10" s="1">
        <v>0</v>
      </c>
      <c r="P10" s="1">
        <v>0</v>
      </c>
      <c r="Q10" s="1">
        <v>0</v>
      </c>
      <c r="R10" s="1">
        <v>0</v>
      </c>
      <c r="S10" s="1">
        <v>0</v>
      </c>
      <c r="T10" s="1">
        <v>0</v>
      </c>
      <c r="U10" s="1">
        <v>0</v>
      </c>
      <c r="V10" s="1">
        <v>0</v>
      </c>
      <c r="W10" s="1">
        <v>0</v>
      </c>
      <c r="X10" s="1">
        <v>0</v>
      </c>
      <c r="Y10" s="1">
        <f t="shared" si="0"/>
        <v>0</v>
      </c>
      <c r="Z10" s="1">
        <f t="shared" si="1"/>
        <v>0</v>
      </c>
      <c r="AA10" s="1">
        <f t="shared" si="2"/>
        <v>0</v>
      </c>
      <c r="AB10" s="1" t="s">
        <v>45</v>
      </c>
      <c r="AC10" t="s">
        <v>75</v>
      </c>
      <c r="AD10" s="1" t="s">
        <v>47</v>
      </c>
      <c r="AE10" s="1" t="s">
        <v>47</v>
      </c>
      <c r="AF10" s="1" t="s">
        <v>47</v>
      </c>
      <c r="AG10" s="1" t="s">
        <v>47</v>
      </c>
      <c r="AH10" s="1" t="s">
        <v>47</v>
      </c>
      <c r="AI10" s="1" t="s">
        <v>47</v>
      </c>
      <c r="AJ10" s="1" t="s">
        <v>47</v>
      </c>
      <c r="AK10" s="1" t="s">
        <v>47</v>
      </c>
      <c r="AL10" s="1" t="s">
        <v>47</v>
      </c>
      <c r="AM10" s="1" t="s">
        <v>47</v>
      </c>
    </row>
    <row r="11" spans="1:39" x14ac:dyDescent="0.35">
      <c r="A11" s="9" t="s">
        <v>76</v>
      </c>
      <c r="B11" s="11" t="s">
        <v>77</v>
      </c>
      <c r="C11" s="6">
        <v>44587</v>
      </c>
      <c r="D11" s="5" t="s">
        <v>41</v>
      </c>
      <c r="E11" s="1">
        <v>1</v>
      </c>
      <c r="F11" s="1" t="s">
        <v>42</v>
      </c>
      <c r="G11" s="1">
        <v>1680</v>
      </c>
      <c r="H11" s="1">
        <v>455</v>
      </c>
      <c r="I11" s="1">
        <v>310</v>
      </c>
      <c r="J11" s="1" t="s">
        <v>43</v>
      </c>
      <c r="K11" s="1">
        <v>210</v>
      </c>
      <c r="L11" s="22" t="s">
        <v>78</v>
      </c>
      <c r="M11" s="1">
        <v>3</v>
      </c>
      <c r="N11" s="1">
        <v>1</v>
      </c>
      <c r="O11" s="1">
        <v>0</v>
      </c>
      <c r="P11" s="1">
        <v>0</v>
      </c>
      <c r="Q11" s="1">
        <v>0</v>
      </c>
      <c r="R11" s="1">
        <v>0</v>
      </c>
      <c r="S11" s="1">
        <v>0</v>
      </c>
      <c r="T11" s="1">
        <v>0</v>
      </c>
      <c r="U11" s="1">
        <v>0</v>
      </c>
      <c r="V11" s="1">
        <v>0</v>
      </c>
      <c r="W11" s="1">
        <v>0</v>
      </c>
      <c r="X11" s="1">
        <v>0</v>
      </c>
      <c r="Y11" s="1">
        <f t="shared" si="0"/>
        <v>4</v>
      </c>
      <c r="Z11" s="1">
        <f t="shared" si="1"/>
        <v>0</v>
      </c>
      <c r="AA11" s="1">
        <f t="shared" si="2"/>
        <v>4</v>
      </c>
      <c r="AB11" s="1" t="s">
        <v>45</v>
      </c>
      <c r="AC11" t="s">
        <v>65</v>
      </c>
      <c r="AD11" s="1" t="s">
        <v>47</v>
      </c>
      <c r="AE11" s="1" t="s">
        <v>47</v>
      </c>
      <c r="AF11" s="1" t="s">
        <v>47</v>
      </c>
      <c r="AG11" s="1" t="s">
        <v>47</v>
      </c>
      <c r="AH11" s="1" t="s">
        <v>47</v>
      </c>
      <c r="AI11" s="1" t="s">
        <v>47</v>
      </c>
      <c r="AJ11" s="1" t="s">
        <v>47</v>
      </c>
      <c r="AK11" s="1" t="s">
        <v>47</v>
      </c>
      <c r="AL11" s="1" t="s">
        <v>47</v>
      </c>
      <c r="AM11" s="1" t="s">
        <v>47</v>
      </c>
    </row>
    <row r="12" spans="1:39" x14ac:dyDescent="0.35">
      <c r="A12" s="9" t="s">
        <v>79</v>
      </c>
      <c r="B12" s="11" t="s">
        <v>80</v>
      </c>
      <c r="C12" s="6">
        <v>44587</v>
      </c>
      <c r="D12" s="5" t="s">
        <v>41</v>
      </c>
      <c r="E12" s="1">
        <v>2</v>
      </c>
      <c r="F12" s="1" t="s">
        <v>42</v>
      </c>
      <c r="G12" s="1">
        <v>3130</v>
      </c>
      <c r="H12" s="1">
        <v>538</v>
      </c>
      <c r="I12" s="1">
        <v>403</v>
      </c>
      <c r="J12" s="1" t="s">
        <v>43</v>
      </c>
      <c r="K12" s="1">
        <v>305</v>
      </c>
      <c r="M12" s="1">
        <v>0</v>
      </c>
      <c r="N12" s="1">
        <v>0</v>
      </c>
      <c r="O12" s="1">
        <v>0</v>
      </c>
      <c r="P12" s="1">
        <v>0</v>
      </c>
      <c r="Q12" s="1">
        <v>0</v>
      </c>
      <c r="R12" s="1">
        <v>0</v>
      </c>
      <c r="S12" s="1">
        <v>0</v>
      </c>
      <c r="T12" s="1">
        <v>0</v>
      </c>
      <c r="U12" s="1">
        <v>0</v>
      </c>
      <c r="V12" s="1">
        <v>0</v>
      </c>
      <c r="W12" s="1">
        <v>0</v>
      </c>
      <c r="X12" s="1">
        <v>0</v>
      </c>
      <c r="Y12" s="1">
        <f t="shared" si="0"/>
        <v>0</v>
      </c>
      <c r="Z12" s="1">
        <f t="shared" si="1"/>
        <v>0</v>
      </c>
      <c r="AA12" s="1">
        <f t="shared" si="2"/>
        <v>0</v>
      </c>
      <c r="AB12" s="1" t="s">
        <v>45</v>
      </c>
      <c r="AC12" s="14" t="s">
        <v>71</v>
      </c>
      <c r="AD12" s="1" t="s">
        <v>47</v>
      </c>
      <c r="AE12" s="1" t="s">
        <v>47</v>
      </c>
      <c r="AF12" s="1" t="s">
        <v>47</v>
      </c>
      <c r="AG12" s="1" t="s">
        <v>47</v>
      </c>
      <c r="AH12" s="1" t="s">
        <v>47</v>
      </c>
      <c r="AI12" s="1" t="s">
        <v>47</v>
      </c>
      <c r="AJ12" s="1" t="s">
        <v>47</v>
      </c>
      <c r="AK12" s="1" t="s">
        <v>47</v>
      </c>
      <c r="AL12" s="1" t="s">
        <v>47</v>
      </c>
      <c r="AM12" s="1" t="s">
        <v>47</v>
      </c>
    </row>
    <row r="13" spans="1:39" x14ac:dyDescent="0.35">
      <c r="A13" s="9" t="s">
        <v>81</v>
      </c>
      <c r="B13" s="11" t="s">
        <v>82</v>
      </c>
      <c r="C13" s="6">
        <v>44587</v>
      </c>
      <c r="D13" s="5" t="s">
        <v>41</v>
      </c>
      <c r="E13" s="1">
        <v>2</v>
      </c>
      <c r="F13" s="1" t="s">
        <v>42</v>
      </c>
      <c r="G13" s="1">
        <v>3544</v>
      </c>
      <c r="H13" s="1">
        <v>541</v>
      </c>
      <c r="I13" s="1">
        <v>417</v>
      </c>
      <c r="J13" s="1" t="s">
        <v>43</v>
      </c>
      <c r="K13" s="1">
        <v>284</v>
      </c>
      <c r="L13" s="22" t="s">
        <v>83</v>
      </c>
      <c r="M13" s="1">
        <v>0</v>
      </c>
      <c r="N13" s="1">
        <v>0</v>
      </c>
      <c r="O13" s="1">
        <v>0</v>
      </c>
      <c r="P13" s="1">
        <v>0</v>
      </c>
      <c r="Q13" s="1">
        <v>0</v>
      </c>
      <c r="R13" s="1">
        <v>0</v>
      </c>
      <c r="S13" s="1">
        <v>0</v>
      </c>
      <c r="T13" s="1">
        <v>0</v>
      </c>
      <c r="U13" s="1">
        <v>0</v>
      </c>
      <c r="V13" s="1">
        <v>0</v>
      </c>
      <c r="W13" s="1">
        <v>0</v>
      </c>
      <c r="X13" s="1">
        <v>0</v>
      </c>
      <c r="Y13" s="1">
        <f t="shared" si="0"/>
        <v>0</v>
      </c>
      <c r="Z13" s="1">
        <f t="shared" si="1"/>
        <v>0</v>
      </c>
      <c r="AA13" s="1">
        <f t="shared" si="2"/>
        <v>0</v>
      </c>
      <c r="AB13" s="1" t="s">
        <v>45</v>
      </c>
      <c r="AC13" t="s">
        <v>68</v>
      </c>
      <c r="AD13" s="1" t="s">
        <v>47</v>
      </c>
      <c r="AE13" s="1" t="s">
        <v>47</v>
      </c>
      <c r="AF13" s="1" t="s">
        <v>47</v>
      </c>
      <c r="AG13" s="1" t="s">
        <v>47</v>
      </c>
      <c r="AH13" s="1" t="s">
        <v>47</v>
      </c>
      <c r="AI13" s="1" t="s">
        <v>47</v>
      </c>
      <c r="AJ13" s="1" t="s">
        <v>47</v>
      </c>
      <c r="AK13" s="1" t="s">
        <v>47</v>
      </c>
      <c r="AL13" s="1" t="s">
        <v>47</v>
      </c>
      <c r="AM13" s="1" t="s">
        <v>47</v>
      </c>
    </row>
    <row r="14" spans="1:39" x14ac:dyDescent="0.35">
      <c r="A14" s="9" t="s">
        <v>84</v>
      </c>
      <c r="B14" s="11" t="s">
        <v>85</v>
      </c>
      <c r="C14" s="6">
        <v>44587</v>
      </c>
      <c r="D14" s="5" t="s">
        <v>41</v>
      </c>
      <c r="E14" s="1">
        <v>2</v>
      </c>
      <c r="F14" s="1" t="s">
        <v>42</v>
      </c>
      <c r="G14" s="1">
        <v>2270</v>
      </c>
      <c r="H14" s="1">
        <v>490</v>
      </c>
      <c r="I14" s="1">
        <v>354</v>
      </c>
      <c r="J14" s="1" t="s">
        <v>43</v>
      </c>
      <c r="K14" s="1">
        <v>233</v>
      </c>
      <c r="L14" s="22" t="s">
        <v>61</v>
      </c>
      <c r="M14" s="1">
        <v>0</v>
      </c>
      <c r="N14" s="1">
        <v>0</v>
      </c>
      <c r="O14" s="1">
        <v>0</v>
      </c>
      <c r="P14" s="1">
        <v>0</v>
      </c>
      <c r="Q14" s="1">
        <v>0</v>
      </c>
      <c r="R14" s="1">
        <v>0</v>
      </c>
      <c r="S14" s="1">
        <v>0</v>
      </c>
      <c r="T14" s="1">
        <v>0</v>
      </c>
      <c r="U14" s="1">
        <v>0</v>
      </c>
      <c r="V14" s="1">
        <v>0</v>
      </c>
      <c r="W14" s="1">
        <v>0</v>
      </c>
      <c r="X14" s="1">
        <v>0</v>
      </c>
      <c r="Y14" s="1">
        <f t="shared" si="0"/>
        <v>0</v>
      </c>
      <c r="Z14" s="1">
        <f t="shared" si="1"/>
        <v>0</v>
      </c>
      <c r="AA14" s="1">
        <f t="shared" si="2"/>
        <v>0</v>
      </c>
      <c r="AB14" s="1" t="s">
        <v>45</v>
      </c>
      <c r="AC14" t="s">
        <v>86</v>
      </c>
      <c r="AD14" s="1" t="s">
        <v>47</v>
      </c>
      <c r="AE14" s="1" t="s">
        <v>47</v>
      </c>
      <c r="AF14" s="1" t="s">
        <v>47</v>
      </c>
      <c r="AG14" s="1" t="s">
        <v>47</v>
      </c>
      <c r="AH14" s="1" t="s">
        <v>47</v>
      </c>
      <c r="AI14" s="1" t="s">
        <v>47</v>
      </c>
      <c r="AJ14" s="1" t="s">
        <v>47</v>
      </c>
      <c r="AK14" s="1" t="s">
        <v>47</v>
      </c>
      <c r="AL14" s="1" t="s">
        <v>47</v>
      </c>
      <c r="AM14" s="1" t="s">
        <v>47</v>
      </c>
    </row>
    <row r="15" spans="1:39" x14ac:dyDescent="0.35">
      <c r="A15" s="9" t="s">
        <v>87</v>
      </c>
      <c r="B15" s="11" t="s">
        <v>88</v>
      </c>
      <c r="C15" s="6">
        <v>44587</v>
      </c>
      <c r="D15" s="5" t="s">
        <v>41</v>
      </c>
      <c r="E15" s="1">
        <v>2</v>
      </c>
      <c r="F15" s="1" t="s">
        <v>42</v>
      </c>
      <c r="G15" s="1">
        <v>2846</v>
      </c>
      <c r="H15" s="1">
        <v>531</v>
      </c>
      <c r="I15" s="1">
        <v>383</v>
      </c>
      <c r="J15" s="1" t="s">
        <v>43</v>
      </c>
      <c r="K15" s="1">
        <v>223</v>
      </c>
      <c r="L15" s="22" t="s">
        <v>89</v>
      </c>
      <c r="M15" s="1">
        <v>0</v>
      </c>
      <c r="N15" s="1">
        <v>0</v>
      </c>
      <c r="O15" s="1">
        <v>0</v>
      </c>
      <c r="P15" s="1">
        <v>0</v>
      </c>
      <c r="Q15" s="1">
        <v>0</v>
      </c>
      <c r="R15" s="1">
        <v>0</v>
      </c>
      <c r="S15" s="1">
        <v>0</v>
      </c>
      <c r="T15" s="1">
        <v>0</v>
      </c>
      <c r="U15" s="1">
        <v>0</v>
      </c>
      <c r="V15" s="1">
        <v>0</v>
      </c>
      <c r="W15" s="1">
        <v>0</v>
      </c>
      <c r="X15" s="1">
        <v>0</v>
      </c>
      <c r="Y15" s="1">
        <f t="shared" si="0"/>
        <v>0</v>
      </c>
      <c r="Z15" s="1">
        <f t="shared" si="1"/>
        <v>0</v>
      </c>
      <c r="AA15" s="1">
        <f t="shared" si="2"/>
        <v>0</v>
      </c>
      <c r="AB15" s="1" t="s">
        <v>45</v>
      </c>
      <c r="AC15" t="s">
        <v>51</v>
      </c>
      <c r="AD15" s="1" t="s">
        <v>47</v>
      </c>
      <c r="AE15" s="1" t="s">
        <v>47</v>
      </c>
      <c r="AF15" s="1" t="s">
        <v>47</v>
      </c>
      <c r="AG15" s="1" t="s">
        <v>47</v>
      </c>
      <c r="AH15" s="1" t="s">
        <v>47</v>
      </c>
      <c r="AI15" s="1" t="s">
        <v>47</v>
      </c>
      <c r="AJ15" s="1" t="s">
        <v>47</v>
      </c>
      <c r="AK15" s="1" t="s">
        <v>47</v>
      </c>
      <c r="AL15" s="1" t="s">
        <v>47</v>
      </c>
      <c r="AM15" s="1" t="s">
        <v>47</v>
      </c>
    </row>
    <row r="16" spans="1:39" x14ac:dyDescent="0.35">
      <c r="A16" s="9" t="s">
        <v>90</v>
      </c>
      <c r="B16" s="11" t="s">
        <v>91</v>
      </c>
      <c r="C16" s="6">
        <v>44587</v>
      </c>
      <c r="D16" s="5" t="s">
        <v>41</v>
      </c>
      <c r="E16" s="1">
        <v>2</v>
      </c>
      <c r="F16" s="1" t="s">
        <v>42</v>
      </c>
      <c r="G16" s="1">
        <v>3746</v>
      </c>
      <c r="H16" s="1">
        <v>572</v>
      </c>
      <c r="I16" s="1">
        <v>422</v>
      </c>
      <c r="J16" s="1" t="s">
        <v>43</v>
      </c>
      <c r="K16" s="1">
        <v>296</v>
      </c>
      <c r="L16" s="22" t="s">
        <v>92</v>
      </c>
      <c r="M16" s="1">
        <v>0</v>
      </c>
      <c r="N16" s="1">
        <v>2</v>
      </c>
      <c r="O16" s="1">
        <v>0</v>
      </c>
      <c r="P16" s="1">
        <v>0</v>
      </c>
      <c r="Q16" s="1">
        <v>0</v>
      </c>
      <c r="R16" s="1">
        <v>0</v>
      </c>
      <c r="S16" s="1">
        <v>0</v>
      </c>
      <c r="T16" s="1">
        <v>0</v>
      </c>
      <c r="U16" s="1">
        <v>0</v>
      </c>
      <c r="V16" s="1">
        <v>0</v>
      </c>
      <c r="W16" s="1">
        <v>0</v>
      </c>
      <c r="X16" s="1">
        <v>0</v>
      </c>
      <c r="Y16" s="1">
        <f t="shared" si="0"/>
        <v>2</v>
      </c>
      <c r="Z16" s="1">
        <f t="shared" si="1"/>
        <v>0</v>
      </c>
      <c r="AA16" s="1">
        <f t="shared" si="2"/>
        <v>2</v>
      </c>
      <c r="AB16" s="1" t="s">
        <v>45</v>
      </c>
      <c r="AC16" t="s">
        <v>51</v>
      </c>
      <c r="AD16" s="1" t="s">
        <v>47</v>
      </c>
      <c r="AE16" s="1" t="s">
        <v>47</v>
      </c>
      <c r="AF16" s="1" t="s">
        <v>47</v>
      </c>
      <c r="AG16" s="1" t="s">
        <v>47</v>
      </c>
      <c r="AH16" s="1" t="s">
        <v>47</v>
      </c>
      <c r="AI16" s="1" t="s">
        <v>47</v>
      </c>
      <c r="AJ16" s="1" t="s">
        <v>47</v>
      </c>
      <c r="AK16" s="1" t="s">
        <v>47</v>
      </c>
      <c r="AL16" s="1" t="s">
        <v>47</v>
      </c>
      <c r="AM16" s="1" t="s">
        <v>47</v>
      </c>
    </row>
    <row r="17" spans="1:39" x14ac:dyDescent="0.35">
      <c r="A17" s="9" t="s">
        <v>93</v>
      </c>
      <c r="B17" s="11" t="s">
        <v>94</v>
      </c>
      <c r="C17" s="6">
        <v>44587</v>
      </c>
      <c r="D17" s="5" t="s">
        <v>41</v>
      </c>
      <c r="E17" s="1">
        <v>2</v>
      </c>
      <c r="F17" s="1" t="s">
        <v>42</v>
      </c>
      <c r="G17" s="1">
        <v>2378</v>
      </c>
      <c r="H17" s="1">
        <v>500</v>
      </c>
      <c r="I17" s="1">
        <v>358</v>
      </c>
      <c r="J17" s="1" t="s">
        <v>43</v>
      </c>
      <c r="K17" s="1">
        <v>273</v>
      </c>
      <c r="L17" s="22" t="s">
        <v>89</v>
      </c>
      <c r="M17" s="1">
        <v>0</v>
      </c>
      <c r="N17" s="1">
        <v>0</v>
      </c>
      <c r="O17" s="1">
        <v>0</v>
      </c>
      <c r="P17" s="1">
        <v>0</v>
      </c>
      <c r="Q17" s="1">
        <v>0</v>
      </c>
      <c r="R17" s="1">
        <v>0</v>
      </c>
      <c r="S17" s="1">
        <v>0</v>
      </c>
      <c r="T17" s="1">
        <v>0</v>
      </c>
      <c r="U17" s="1">
        <v>0</v>
      </c>
      <c r="V17" s="1">
        <v>0</v>
      </c>
      <c r="W17" s="1">
        <v>0</v>
      </c>
      <c r="X17" s="1">
        <v>0</v>
      </c>
      <c r="Y17" s="1">
        <f t="shared" si="0"/>
        <v>0</v>
      </c>
      <c r="Z17" s="1">
        <f t="shared" si="1"/>
        <v>0</v>
      </c>
      <c r="AA17" s="1">
        <f t="shared" si="2"/>
        <v>0</v>
      </c>
      <c r="AB17" s="1" t="s">
        <v>45</v>
      </c>
      <c r="AC17" t="s">
        <v>65</v>
      </c>
      <c r="AD17" s="1" t="s">
        <v>47</v>
      </c>
      <c r="AE17" s="1" t="s">
        <v>47</v>
      </c>
      <c r="AF17" s="1" t="s">
        <v>47</v>
      </c>
      <c r="AG17" s="1" t="s">
        <v>47</v>
      </c>
      <c r="AH17" s="1" t="s">
        <v>47</v>
      </c>
      <c r="AI17" s="1" t="s">
        <v>47</v>
      </c>
      <c r="AJ17" s="1" t="s">
        <v>47</v>
      </c>
      <c r="AK17" s="1" t="s">
        <v>47</v>
      </c>
      <c r="AL17" s="1" t="s">
        <v>47</v>
      </c>
      <c r="AM17" s="1" t="s">
        <v>47</v>
      </c>
    </row>
    <row r="18" spans="1:39" x14ac:dyDescent="0.35">
      <c r="A18" s="9" t="s">
        <v>95</v>
      </c>
      <c r="B18" s="11" t="s">
        <v>96</v>
      </c>
      <c r="C18" s="6">
        <v>44587</v>
      </c>
      <c r="D18" s="5" t="s">
        <v>41</v>
      </c>
      <c r="E18" s="1">
        <v>2</v>
      </c>
      <c r="F18" s="1" t="s">
        <v>42</v>
      </c>
      <c r="G18" s="1">
        <v>2790</v>
      </c>
      <c r="H18" s="1">
        <v>529</v>
      </c>
      <c r="I18" s="1">
        <v>373</v>
      </c>
      <c r="J18" s="1" t="s">
        <v>43</v>
      </c>
      <c r="K18" s="1">
        <v>202</v>
      </c>
      <c r="M18" s="1">
        <v>0</v>
      </c>
      <c r="N18" s="1">
        <v>0</v>
      </c>
      <c r="O18" s="1">
        <v>0</v>
      </c>
      <c r="P18" s="1">
        <v>0</v>
      </c>
      <c r="Q18" s="1">
        <v>0</v>
      </c>
      <c r="R18" s="1">
        <v>0</v>
      </c>
      <c r="S18" s="1">
        <v>0</v>
      </c>
      <c r="T18" s="1">
        <v>0</v>
      </c>
      <c r="U18" s="1">
        <v>0</v>
      </c>
      <c r="V18" s="1">
        <v>0</v>
      </c>
      <c r="W18" s="1">
        <v>0</v>
      </c>
      <c r="X18" s="1">
        <v>0</v>
      </c>
      <c r="Y18" s="1">
        <f t="shared" si="0"/>
        <v>0</v>
      </c>
      <c r="Z18" s="1">
        <f t="shared" si="1"/>
        <v>0</v>
      </c>
      <c r="AA18" s="1">
        <f t="shared" si="2"/>
        <v>0</v>
      </c>
      <c r="AB18" s="1" t="s">
        <v>45</v>
      </c>
      <c r="AC18" s="14" t="s">
        <v>97</v>
      </c>
      <c r="AD18" s="1" t="s">
        <v>47</v>
      </c>
      <c r="AE18" s="1" t="s">
        <v>47</v>
      </c>
      <c r="AF18" s="1" t="s">
        <v>47</v>
      </c>
      <c r="AG18" s="1" t="s">
        <v>47</v>
      </c>
      <c r="AH18" s="1" t="s">
        <v>47</v>
      </c>
      <c r="AI18" s="1" t="s">
        <v>47</v>
      </c>
      <c r="AJ18" s="1" t="s">
        <v>47</v>
      </c>
      <c r="AK18" s="1" t="s">
        <v>47</v>
      </c>
      <c r="AL18" s="1" t="s">
        <v>47</v>
      </c>
      <c r="AM18" s="1" t="s">
        <v>47</v>
      </c>
    </row>
    <row r="19" spans="1:39" x14ac:dyDescent="0.35">
      <c r="A19" s="9" t="s">
        <v>98</v>
      </c>
      <c r="B19" s="11" t="s">
        <v>99</v>
      </c>
      <c r="C19" s="6">
        <v>44587</v>
      </c>
      <c r="D19" s="5" t="s">
        <v>41</v>
      </c>
      <c r="E19" s="1">
        <v>2</v>
      </c>
      <c r="F19" s="1" t="s">
        <v>42</v>
      </c>
      <c r="G19" s="1">
        <v>3586</v>
      </c>
      <c r="H19" s="1">
        <v>576</v>
      </c>
      <c r="I19" s="1">
        <v>431</v>
      </c>
      <c r="J19" s="1" t="s">
        <v>43</v>
      </c>
      <c r="K19" s="1">
        <v>257</v>
      </c>
      <c r="L19" s="22" t="s">
        <v>100</v>
      </c>
      <c r="M19" s="1">
        <v>0</v>
      </c>
      <c r="N19" s="1">
        <v>0</v>
      </c>
      <c r="O19" s="1">
        <v>0</v>
      </c>
      <c r="P19" s="1">
        <v>0</v>
      </c>
      <c r="Q19" s="1">
        <v>0</v>
      </c>
      <c r="R19" s="1">
        <v>0</v>
      </c>
      <c r="S19" s="1">
        <v>0</v>
      </c>
      <c r="T19" s="1">
        <v>0</v>
      </c>
      <c r="U19" s="1">
        <v>0</v>
      </c>
      <c r="V19" s="1">
        <v>0</v>
      </c>
      <c r="W19" s="1">
        <v>0</v>
      </c>
      <c r="X19" s="1">
        <v>0</v>
      </c>
      <c r="Y19" s="1">
        <f t="shared" si="0"/>
        <v>0</v>
      </c>
      <c r="Z19" s="1">
        <f t="shared" si="1"/>
        <v>0</v>
      </c>
      <c r="AA19" s="1">
        <f t="shared" si="2"/>
        <v>0</v>
      </c>
      <c r="AB19" s="1" t="s">
        <v>45</v>
      </c>
      <c r="AC19" t="s">
        <v>97</v>
      </c>
      <c r="AD19" s="1" t="s">
        <v>47</v>
      </c>
      <c r="AE19" s="1" t="s">
        <v>47</v>
      </c>
      <c r="AF19" s="1" t="s">
        <v>47</v>
      </c>
      <c r="AG19" s="1" t="s">
        <v>47</v>
      </c>
      <c r="AH19" s="1" t="s">
        <v>47</v>
      </c>
      <c r="AI19" s="1" t="s">
        <v>47</v>
      </c>
      <c r="AJ19" s="1" t="s">
        <v>47</v>
      </c>
      <c r="AK19" s="1" t="s">
        <v>47</v>
      </c>
      <c r="AL19" s="1" t="s">
        <v>47</v>
      </c>
      <c r="AM19" s="1" t="s">
        <v>47</v>
      </c>
    </row>
    <row r="20" spans="1:39" x14ac:dyDescent="0.35">
      <c r="A20" s="9" t="s">
        <v>101</v>
      </c>
      <c r="B20" s="11" t="s">
        <v>102</v>
      </c>
      <c r="C20" s="6">
        <v>44587</v>
      </c>
      <c r="D20" s="5" t="s">
        <v>41</v>
      </c>
      <c r="E20" s="1">
        <v>2</v>
      </c>
      <c r="F20" s="1" t="s">
        <v>42</v>
      </c>
      <c r="G20" s="1">
        <v>2786</v>
      </c>
      <c r="H20" s="1">
        <v>503</v>
      </c>
      <c r="I20" s="1">
        <v>388</v>
      </c>
      <c r="J20" s="1" t="s">
        <v>43</v>
      </c>
      <c r="K20" s="1">
        <v>242</v>
      </c>
      <c r="M20" s="1">
        <v>0</v>
      </c>
      <c r="N20" s="1">
        <v>0</v>
      </c>
      <c r="O20" s="1">
        <v>0</v>
      </c>
      <c r="P20" s="1">
        <v>0</v>
      </c>
      <c r="Q20" s="1">
        <v>0</v>
      </c>
      <c r="R20" s="1">
        <v>0</v>
      </c>
      <c r="S20" s="1">
        <v>0</v>
      </c>
      <c r="T20" s="1">
        <v>0</v>
      </c>
      <c r="U20" s="1">
        <v>0</v>
      </c>
      <c r="V20" s="1">
        <v>0</v>
      </c>
      <c r="W20" s="1">
        <v>0</v>
      </c>
      <c r="X20" s="1">
        <v>0</v>
      </c>
      <c r="Y20" s="1">
        <f t="shared" si="0"/>
        <v>0</v>
      </c>
      <c r="Z20" s="1">
        <f t="shared" si="1"/>
        <v>0</v>
      </c>
      <c r="AA20" s="1">
        <f t="shared" si="2"/>
        <v>0</v>
      </c>
      <c r="AB20" s="1" t="s">
        <v>45</v>
      </c>
      <c r="AC20" s="14" t="s">
        <v>103</v>
      </c>
      <c r="AD20" s="1" t="s">
        <v>47</v>
      </c>
      <c r="AE20" s="1" t="s">
        <v>47</v>
      </c>
      <c r="AF20" s="1" t="s">
        <v>47</v>
      </c>
      <c r="AG20" s="1" t="s">
        <v>47</v>
      </c>
      <c r="AH20" s="1" t="s">
        <v>47</v>
      </c>
      <c r="AI20" s="1" t="s">
        <v>47</v>
      </c>
      <c r="AJ20" s="1" t="s">
        <v>47</v>
      </c>
      <c r="AK20" s="1" t="s">
        <v>47</v>
      </c>
      <c r="AL20" s="1" t="s">
        <v>47</v>
      </c>
      <c r="AM20" s="1" t="s">
        <v>47</v>
      </c>
    </row>
    <row r="21" spans="1:39" x14ac:dyDescent="0.35">
      <c r="A21" s="9" t="s">
        <v>104</v>
      </c>
      <c r="B21" s="11" t="s">
        <v>105</v>
      </c>
      <c r="C21" s="6">
        <v>44587</v>
      </c>
      <c r="D21" s="5" t="s">
        <v>41</v>
      </c>
      <c r="E21" s="1">
        <v>2</v>
      </c>
      <c r="F21" s="1" t="s">
        <v>42</v>
      </c>
      <c r="G21" s="1">
        <v>2592</v>
      </c>
      <c r="H21" s="1">
        <v>503</v>
      </c>
      <c r="I21" s="1">
        <v>369</v>
      </c>
      <c r="J21" s="1" t="s">
        <v>43</v>
      </c>
      <c r="K21" s="1">
        <v>212</v>
      </c>
      <c r="L21" s="22" t="s">
        <v>106</v>
      </c>
      <c r="M21" s="1">
        <v>0</v>
      </c>
      <c r="N21" s="1">
        <v>0</v>
      </c>
      <c r="O21" s="1">
        <v>0</v>
      </c>
      <c r="P21" s="1">
        <v>0</v>
      </c>
      <c r="Q21" s="1">
        <v>0</v>
      </c>
      <c r="R21" s="1">
        <v>0</v>
      </c>
      <c r="S21" s="1">
        <v>0</v>
      </c>
      <c r="T21" s="1">
        <v>0</v>
      </c>
      <c r="U21" s="1">
        <v>0</v>
      </c>
      <c r="V21" s="1">
        <v>0</v>
      </c>
      <c r="W21" s="1">
        <v>0</v>
      </c>
      <c r="X21" s="1">
        <v>0</v>
      </c>
      <c r="Y21" s="1">
        <f t="shared" si="0"/>
        <v>0</v>
      </c>
      <c r="Z21" s="1">
        <f t="shared" si="1"/>
        <v>0</v>
      </c>
      <c r="AA21" s="1">
        <f t="shared" si="2"/>
        <v>0</v>
      </c>
      <c r="AB21" s="1" t="s">
        <v>45</v>
      </c>
      <c r="AC21" t="s">
        <v>103</v>
      </c>
      <c r="AD21" s="1" t="s">
        <v>47</v>
      </c>
      <c r="AE21" s="1" t="s">
        <v>47</v>
      </c>
      <c r="AF21" s="1" t="s">
        <v>47</v>
      </c>
      <c r="AG21" s="1" t="s">
        <v>47</v>
      </c>
      <c r="AH21" s="1" t="s">
        <v>47</v>
      </c>
      <c r="AI21" s="1" t="s">
        <v>47</v>
      </c>
      <c r="AJ21" s="1" t="s">
        <v>47</v>
      </c>
      <c r="AK21" s="1" t="s">
        <v>47</v>
      </c>
      <c r="AL21" s="1" t="s">
        <v>47</v>
      </c>
      <c r="AM21" s="1" t="s">
        <v>47</v>
      </c>
    </row>
    <row r="22" spans="1:39" x14ac:dyDescent="0.35">
      <c r="A22" s="9" t="s">
        <v>107</v>
      </c>
      <c r="B22" s="11" t="s">
        <v>108</v>
      </c>
      <c r="C22" s="6">
        <v>44587</v>
      </c>
      <c r="D22" s="5" t="s">
        <v>41</v>
      </c>
      <c r="E22" s="1">
        <v>3</v>
      </c>
      <c r="F22" s="1" t="s">
        <v>42</v>
      </c>
      <c r="G22" s="1">
        <v>3478</v>
      </c>
      <c r="H22" s="1">
        <v>538</v>
      </c>
      <c r="I22" s="1">
        <v>420</v>
      </c>
      <c r="J22" s="1" t="s">
        <v>43</v>
      </c>
      <c r="K22" s="1">
        <v>259</v>
      </c>
      <c r="L22" s="22" t="s">
        <v>109</v>
      </c>
      <c r="M22" s="1">
        <v>0</v>
      </c>
      <c r="N22" s="1">
        <v>0</v>
      </c>
      <c r="O22" s="1">
        <v>0</v>
      </c>
      <c r="P22" s="1">
        <v>0</v>
      </c>
      <c r="Q22" s="1">
        <v>0</v>
      </c>
      <c r="R22" s="1">
        <v>0</v>
      </c>
      <c r="S22" s="1">
        <v>0</v>
      </c>
      <c r="T22" s="1">
        <v>0</v>
      </c>
      <c r="U22" s="1">
        <v>0</v>
      </c>
      <c r="V22" s="1">
        <v>0</v>
      </c>
      <c r="W22" s="1">
        <v>0</v>
      </c>
      <c r="X22" s="1">
        <v>0</v>
      </c>
      <c r="Y22" s="1">
        <f t="shared" si="0"/>
        <v>0</v>
      </c>
      <c r="Z22" s="1">
        <f t="shared" si="1"/>
        <v>0</v>
      </c>
      <c r="AA22" s="1">
        <f t="shared" si="2"/>
        <v>0</v>
      </c>
      <c r="AB22" s="1" t="s">
        <v>45</v>
      </c>
      <c r="AC22" t="s">
        <v>86</v>
      </c>
      <c r="AD22" s="1" t="s">
        <v>47</v>
      </c>
      <c r="AE22" s="1" t="s">
        <v>47</v>
      </c>
      <c r="AF22" s="1" t="s">
        <v>47</v>
      </c>
      <c r="AG22" s="1" t="s">
        <v>47</v>
      </c>
      <c r="AH22" s="1" t="s">
        <v>47</v>
      </c>
      <c r="AI22" s="1" t="s">
        <v>47</v>
      </c>
      <c r="AJ22" s="1" t="s">
        <v>47</v>
      </c>
      <c r="AK22" s="1" t="s">
        <v>47</v>
      </c>
      <c r="AL22" s="1" t="s">
        <v>47</v>
      </c>
      <c r="AM22" s="1" t="s">
        <v>47</v>
      </c>
    </row>
    <row r="23" spans="1:39" x14ac:dyDescent="0.35">
      <c r="A23" s="9" t="s">
        <v>110</v>
      </c>
      <c r="B23" s="11" t="s">
        <v>111</v>
      </c>
      <c r="C23" s="6">
        <v>44587</v>
      </c>
      <c r="D23" s="5" t="s">
        <v>41</v>
      </c>
      <c r="E23" s="1">
        <v>3</v>
      </c>
      <c r="F23" s="1" t="s">
        <v>42</v>
      </c>
      <c r="G23" s="1">
        <v>3094</v>
      </c>
      <c r="H23" s="1">
        <v>508</v>
      </c>
      <c r="I23" s="1">
        <v>406</v>
      </c>
      <c r="J23" s="1" t="s">
        <v>43</v>
      </c>
      <c r="K23" s="1">
        <v>203</v>
      </c>
      <c r="L23" s="22" t="s">
        <v>112</v>
      </c>
      <c r="M23" s="1">
        <v>0</v>
      </c>
      <c r="N23" s="1">
        <v>0</v>
      </c>
      <c r="O23" s="1">
        <v>0</v>
      </c>
      <c r="P23" s="1">
        <v>0</v>
      </c>
      <c r="Q23" s="1">
        <v>0</v>
      </c>
      <c r="R23" s="1">
        <v>0</v>
      </c>
      <c r="S23" s="1">
        <v>0</v>
      </c>
      <c r="T23" s="1">
        <v>0</v>
      </c>
      <c r="U23" s="1">
        <v>0</v>
      </c>
      <c r="V23" s="1">
        <v>0</v>
      </c>
      <c r="W23" s="1">
        <v>0</v>
      </c>
      <c r="X23" s="1">
        <v>0</v>
      </c>
      <c r="Y23" s="1">
        <f t="shared" si="0"/>
        <v>0</v>
      </c>
      <c r="Z23" s="1">
        <f t="shared" si="1"/>
        <v>0</v>
      </c>
      <c r="AA23" s="1">
        <f t="shared" si="2"/>
        <v>0</v>
      </c>
      <c r="AB23" s="1" t="s">
        <v>45</v>
      </c>
      <c r="AC23" t="s">
        <v>113</v>
      </c>
      <c r="AD23" s="1" t="s">
        <v>47</v>
      </c>
      <c r="AE23" s="1" t="s">
        <v>47</v>
      </c>
      <c r="AF23" s="1" t="s">
        <v>47</v>
      </c>
      <c r="AG23" s="1" t="s">
        <v>47</v>
      </c>
      <c r="AH23" s="1" t="s">
        <v>47</v>
      </c>
      <c r="AI23" s="1" t="s">
        <v>47</v>
      </c>
      <c r="AJ23" s="1" t="s">
        <v>47</v>
      </c>
      <c r="AK23" s="1" t="s">
        <v>47</v>
      </c>
      <c r="AL23" s="1" t="s">
        <v>47</v>
      </c>
      <c r="AM23" s="1" t="s">
        <v>47</v>
      </c>
    </row>
    <row r="24" spans="1:39" x14ac:dyDescent="0.35">
      <c r="A24" s="9" t="s">
        <v>114</v>
      </c>
      <c r="B24" s="11" t="s">
        <v>115</v>
      </c>
      <c r="C24" s="6">
        <v>44587</v>
      </c>
      <c r="D24" s="5" t="s">
        <v>41</v>
      </c>
      <c r="E24" s="1">
        <v>3</v>
      </c>
      <c r="F24" s="1" t="s">
        <v>42</v>
      </c>
      <c r="G24" s="1">
        <v>2902</v>
      </c>
      <c r="H24" s="1">
        <v>511</v>
      </c>
      <c r="I24" s="1">
        <v>395</v>
      </c>
      <c r="J24" s="1" t="s">
        <v>43</v>
      </c>
      <c r="K24" s="1">
        <v>306</v>
      </c>
      <c r="M24" s="1">
        <v>0</v>
      </c>
      <c r="N24" s="1">
        <v>0</v>
      </c>
      <c r="O24" s="1">
        <v>0</v>
      </c>
      <c r="P24" s="1">
        <v>0</v>
      </c>
      <c r="Q24" s="1">
        <v>0</v>
      </c>
      <c r="R24" s="1">
        <v>0</v>
      </c>
      <c r="S24" s="1">
        <v>0</v>
      </c>
      <c r="T24" s="1">
        <v>0</v>
      </c>
      <c r="U24" s="1">
        <v>0</v>
      </c>
      <c r="V24" s="1">
        <v>0</v>
      </c>
      <c r="W24" s="1">
        <v>0</v>
      </c>
      <c r="X24" s="1">
        <v>0</v>
      </c>
      <c r="Y24" s="1">
        <f t="shared" si="0"/>
        <v>0</v>
      </c>
      <c r="Z24" s="1">
        <f t="shared" si="1"/>
        <v>0</v>
      </c>
      <c r="AA24" s="1">
        <f t="shared" si="2"/>
        <v>0</v>
      </c>
      <c r="AB24" s="1" t="s">
        <v>45</v>
      </c>
      <c r="AC24" s="14" t="s">
        <v>103</v>
      </c>
      <c r="AD24" s="1" t="s">
        <v>47</v>
      </c>
      <c r="AE24" s="1" t="s">
        <v>47</v>
      </c>
      <c r="AF24" s="1" t="s">
        <v>47</v>
      </c>
      <c r="AG24" s="1" t="s">
        <v>47</v>
      </c>
      <c r="AH24" s="1" t="s">
        <v>47</v>
      </c>
      <c r="AI24" s="1" t="s">
        <v>47</v>
      </c>
      <c r="AJ24" s="1" t="s">
        <v>47</v>
      </c>
      <c r="AK24" s="1" t="s">
        <v>47</v>
      </c>
      <c r="AL24" s="1" t="s">
        <v>47</v>
      </c>
      <c r="AM24" s="1" t="s">
        <v>47</v>
      </c>
    </row>
    <row r="25" spans="1:39" x14ac:dyDescent="0.35">
      <c r="A25" s="9" t="s">
        <v>116</v>
      </c>
      <c r="B25" s="11" t="s">
        <v>117</v>
      </c>
      <c r="C25" s="6">
        <v>44587</v>
      </c>
      <c r="D25" s="5" t="s">
        <v>41</v>
      </c>
      <c r="E25" s="1">
        <v>3</v>
      </c>
      <c r="F25" s="1" t="s">
        <v>42</v>
      </c>
      <c r="G25" s="1">
        <v>2412</v>
      </c>
      <c r="H25" s="1">
        <v>498</v>
      </c>
      <c r="I25" s="1">
        <v>363</v>
      </c>
      <c r="J25" s="1" t="s">
        <v>43</v>
      </c>
      <c r="K25" s="1">
        <v>243</v>
      </c>
      <c r="L25" s="22" t="s">
        <v>118</v>
      </c>
      <c r="M25" s="1">
        <v>0</v>
      </c>
      <c r="N25" s="1">
        <v>0</v>
      </c>
      <c r="O25" s="1">
        <v>0</v>
      </c>
      <c r="P25" s="1">
        <v>0</v>
      </c>
      <c r="Q25" s="1">
        <v>0</v>
      </c>
      <c r="R25" s="1">
        <v>0</v>
      </c>
      <c r="S25" s="1">
        <v>0</v>
      </c>
      <c r="T25" s="1">
        <v>0</v>
      </c>
      <c r="U25" s="1">
        <v>0</v>
      </c>
      <c r="V25" s="1">
        <v>0</v>
      </c>
      <c r="W25" s="1">
        <v>0</v>
      </c>
      <c r="X25" s="1">
        <v>0</v>
      </c>
      <c r="Y25" s="1">
        <f t="shared" si="0"/>
        <v>0</v>
      </c>
      <c r="Z25" s="1">
        <f t="shared" si="1"/>
        <v>0</v>
      </c>
      <c r="AA25" s="1">
        <f t="shared" si="2"/>
        <v>0</v>
      </c>
      <c r="AB25" s="1" t="s">
        <v>45</v>
      </c>
      <c r="AC25" t="s">
        <v>103</v>
      </c>
      <c r="AD25" s="1" t="s">
        <v>47</v>
      </c>
      <c r="AE25" s="1" t="s">
        <v>47</v>
      </c>
      <c r="AF25" s="1" t="s">
        <v>47</v>
      </c>
      <c r="AG25" s="1" t="s">
        <v>47</v>
      </c>
      <c r="AH25" s="1" t="s">
        <v>47</v>
      </c>
      <c r="AI25" s="1" t="s">
        <v>47</v>
      </c>
      <c r="AJ25" s="1" t="s">
        <v>47</v>
      </c>
      <c r="AK25" s="1" t="s">
        <v>47</v>
      </c>
      <c r="AL25" s="1" t="s">
        <v>47</v>
      </c>
      <c r="AM25" s="1" t="s">
        <v>47</v>
      </c>
    </row>
    <row r="26" spans="1:39" x14ac:dyDescent="0.35">
      <c r="A26" s="9" t="s">
        <v>119</v>
      </c>
      <c r="B26" s="11" t="s">
        <v>120</v>
      </c>
      <c r="C26" s="6">
        <v>44587</v>
      </c>
      <c r="D26" s="5" t="s">
        <v>41</v>
      </c>
      <c r="E26" s="1">
        <v>3</v>
      </c>
      <c r="F26" s="1" t="s">
        <v>42</v>
      </c>
      <c r="G26" s="1">
        <v>3374</v>
      </c>
      <c r="H26" s="1">
        <v>552</v>
      </c>
      <c r="I26" s="1">
        <v>409</v>
      </c>
      <c r="J26" s="1" t="s">
        <v>43</v>
      </c>
      <c r="K26" s="1">
        <v>285</v>
      </c>
      <c r="L26" s="22" t="s">
        <v>121</v>
      </c>
      <c r="M26" s="1">
        <v>1</v>
      </c>
      <c r="N26" s="1">
        <v>0</v>
      </c>
      <c r="O26" s="1">
        <v>0</v>
      </c>
      <c r="P26" s="1">
        <v>0</v>
      </c>
      <c r="Q26" s="1">
        <v>0</v>
      </c>
      <c r="R26" s="1">
        <v>0</v>
      </c>
      <c r="S26" s="1">
        <v>0</v>
      </c>
      <c r="T26" s="1">
        <v>0</v>
      </c>
      <c r="U26" s="1">
        <v>0</v>
      </c>
      <c r="V26" s="1">
        <v>0</v>
      </c>
      <c r="W26" s="1">
        <v>0</v>
      </c>
      <c r="X26" s="1">
        <v>0</v>
      </c>
      <c r="Y26" s="1">
        <f t="shared" si="0"/>
        <v>1</v>
      </c>
      <c r="Z26" s="1">
        <f t="shared" si="1"/>
        <v>0</v>
      </c>
      <c r="AA26" s="1">
        <f t="shared" si="2"/>
        <v>1</v>
      </c>
      <c r="AB26" s="1" t="s">
        <v>45</v>
      </c>
      <c r="AC26" t="s">
        <v>122</v>
      </c>
      <c r="AD26" s="1" t="s">
        <v>47</v>
      </c>
      <c r="AE26" s="1" t="s">
        <v>47</v>
      </c>
      <c r="AF26" s="1" t="s">
        <v>47</v>
      </c>
      <c r="AG26" s="1" t="s">
        <v>47</v>
      </c>
      <c r="AH26" s="1" t="s">
        <v>47</v>
      </c>
      <c r="AI26" s="1" t="s">
        <v>47</v>
      </c>
      <c r="AJ26" s="1" t="s">
        <v>47</v>
      </c>
      <c r="AK26" s="1" t="s">
        <v>47</v>
      </c>
      <c r="AL26" s="1" t="s">
        <v>47</v>
      </c>
      <c r="AM26" s="1" t="s">
        <v>47</v>
      </c>
    </row>
    <row r="27" spans="1:39" x14ac:dyDescent="0.35">
      <c r="A27" s="9" t="s">
        <v>123</v>
      </c>
      <c r="B27" s="11" t="s">
        <v>124</v>
      </c>
      <c r="C27" s="6">
        <v>44587</v>
      </c>
      <c r="D27" s="5" t="s">
        <v>41</v>
      </c>
      <c r="E27" s="1">
        <v>3</v>
      </c>
      <c r="F27" s="1" t="s">
        <v>42</v>
      </c>
      <c r="G27" s="1">
        <v>3030</v>
      </c>
      <c r="H27" s="1">
        <v>514</v>
      </c>
      <c r="I27" s="1">
        <v>398</v>
      </c>
      <c r="J27" s="1" t="s">
        <v>43</v>
      </c>
      <c r="K27" s="1">
        <v>213</v>
      </c>
      <c r="L27" s="22" t="s">
        <v>125</v>
      </c>
      <c r="M27" s="1">
        <v>0</v>
      </c>
      <c r="N27" s="1">
        <v>0</v>
      </c>
      <c r="O27" s="1">
        <v>0</v>
      </c>
      <c r="P27" s="1">
        <v>0</v>
      </c>
      <c r="Q27" s="1">
        <v>0</v>
      </c>
      <c r="R27" s="1">
        <v>0</v>
      </c>
      <c r="S27" s="1">
        <v>0</v>
      </c>
      <c r="T27" s="1">
        <v>0</v>
      </c>
      <c r="U27" s="1">
        <v>0</v>
      </c>
      <c r="V27" s="1">
        <v>0</v>
      </c>
      <c r="W27" s="1">
        <v>0</v>
      </c>
      <c r="X27" s="1">
        <v>0</v>
      </c>
      <c r="Y27" s="1">
        <f t="shared" si="0"/>
        <v>0</v>
      </c>
      <c r="Z27" s="1">
        <f t="shared" si="1"/>
        <v>0</v>
      </c>
      <c r="AA27" s="1">
        <f t="shared" si="2"/>
        <v>0</v>
      </c>
      <c r="AB27" s="1" t="s">
        <v>45</v>
      </c>
      <c r="AC27" t="s">
        <v>126</v>
      </c>
      <c r="AD27" s="1" t="s">
        <v>47</v>
      </c>
      <c r="AE27" s="1" t="s">
        <v>47</v>
      </c>
      <c r="AF27" s="1" t="s">
        <v>47</v>
      </c>
      <c r="AG27" s="1" t="s">
        <v>47</v>
      </c>
      <c r="AH27" s="1" t="s">
        <v>47</v>
      </c>
      <c r="AI27" s="1" t="s">
        <v>47</v>
      </c>
      <c r="AJ27" s="1" t="s">
        <v>47</v>
      </c>
      <c r="AK27" s="1" t="s">
        <v>47</v>
      </c>
      <c r="AL27" s="1" t="s">
        <v>47</v>
      </c>
      <c r="AM27" s="1" t="s">
        <v>47</v>
      </c>
    </row>
    <row r="28" spans="1:39" x14ac:dyDescent="0.35">
      <c r="A28" s="9" t="s">
        <v>127</v>
      </c>
      <c r="B28" s="11" t="s">
        <v>128</v>
      </c>
      <c r="C28" s="6">
        <v>44587</v>
      </c>
      <c r="D28" s="5" t="s">
        <v>41</v>
      </c>
      <c r="E28" s="1">
        <v>3</v>
      </c>
      <c r="F28" s="1" t="s">
        <v>42</v>
      </c>
      <c r="G28" s="1">
        <v>3022</v>
      </c>
      <c r="H28" s="1">
        <v>519</v>
      </c>
      <c r="I28" s="1">
        <v>398</v>
      </c>
      <c r="J28" s="1" t="s">
        <v>43</v>
      </c>
      <c r="K28" s="1">
        <v>297</v>
      </c>
      <c r="M28" s="1">
        <v>0</v>
      </c>
      <c r="N28" s="1">
        <v>0</v>
      </c>
      <c r="O28" s="1">
        <v>0</v>
      </c>
      <c r="P28" s="1">
        <v>0</v>
      </c>
      <c r="Q28" s="1">
        <v>0</v>
      </c>
      <c r="R28" s="1">
        <v>0</v>
      </c>
      <c r="S28" s="1">
        <v>0</v>
      </c>
      <c r="T28" s="1">
        <v>0</v>
      </c>
      <c r="U28" s="1">
        <v>0</v>
      </c>
      <c r="V28" s="1">
        <v>0</v>
      </c>
      <c r="W28" s="1">
        <v>0</v>
      </c>
      <c r="X28" s="1">
        <v>0</v>
      </c>
      <c r="Y28" s="1">
        <f t="shared" si="0"/>
        <v>0</v>
      </c>
      <c r="Z28" s="1">
        <f t="shared" si="1"/>
        <v>0</v>
      </c>
      <c r="AA28" s="1">
        <f t="shared" si="2"/>
        <v>0</v>
      </c>
      <c r="AB28" s="1" t="s">
        <v>45</v>
      </c>
      <c r="AC28" s="14" t="s">
        <v>86</v>
      </c>
      <c r="AD28" s="1" t="s">
        <v>47</v>
      </c>
      <c r="AE28" s="1" t="s">
        <v>47</v>
      </c>
      <c r="AF28" s="1" t="s">
        <v>47</v>
      </c>
      <c r="AG28" s="1" t="s">
        <v>47</v>
      </c>
      <c r="AH28" s="1" t="s">
        <v>47</v>
      </c>
      <c r="AI28" s="1" t="s">
        <v>47</v>
      </c>
      <c r="AJ28" s="1" t="s">
        <v>47</v>
      </c>
      <c r="AK28" s="1" t="s">
        <v>47</v>
      </c>
      <c r="AL28" s="1" t="s">
        <v>47</v>
      </c>
      <c r="AM28" s="1" t="s">
        <v>47</v>
      </c>
    </row>
    <row r="29" spans="1:39" x14ac:dyDescent="0.35">
      <c r="A29" s="9" t="s">
        <v>129</v>
      </c>
      <c r="B29" s="11" t="s">
        <v>130</v>
      </c>
      <c r="C29" s="6">
        <v>44587</v>
      </c>
      <c r="D29" s="5" t="s">
        <v>41</v>
      </c>
      <c r="E29" s="1">
        <v>3</v>
      </c>
      <c r="F29" s="1" t="s">
        <v>42</v>
      </c>
      <c r="G29" s="1">
        <v>2968</v>
      </c>
      <c r="H29" s="1">
        <v>518</v>
      </c>
      <c r="I29" s="1">
        <v>393</v>
      </c>
      <c r="J29" s="1" t="s">
        <v>43</v>
      </c>
      <c r="K29" s="1">
        <v>234</v>
      </c>
      <c r="L29" s="22" t="s">
        <v>131</v>
      </c>
      <c r="M29" s="1">
        <v>0</v>
      </c>
      <c r="N29" s="1">
        <v>0</v>
      </c>
      <c r="O29" s="1">
        <v>0</v>
      </c>
      <c r="P29" s="1">
        <v>0</v>
      </c>
      <c r="Q29" s="1">
        <v>0</v>
      </c>
      <c r="R29" s="1">
        <v>0</v>
      </c>
      <c r="S29" s="1">
        <v>0</v>
      </c>
      <c r="T29" s="1">
        <v>0</v>
      </c>
      <c r="U29" s="1">
        <v>0</v>
      </c>
      <c r="V29" s="1">
        <v>0</v>
      </c>
      <c r="W29" s="1">
        <v>0</v>
      </c>
      <c r="X29" s="1">
        <v>0</v>
      </c>
      <c r="Y29" s="1">
        <f t="shared" si="0"/>
        <v>0</v>
      </c>
      <c r="Z29" s="1">
        <f t="shared" si="1"/>
        <v>0</v>
      </c>
      <c r="AA29" s="1">
        <f t="shared" si="2"/>
        <v>0</v>
      </c>
      <c r="AB29" s="1" t="s">
        <v>45</v>
      </c>
      <c r="AC29" t="s">
        <v>97</v>
      </c>
      <c r="AD29" s="1" t="s">
        <v>47</v>
      </c>
      <c r="AE29" s="1" t="s">
        <v>47</v>
      </c>
      <c r="AF29" s="1" t="s">
        <v>47</v>
      </c>
      <c r="AG29" s="1" t="s">
        <v>47</v>
      </c>
      <c r="AH29" s="1" t="s">
        <v>47</v>
      </c>
      <c r="AI29" s="1" t="s">
        <v>47</v>
      </c>
      <c r="AJ29" s="1" t="s">
        <v>47</v>
      </c>
      <c r="AK29" s="1" t="s">
        <v>47</v>
      </c>
      <c r="AL29" s="1" t="s">
        <v>47</v>
      </c>
      <c r="AM29" s="1" t="s">
        <v>47</v>
      </c>
    </row>
    <row r="30" spans="1:39" x14ac:dyDescent="0.35">
      <c r="A30" s="9" t="s">
        <v>132</v>
      </c>
      <c r="B30" s="11" t="s">
        <v>133</v>
      </c>
      <c r="C30" s="6">
        <v>44587</v>
      </c>
      <c r="D30" s="5" t="s">
        <v>41</v>
      </c>
      <c r="E30" s="1">
        <v>3</v>
      </c>
      <c r="F30" s="1" t="s">
        <v>42</v>
      </c>
      <c r="G30" s="1">
        <v>3490</v>
      </c>
      <c r="H30" s="1">
        <v>528</v>
      </c>
      <c r="I30" s="1">
        <v>424</v>
      </c>
      <c r="J30" s="1" t="s">
        <v>43</v>
      </c>
      <c r="K30" s="1">
        <v>275</v>
      </c>
      <c r="M30" s="1">
        <v>0</v>
      </c>
      <c r="N30" s="1">
        <v>0</v>
      </c>
      <c r="O30" s="1">
        <v>0</v>
      </c>
      <c r="P30" s="1">
        <v>0</v>
      </c>
      <c r="Q30" s="1">
        <v>0</v>
      </c>
      <c r="R30" s="1">
        <v>0</v>
      </c>
      <c r="S30" s="1">
        <v>0</v>
      </c>
      <c r="T30" s="1">
        <v>0</v>
      </c>
      <c r="U30" s="1">
        <v>0</v>
      </c>
      <c r="V30" s="1">
        <v>0</v>
      </c>
      <c r="W30" s="1">
        <v>0</v>
      </c>
      <c r="X30" s="1">
        <v>0</v>
      </c>
      <c r="Y30" s="1">
        <f t="shared" si="0"/>
        <v>0</v>
      </c>
      <c r="Z30" s="1">
        <f t="shared" si="1"/>
        <v>0</v>
      </c>
      <c r="AA30" s="1">
        <f t="shared" si="2"/>
        <v>0</v>
      </c>
      <c r="AB30" s="1" t="s">
        <v>45</v>
      </c>
      <c r="AC30" s="14" t="s">
        <v>134</v>
      </c>
      <c r="AD30" s="1" t="s">
        <v>47</v>
      </c>
      <c r="AE30" s="1" t="s">
        <v>47</v>
      </c>
      <c r="AF30" s="1" t="s">
        <v>47</v>
      </c>
      <c r="AG30" s="1" t="s">
        <v>47</v>
      </c>
      <c r="AH30" s="1" t="s">
        <v>47</v>
      </c>
      <c r="AI30" s="1" t="s">
        <v>47</v>
      </c>
      <c r="AJ30" s="1" t="s">
        <v>47</v>
      </c>
      <c r="AK30" s="1" t="s">
        <v>47</v>
      </c>
      <c r="AL30" s="1" t="s">
        <v>47</v>
      </c>
      <c r="AM30" s="1" t="s">
        <v>47</v>
      </c>
    </row>
    <row r="31" spans="1:39" x14ac:dyDescent="0.35">
      <c r="A31" s="9" t="s">
        <v>135</v>
      </c>
      <c r="B31" s="11" t="s">
        <v>136</v>
      </c>
      <c r="C31" s="6">
        <v>44587</v>
      </c>
      <c r="D31" s="5" t="s">
        <v>41</v>
      </c>
      <c r="E31" s="1">
        <v>3</v>
      </c>
      <c r="F31" s="1" t="s">
        <v>42</v>
      </c>
      <c r="G31" s="1">
        <v>2820</v>
      </c>
      <c r="H31" s="1">
        <v>512</v>
      </c>
      <c r="I31" s="1">
        <v>385</v>
      </c>
      <c r="J31" s="1" t="s">
        <v>43</v>
      </c>
      <c r="K31" s="1">
        <v>224</v>
      </c>
      <c r="L31" s="22" t="s">
        <v>83</v>
      </c>
      <c r="M31" s="1">
        <v>0</v>
      </c>
      <c r="N31" s="1">
        <v>0</v>
      </c>
      <c r="O31" s="1">
        <v>0</v>
      </c>
      <c r="P31" s="1">
        <v>0</v>
      </c>
      <c r="Q31" s="1">
        <v>0</v>
      </c>
      <c r="R31" s="1">
        <v>0</v>
      </c>
      <c r="S31" s="1">
        <v>0</v>
      </c>
      <c r="T31" s="1">
        <v>0</v>
      </c>
      <c r="U31" s="1">
        <v>0</v>
      </c>
      <c r="V31" s="1">
        <v>0</v>
      </c>
      <c r="W31" s="1">
        <v>0</v>
      </c>
      <c r="X31" s="1">
        <v>0</v>
      </c>
      <c r="Y31" s="1">
        <f t="shared" si="0"/>
        <v>0</v>
      </c>
      <c r="Z31" s="1">
        <f t="shared" si="1"/>
        <v>0</v>
      </c>
      <c r="AA31" s="1">
        <f t="shared" si="2"/>
        <v>0</v>
      </c>
      <c r="AB31" s="1" t="s">
        <v>45</v>
      </c>
      <c r="AC31" t="s">
        <v>137</v>
      </c>
      <c r="AD31" s="1" t="s">
        <v>47</v>
      </c>
      <c r="AE31" s="1" t="s">
        <v>47</v>
      </c>
      <c r="AF31" s="1" t="s">
        <v>47</v>
      </c>
      <c r="AG31" s="1" t="s">
        <v>47</v>
      </c>
      <c r="AH31" s="1" t="s">
        <v>47</v>
      </c>
      <c r="AI31" s="1" t="s">
        <v>47</v>
      </c>
      <c r="AJ31" s="1" t="s">
        <v>47</v>
      </c>
      <c r="AK31" s="1" t="s">
        <v>47</v>
      </c>
      <c r="AL31" s="1" t="s">
        <v>47</v>
      </c>
      <c r="AM31" s="1" t="s">
        <v>47</v>
      </c>
    </row>
    <row r="32" spans="1:39" x14ac:dyDescent="0.35">
      <c r="A32" s="9" t="s">
        <v>138</v>
      </c>
      <c r="B32" s="11" t="s">
        <v>139</v>
      </c>
      <c r="C32" s="6">
        <v>44587</v>
      </c>
      <c r="D32" s="5" t="s">
        <v>41</v>
      </c>
      <c r="E32" s="1">
        <v>4</v>
      </c>
      <c r="F32" s="1" t="s">
        <v>42</v>
      </c>
      <c r="G32" s="1">
        <v>2616</v>
      </c>
      <c r="H32" s="1">
        <v>495</v>
      </c>
      <c r="I32" s="1">
        <v>379</v>
      </c>
      <c r="J32" s="1" t="s">
        <v>43</v>
      </c>
      <c r="K32" s="1">
        <v>214</v>
      </c>
      <c r="L32" s="22" t="s">
        <v>83</v>
      </c>
      <c r="M32" s="1">
        <v>0</v>
      </c>
      <c r="N32" s="1">
        <v>0</v>
      </c>
      <c r="O32" s="1">
        <v>0</v>
      </c>
      <c r="P32" s="1">
        <v>0</v>
      </c>
      <c r="Q32" s="1">
        <v>0</v>
      </c>
      <c r="R32" s="1">
        <v>0</v>
      </c>
      <c r="S32" s="1">
        <v>0</v>
      </c>
      <c r="T32" s="1">
        <v>0</v>
      </c>
      <c r="U32" s="1">
        <v>0</v>
      </c>
      <c r="V32" s="1">
        <v>0</v>
      </c>
      <c r="W32" s="1">
        <v>0</v>
      </c>
      <c r="X32" s="1">
        <v>0</v>
      </c>
      <c r="Y32" s="1">
        <f t="shared" si="0"/>
        <v>0</v>
      </c>
      <c r="Z32" s="1">
        <f t="shared" si="1"/>
        <v>0</v>
      </c>
      <c r="AA32" s="1">
        <f t="shared" si="2"/>
        <v>0</v>
      </c>
      <c r="AB32" s="1" t="s">
        <v>45</v>
      </c>
      <c r="AC32" t="s">
        <v>68</v>
      </c>
      <c r="AD32" s="1" t="s">
        <v>47</v>
      </c>
      <c r="AE32" s="1" t="s">
        <v>47</v>
      </c>
      <c r="AF32" s="1" t="s">
        <v>47</v>
      </c>
      <c r="AG32" s="1" t="s">
        <v>47</v>
      </c>
      <c r="AH32" s="1" t="s">
        <v>47</v>
      </c>
      <c r="AI32" s="1" t="s">
        <v>47</v>
      </c>
      <c r="AJ32" s="1" t="s">
        <v>47</v>
      </c>
      <c r="AK32" s="1" t="s">
        <v>47</v>
      </c>
      <c r="AL32" s="1" t="s">
        <v>47</v>
      </c>
      <c r="AM32" s="1" t="s">
        <v>47</v>
      </c>
    </row>
    <row r="33" spans="1:39" x14ac:dyDescent="0.35">
      <c r="A33" s="9" t="s">
        <v>140</v>
      </c>
      <c r="B33" s="11" t="s">
        <v>141</v>
      </c>
      <c r="C33" s="6">
        <v>44587</v>
      </c>
      <c r="D33" s="5" t="s">
        <v>41</v>
      </c>
      <c r="E33" s="1">
        <v>4</v>
      </c>
      <c r="F33" s="1" t="s">
        <v>42</v>
      </c>
      <c r="G33" s="1">
        <v>3102</v>
      </c>
      <c r="H33" s="1">
        <v>518</v>
      </c>
      <c r="I33" s="1">
        <v>398</v>
      </c>
      <c r="J33" s="1" t="s">
        <v>43</v>
      </c>
      <c r="K33" s="1">
        <v>226</v>
      </c>
      <c r="L33" s="22" t="s">
        <v>142</v>
      </c>
      <c r="M33" s="1">
        <v>0</v>
      </c>
      <c r="N33" s="1">
        <v>0</v>
      </c>
      <c r="O33" s="1">
        <v>0</v>
      </c>
      <c r="P33" s="1">
        <v>0</v>
      </c>
      <c r="Q33" s="1">
        <v>0</v>
      </c>
      <c r="R33" s="1">
        <v>0</v>
      </c>
      <c r="S33" s="1">
        <v>0</v>
      </c>
      <c r="T33" s="1">
        <v>0</v>
      </c>
      <c r="U33" s="1">
        <v>0</v>
      </c>
      <c r="V33" s="1">
        <v>0</v>
      </c>
      <c r="W33" s="1">
        <v>1</v>
      </c>
      <c r="X33" s="1">
        <v>0</v>
      </c>
      <c r="Y33" s="1">
        <f t="shared" si="0"/>
        <v>0</v>
      </c>
      <c r="Z33" s="1">
        <f t="shared" si="1"/>
        <v>1</v>
      </c>
      <c r="AA33" s="1">
        <f t="shared" si="2"/>
        <v>3</v>
      </c>
      <c r="AB33" s="1" t="s">
        <v>45</v>
      </c>
      <c r="AC33" t="s">
        <v>143</v>
      </c>
      <c r="AD33" s="1" t="s">
        <v>47</v>
      </c>
      <c r="AE33" s="1" t="s">
        <v>47</v>
      </c>
      <c r="AF33" s="1" t="s">
        <v>47</v>
      </c>
      <c r="AG33" s="1" t="s">
        <v>47</v>
      </c>
      <c r="AH33" s="1" t="s">
        <v>47</v>
      </c>
      <c r="AI33" s="1" t="s">
        <v>47</v>
      </c>
      <c r="AJ33" s="1" t="s">
        <v>47</v>
      </c>
      <c r="AK33" s="1" t="s">
        <v>47</v>
      </c>
      <c r="AL33" s="1" t="s">
        <v>47</v>
      </c>
      <c r="AM33" s="1" t="s">
        <v>47</v>
      </c>
    </row>
    <row r="34" spans="1:39" x14ac:dyDescent="0.35">
      <c r="A34" s="9" t="s">
        <v>144</v>
      </c>
      <c r="B34" s="11" t="s">
        <v>145</v>
      </c>
      <c r="C34" s="6">
        <v>44587</v>
      </c>
      <c r="D34" s="5" t="s">
        <v>41</v>
      </c>
      <c r="E34" s="1">
        <v>4</v>
      </c>
      <c r="F34" s="1" t="s">
        <v>42</v>
      </c>
      <c r="G34" s="1">
        <v>2864</v>
      </c>
      <c r="H34" s="1">
        <v>489</v>
      </c>
      <c r="I34" s="1">
        <v>401</v>
      </c>
      <c r="J34" s="1" t="s">
        <v>43</v>
      </c>
      <c r="K34" s="1">
        <v>235</v>
      </c>
      <c r="L34" s="22" t="s">
        <v>118</v>
      </c>
      <c r="M34" s="1">
        <v>0</v>
      </c>
      <c r="N34" s="1">
        <v>0</v>
      </c>
      <c r="O34" s="1">
        <v>0</v>
      </c>
      <c r="P34" s="1">
        <v>0</v>
      </c>
      <c r="Q34" s="1">
        <v>0</v>
      </c>
      <c r="R34" s="1">
        <v>0</v>
      </c>
      <c r="S34" s="1">
        <v>0</v>
      </c>
      <c r="T34" s="1">
        <v>0</v>
      </c>
      <c r="U34" s="1">
        <v>0</v>
      </c>
      <c r="V34" s="1">
        <v>0</v>
      </c>
      <c r="W34" s="1">
        <v>0</v>
      </c>
      <c r="X34" s="1">
        <v>0</v>
      </c>
      <c r="Y34" s="1">
        <f t="shared" ref="Y34:Y65" si="3">SUM(M34:R34)</f>
        <v>0</v>
      </c>
      <c r="Z34" s="1">
        <f t="shared" ref="Z34:Z65" si="4">SUM(S34:X34)</f>
        <v>0</v>
      </c>
      <c r="AA34" s="1">
        <f t="shared" si="2"/>
        <v>0</v>
      </c>
      <c r="AB34" s="1" t="s">
        <v>45</v>
      </c>
      <c r="AC34" t="s">
        <v>71</v>
      </c>
      <c r="AD34" s="1" t="s">
        <v>47</v>
      </c>
      <c r="AE34" s="1" t="s">
        <v>47</v>
      </c>
      <c r="AF34" s="1" t="s">
        <v>47</v>
      </c>
      <c r="AG34" s="1" t="s">
        <v>47</v>
      </c>
      <c r="AH34" s="1" t="s">
        <v>47</v>
      </c>
      <c r="AI34" s="1" t="s">
        <v>47</v>
      </c>
      <c r="AJ34" s="1" t="s">
        <v>47</v>
      </c>
      <c r="AK34" s="1" t="s">
        <v>47</v>
      </c>
      <c r="AL34" s="1" t="s">
        <v>47</v>
      </c>
      <c r="AM34" s="1" t="s">
        <v>47</v>
      </c>
    </row>
    <row r="35" spans="1:39" x14ac:dyDescent="0.35">
      <c r="A35" s="9" t="s">
        <v>146</v>
      </c>
      <c r="B35" s="11" t="s">
        <v>147</v>
      </c>
      <c r="C35" s="6">
        <v>44587</v>
      </c>
      <c r="D35" s="5" t="s">
        <v>41</v>
      </c>
      <c r="E35" s="1">
        <v>4</v>
      </c>
      <c r="F35" s="1" t="s">
        <v>42</v>
      </c>
      <c r="G35" s="1">
        <v>2996</v>
      </c>
      <c r="H35" s="1">
        <v>521</v>
      </c>
      <c r="I35" s="1">
        <v>397</v>
      </c>
      <c r="J35" s="1" t="s">
        <v>43</v>
      </c>
      <c r="K35" s="1">
        <v>288</v>
      </c>
      <c r="M35" s="1">
        <v>0</v>
      </c>
      <c r="N35" s="1">
        <v>0</v>
      </c>
      <c r="O35" s="1">
        <v>0</v>
      </c>
      <c r="P35" s="1">
        <v>0</v>
      </c>
      <c r="Q35" s="1">
        <v>0</v>
      </c>
      <c r="R35" s="1">
        <v>0</v>
      </c>
      <c r="S35" s="1">
        <v>0</v>
      </c>
      <c r="T35" s="1">
        <v>0</v>
      </c>
      <c r="U35" s="1">
        <v>0</v>
      </c>
      <c r="V35" s="1">
        <v>0</v>
      </c>
      <c r="W35" s="1">
        <v>0</v>
      </c>
      <c r="X35" s="1">
        <v>0</v>
      </c>
      <c r="Y35" s="1">
        <f t="shared" si="3"/>
        <v>0</v>
      </c>
      <c r="Z35" s="1">
        <f t="shared" si="4"/>
        <v>0</v>
      </c>
      <c r="AA35" s="1">
        <f t="shared" si="2"/>
        <v>0</v>
      </c>
      <c r="AB35" s="1" t="s">
        <v>45</v>
      </c>
      <c r="AC35" s="14" t="s">
        <v>51</v>
      </c>
      <c r="AD35" s="1" t="s">
        <v>47</v>
      </c>
      <c r="AE35" s="1" t="s">
        <v>47</v>
      </c>
      <c r="AF35" s="1" t="s">
        <v>47</v>
      </c>
      <c r="AG35" s="1" t="s">
        <v>47</v>
      </c>
      <c r="AH35" s="1" t="s">
        <v>47</v>
      </c>
      <c r="AI35" s="1" t="s">
        <v>47</v>
      </c>
      <c r="AJ35" s="1" t="s">
        <v>47</v>
      </c>
      <c r="AK35" s="1" t="s">
        <v>47</v>
      </c>
      <c r="AL35" s="1" t="s">
        <v>47</v>
      </c>
      <c r="AM35" s="1" t="s">
        <v>47</v>
      </c>
    </row>
    <row r="36" spans="1:39" x14ac:dyDescent="0.35">
      <c r="A36" s="9" t="s">
        <v>148</v>
      </c>
      <c r="B36" s="11" t="s">
        <v>149</v>
      </c>
      <c r="C36" s="6">
        <v>44587</v>
      </c>
      <c r="D36" s="5" t="s">
        <v>41</v>
      </c>
      <c r="E36" s="1">
        <v>4</v>
      </c>
      <c r="F36" s="1" t="s">
        <v>42</v>
      </c>
      <c r="G36" s="1">
        <v>2458</v>
      </c>
      <c r="H36" s="1">
        <v>509</v>
      </c>
      <c r="I36" s="1">
        <v>365</v>
      </c>
      <c r="J36" s="1" t="s">
        <v>43</v>
      </c>
      <c r="K36" s="1">
        <v>245</v>
      </c>
      <c r="L36" s="22" t="s">
        <v>89</v>
      </c>
      <c r="M36" s="1">
        <v>0</v>
      </c>
      <c r="N36" s="1">
        <v>0</v>
      </c>
      <c r="O36" s="1">
        <v>0</v>
      </c>
      <c r="P36" s="1">
        <v>0</v>
      </c>
      <c r="Q36" s="1">
        <v>0</v>
      </c>
      <c r="R36" s="1">
        <v>0</v>
      </c>
      <c r="S36" s="1">
        <v>0</v>
      </c>
      <c r="T36" s="1">
        <v>0</v>
      </c>
      <c r="U36" s="1">
        <v>0</v>
      </c>
      <c r="V36" s="1">
        <v>0</v>
      </c>
      <c r="W36" s="1">
        <v>0</v>
      </c>
      <c r="X36" s="1">
        <v>0</v>
      </c>
      <c r="Y36" s="1">
        <f t="shared" si="3"/>
        <v>0</v>
      </c>
      <c r="Z36" s="1">
        <f t="shared" si="4"/>
        <v>0</v>
      </c>
      <c r="AA36" s="1">
        <f t="shared" si="2"/>
        <v>0</v>
      </c>
      <c r="AB36" s="1" t="s">
        <v>45</v>
      </c>
      <c r="AC36" t="s">
        <v>97</v>
      </c>
      <c r="AD36" s="1" t="s">
        <v>47</v>
      </c>
      <c r="AE36" s="1" t="s">
        <v>47</v>
      </c>
      <c r="AF36" s="1" t="s">
        <v>47</v>
      </c>
      <c r="AG36" s="1" t="s">
        <v>47</v>
      </c>
      <c r="AH36" s="1" t="s">
        <v>47</v>
      </c>
      <c r="AI36" s="1" t="s">
        <v>47</v>
      </c>
      <c r="AJ36" s="1" t="s">
        <v>47</v>
      </c>
      <c r="AK36" s="1" t="s">
        <v>47</v>
      </c>
      <c r="AL36" s="1" t="s">
        <v>47</v>
      </c>
      <c r="AM36" s="1" t="s">
        <v>47</v>
      </c>
    </row>
    <row r="37" spans="1:39" x14ac:dyDescent="0.35">
      <c r="A37" s="9" t="s">
        <v>150</v>
      </c>
      <c r="B37" s="11" t="s">
        <v>151</v>
      </c>
      <c r="C37" s="6">
        <v>44587</v>
      </c>
      <c r="D37" s="5" t="s">
        <v>41</v>
      </c>
      <c r="E37" s="1">
        <v>4</v>
      </c>
      <c r="F37" s="1" t="s">
        <v>42</v>
      </c>
      <c r="G37" s="1">
        <v>2694</v>
      </c>
      <c r="H37" s="1">
        <v>490</v>
      </c>
      <c r="I37" s="1">
        <v>391</v>
      </c>
      <c r="J37" s="1" t="s">
        <v>43</v>
      </c>
      <c r="K37" s="1">
        <v>276</v>
      </c>
      <c r="L37" s="22" t="s">
        <v>89</v>
      </c>
      <c r="M37" s="1">
        <v>0</v>
      </c>
      <c r="N37" s="1">
        <v>0</v>
      </c>
      <c r="O37" s="1">
        <v>0</v>
      </c>
      <c r="P37" s="1">
        <v>0</v>
      </c>
      <c r="Q37" s="1">
        <v>0</v>
      </c>
      <c r="R37" s="1">
        <v>0</v>
      </c>
      <c r="S37" s="1">
        <v>0</v>
      </c>
      <c r="T37" s="1">
        <v>0</v>
      </c>
      <c r="U37" s="1">
        <v>0</v>
      </c>
      <c r="V37" s="1">
        <v>0</v>
      </c>
      <c r="W37" s="1">
        <v>0</v>
      </c>
      <c r="X37" s="1">
        <v>0</v>
      </c>
      <c r="Y37" s="1">
        <f t="shared" si="3"/>
        <v>0</v>
      </c>
      <c r="Z37" s="1">
        <f t="shared" si="4"/>
        <v>0</v>
      </c>
      <c r="AA37" s="1">
        <f t="shared" si="2"/>
        <v>0</v>
      </c>
      <c r="AB37" s="1" t="s">
        <v>45</v>
      </c>
      <c r="AC37" t="s">
        <v>103</v>
      </c>
      <c r="AD37" s="1" t="s">
        <v>47</v>
      </c>
      <c r="AE37" s="1" t="s">
        <v>47</v>
      </c>
      <c r="AF37" s="1" t="s">
        <v>47</v>
      </c>
      <c r="AG37" s="1" t="s">
        <v>47</v>
      </c>
      <c r="AH37" s="1" t="s">
        <v>47</v>
      </c>
      <c r="AI37" s="1" t="s">
        <v>47</v>
      </c>
      <c r="AJ37" s="1" t="s">
        <v>47</v>
      </c>
      <c r="AK37" s="1" t="s">
        <v>47</v>
      </c>
      <c r="AL37" s="1" t="s">
        <v>47</v>
      </c>
      <c r="AM37" s="1" t="s">
        <v>47</v>
      </c>
    </row>
    <row r="38" spans="1:39" x14ac:dyDescent="0.35">
      <c r="A38" s="9" t="s">
        <v>152</v>
      </c>
      <c r="B38" s="11" t="s">
        <v>153</v>
      </c>
      <c r="C38" s="6">
        <v>44587</v>
      </c>
      <c r="D38" s="5" t="s">
        <v>41</v>
      </c>
      <c r="E38" s="1">
        <v>4</v>
      </c>
      <c r="F38" s="1" t="s">
        <v>42</v>
      </c>
      <c r="G38" s="1">
        <v>3986</v>
      </c>
      <c r="H38" s="1">
        <v>557</v>
      </c>
      <c r="I38" s="1">
        <v>437</v>
      </c>
      <c r="J38" s="1" t="s">
        <v>43</v>
      </c>
      <c r="K38" s="1">
        <v>204</v>
      </c>
      <c r="L38" s="22" t="s">
        <v>154</v>
      </c>
      <c r="M38" s="1">
        <v>0</v>
      </c>
      <c r="N38" s="1">
        <v>4</v>
      </c>
      <c r="O38" s="1">
        <v>0</v>
      </c>
      <c r="P38" s="1">
        <v>0</v>
      </c>
      <c r="Q38" s="1">
        <v>0</v>
      </c>
      <c r="R38" s="1">
        <v>0</v>
      </c>
      <c r="S38" s="1">
        <v>0</v>
      </c>
      <c r="T38" s="1">
        <v>0</v>
      </c>
      <c r="U38" s="1">
        <v>0</v>
      </c>
      <c r="V38" s="1">
        <v>0</v>
      </c>
      <c r="W38" s="1">
        <v>0</v>
      </c>
      <c r="X38" s="1">
        <v>0</v>
      </c>
      <c r="Y38" s="1">
        <f t="shared" si="3"/>
        <v>4</v>
      </c>
      <c r="Z38" s="1">
        <f t="shared" si="4"/>
        <v>0</v>
      </c>
      <c r="AA38" s="1">
        <f t="shared" si="2"/>
        <v>4</v>
      </c>
      <c r="AB38" s="1" t="s">
        <v>45</v>
      </c>
      <c r="AC38" t="s">
        <v>155</v>
      </c>
      <c r="AD38" s="1" t="s">
        <v>47</v>
      </c>
      <c r="AE38" s="1" t="s">
        <v>47</v>
      </c>
      <c r="AF38" s="1" t="s">
        <v>47</v>
      </c>
      <c r="AG38" s="1" t="s">
        <v>47</v>
      </c>
      <c r="AH38" s="1" t="s">
        <v>47</v>
      </c>
      <c r="AI38" s="1" t="s">
        <v>47</v>
      </c>
      <c r="AJ38" s="1" t="s">
        <v>47</v>
      </c>
      <c r="AK38" s="1" t="s">
        <v>47</v>
      </c>
      <c r="AL38" s="1" t="s">
        <v>47</v>
      </c>
      <c r="AM38" s="1" t="s">
        <v>47</v>
      </c>
    </row>
    <row r="39" spans="1:39" x14ac:dyDescent="0.35">
      <c r="A39" s="9" t="s">
        <v>156</v>
      </c>
      <c r="B39" s="11" t="s">
        <v>157</v>
      </c>
      <c r="C39" s="6">
        <v>44587</v>
      </c>
      <c r="D39" s="5" t="s">
        <v>41</v>
      </c>
      <c r="E39" s="1">
        <v>4</v>
      </c>
      <c r="F39" s="1" t="s">
        <v>42</v>
      </c>
      <c r="G39" s="1">
        <v>4012</v>
      </c>
      <c r="H39" s="1">
        <v>566</v>
      </c>
      <c r="I39" s="1">
        <v>435</v>
      </c>
      <c r="J39" s="1" t="s">
        <v>43</v>
      </c>
      <c r="K39" s="1">
        <v>308</v>
      </c>
      <c r="M39" s="1">
        <v>0</v>
      </c>
      <c r="N39" s="1">
        <v>0</v>
      </c>
      <c r="O39" s="1">
        <v>0</v>
      </c>
      <c r="P39" s="1">
        <v>0</v>
      </c>
      <c r="Q39" s="1">
        <v>0</v>
      </c>
      <c r="R39" s="1">
        <v>0</v>
      </c>
      <c r="S39" s="1">
        <v>0</v>
      </c>
      <c r="T39" s="1">
        <v>0</v>
      </c>
      <c r="U39" s="1">
        <v>0</v>
      </c>
      <c r="V39" s="1">
        <v>0</v>
      </c>
      <c r="W39" s="1">
        <v>0</v>
      </c>
      <c r="X39" s="1">
        <v>0</v>
      </c>
      <c r="Y39" s="1">
        <f t="shared" si="3"/>
        <v>0</v>
      </c>
      <c r="Z39" s="1">
        <f t="shared" si="4"/>
        <v>0</v>
      </c>
      <c r="AA39" s="1">
        <f t="shared" si="2"/>
        <v>0</v>
      </c>
      <c r="AB39" s="1" t="s">
        <v>45</v>
      </c>
      <c r="AC39" s="14" t="s">
        <v>68</v>
      </c>
      <c r="AD39" s="1" t="s">
        <v>47</v>
      </c>
      <c r="AE39" s="1" t="s">
        <v>47</v>
      </c>
      <c r="AF39" s="1" t="s">
        <v>47</v>
      </c>
      <c r="AG39" s="1" t="s">
        <v>47</v>
      </c>
      <c r="AH39" s="1" t="s">
        <v>47</v>
      </c>
      <c r="AI39" s="1" t="s">
        <v>47</v>
      </c>
      <c r="AJ39" s="1" t="s">
        <v>47</v>
      </c>
      <c r="AK39" s="1" t="s">
        <v>47</v>
      </c>
      <c r="AL39" s="1" t="s">
        <v>47</v>
      </c>
      <c r="AM39" s="1" t="s">
        <v>47</v>
      </c>
    </row>
    <row r="40" spans="1:39" x14ac:dyDescent="0.35">
      <c r="A40" s="9" t="s">
        <v>158</v>
      </c>
      <c r="B40" s="11" t="s">
        <v>159</v>
      </c>
      <c r="C40" s="6">
        <v>44587</v>
      </c>
      <c r="D40" s="5" t="s">
        <v>41</v>
      </c>
      <c r="E40" s="1">
        <v>4</v>
      </c>
      <c r="F40" s="1" t="s">
        <v>42</v>
      </c>
      <c r="G40" s="1">
        <v>2818</v>
      </c>
      <c r="H40" s="1">
        <v>509</v>
      </c>
      <c r="I40" s="1">
        <v>385</v>
      </c>
      <c r="J40" s="1" t="s">
        <v>43</v>
      </c>
      <c r="K40" s="1">
        <v>261</v>
      </c>
      <c r="L40" s="22" t="s">
        <v>160</v>
      </c>
      <c r="M40" s="1">
        <v>0</v>
      </c>
      <c r="N40" s="1">
        <v>0</v>
      </c>
      <c r="O40" s="1">
        <v>0</v>
      </c>
      <c r="P40" s="1">
        <v>0</v>
      </c>
      <c r="Q40" s="1">
        <v>0</v>
      </c>
      <c r="R40" s="1">
        <v>0</v>
      </c>
      <c r="S40" s="1">
        <v>0</v>
      </c>
      <c r="T40" s="1">
        <v>0</v>
      </c>
      <c r="U40" s="1">
        <v>0</v>
      </c>
      <c r="V40" s="1">
        <v>0</v>
      </c>
      <c r="W40" s="1">
        <v>0</v>
      </c>
      <c r="X40" s="1">
        <v>0</v>
      </c>
      <c r="Y40" s="1">
        <f t="shared" si="3"/>
        <v>0</v>
      </c>
      <c r="Z40" s="1">
        <f t="shared" si="4"/>
        <v>0</v>
      </c>
      <c r="AA40" s="1">
        <f t="shared" si="2"/>
        <v>0</v>
      </c>
      <c r="AB40" s="1" t="s">
        <v>45</v>
      </c>
      <c r="AC40" t="s">
        <v>122</v>
      </c>
      <c r="AD40" s="1" t="s">
        <v>47</v>
      </c>
      <c r="AE40" s="1" t="s">
        <v>47</v>
      </c>
      <c r="AF40" s="1" t="s">
        <v>47</v>
      </c>
      <c r="AG40" s="1" t="s">
        <v>47</v>
      </c>
      <c r="AH40" s="1" t="s">
        <v>47</v>
      </c>
      <c r="AI40" s="1" t="s">
        <v>47</v>
      </c>
      <c r="AJ40" s="1" t="s">
        <v>47</v>
      </c>
      <c r="AK40" s="1" t="s">
        <v>47</v>
      </c>
      <c r="AL40" s="1" t="s">
        <v>47</v>
      </c>
      <c r="AM40" s="1" t="s">
        <v>47</v>
      </c>
    </row>
    <row r="41" spans="1:39" x14ac:dyDescent="0.35">
      <c r="A41" s="9" t="s">
        <v>161</v>
      </c>
      <c r="B41" s="11" t="s">
        <v>162</v>
      </c>
      <c r="C41" s="6">
        <v>44587</v>
      </c>
      <c r="D41" s="5" t="s">
        <v>41</v>
      </c>
      <c r="E41" s="1">
        <v>4</v>
      </c>
      <c r="F41" s="1" t="s">
        <v>42</v>
      </c>
      <c r="G41" s="1">
        <v>3172</v>
      </c>
      <c r="H41" s="1">
        <v>533</v>
      </c>
      <c r="I41" s="1">
        <v>394</v>
      </c>
      <c r="J41" s="1" t="s">
        <v>43</v>
      </c>
      <c r="K41" s="1">
        <v>298</v>
      </c>
      <c r="M41" s="1">
        <v>0</v>
      </c>
      <c r="N41" s="1">
        <v>0</v>
      </c>
      <c r="O41" s="1">
        <v>0</v>
      </c>
      <c r="P41" s="1">
        <v>0</v>
      </c>
      <c r="Q41" s="1">
        <v>0</v>
      </c>
      <c r="R41" s="1">
        <v>0</v>
      </c>
      <c r="S41" s="1">
        <v>0</v>
      </c>
      <c r="T41" s="1">
        <v>0</v>
      </c>
      <c r="U41" s="1">
        <v>0</v>
      </c>
      <c r="V41" s="1">
        <v>0</v>
      </c>
      <c r="W41" s="1">
        <v>0</v>
      </c>
      <c r="X41" s="1">
        <v>0</v>
      </c>
      <c r="Y41" s="1">
        <f t="shared" si="3"/>
        <v>0</v>
      </c>
      <c r="Z41" s="1">
        <f t="shared" si="4"/>
        <v>0</v>
      </c>
      <c r="AA41" s="1">
        <f t="shared" si="2"/>
        <v>0</v>
      </c>
      <c r="AB41" s="1" t="s">
        <v>45</v>
      </c>
      <c r="AC41" s="14" t="s">
        <v>163</v>
      </c>
      <c r="AD41" s="1" t="s">
        <v>47</v>
      </c>
      <c r="AE41" s="1" t="s">
        <v>47</v>
      </c>
      <c r="AF41" s="1" t="s">
        <v>47</v>
      </c>
      <c r="AG41" s="1" t="s">
        <v>47</v>
      </c>
      <c r="AH41" s="1" t="s">
        <v>47</v>
      </c>
      <c r="AI41" s="1" t="s">
        <v>47</v>
      </c>
      <c r="AJ41" s="1" t="s">
        <v>47</v>
      </c>
      <c r="AK41" s="1" t="s">
        <v>47</v>
      </c>
      <c r="AL41" s="1" t="s">
        <v>47</v>
      </c>
      <c r="AM41" s="1" t="s">
        <v>47</v>
      </c>
    </row>
    <row r="42" spans="1:39" x14ac:dyDescent="0.35">
      <c r="A42" s="9" t="s">
        <v>164</v>
      </c>
      <c r="B42" s="11" t="s">
        <v>165</v>
      </c>
      <c r="C42" s="6">
        <v>44587</v>
      </c>
      <c r="D42" s="5" t="s">
        <v>41</v>
      </c>
      <c r="E42" s="1">
        <v>5</v>
      </c>
      <c r="F42" s="1" t="s">
        <v>166</v>
      </c>
      <c r="G42" s="1">
        <v>2788</v>
      </c>
      <c r="H42" s="1">
        <v>517</v>
      </c>
      <c r="I42" s="1">
        <v>381</v>
      </c>
      <c r="J42" s="1" t="s">
        <v>43</v>
      </c>
      <c r="K42" s="1">
        <v>205</v>
      </c>
      <c r="L42" s="22" t="s">
        <v>167</v>
      </c>
      <c r="M42" s="1">
        <v>1</v>
      </c>
      <c r="N42" s="1">
        <v>0</v>
      </c>
      <c r="O42" s="1">
        <v>0</v>
      </c>
      <c r="P42" s="1">
        <v>0</v>
      </c>
      <c r="Q42" s="1">
        <v>0</v>
      </c>
      <c r="R42" s="1">
        <v>0</v>
      </c>
      <c r="S42" s="1">
        <v>0</v>
      </c>
      <c r="T42" s="1">
        <v>0</v>
      </c>
      <c r="U42" s="1">
        <v>0</v>
      </c>
      <c r="V42" s="1">
        <v>0</v>
      </c>
      <c r="W42" s="1">
        <v>0</v>
      </c>
      <c r="X42" s="1">
        <v>0</v>
      </c>
      <c r="Y42" s="1">
        <f t="shared" si="3"/>
        <v>1</v>
      </c>
      <c r="Z42" s="1">
        <f t="shared" si="4"/>
        <v>0</v>
      </c>
      <c r="AA42" s="1">
        <f t="shared" si="2"/>
        <v>1</v>
      </c>
      <c r="AB42" s="1" t="s">
        <v>45</v>
      </c>
      <c r="AC42" t="s">
        <v>103</v>
      </c>
      <c r="AD42" s="1" t="s">
        <v>47</v>
      </c>
      <c r="AE42" s="1" t="s">
        <v>47</v>
      </c>
      <c r="AF42" s="1" t="s">
        <v>47</v>
      </c>
      <c r="AG42" s="1" t="s">
        <v>47</v>
      </c>
      <c r="AH42" s="1" t="s">
        <v>47</v>
      </c>
      <c r="AI42" s="1" t="s">
        <v>47</v>
      </c>
      <c r="AJ42" s="1" t="s">
        <v>47</v>
      </c>
      <c r="AK42" s="1" t="s">
        <v>47</v>
      </c>
      <c r="AL42" s="1" t="s">
        <v>47</v>
      </c>
      <c r="AM42" s="1" t="s">
        <v>47</v>
      </c>
    </row>
    <row r="43" spans="1:39" x14ac:dyDescent="0.35">
      <c r="A43" s="9" t="s">
        <v>168</v>
      </c>
      <c r="B43" s="11" t="s">
        <v>169</v>
      </c>
      <c r="C43" s="6">
        <v>44587</v>
      </c>
      <c r="D43" s="5" t="s">
        <v>41</v>
      </c>
      <c r="E43" s="1">
        <v>5</v>
      </c>
      <c r="F43" s="1" t="s">
        <v>166</v>
      </c>
      <c r="G43" s="1">
        <v>3442</v>
      </c>
      <c r="H43" s="1">
        <v>545</v>
      </c>
      <c r="I43" s="1">
        <v>411</v>
      </c>
      <c r="J43" s="1" t="s">
        <v>43</v>
      </c>
      <c r="K43" s="1">
        <v>215</v>
      </c>
      <c r="L43" s="22" t="s">
        <v>170</v>
      </c>
      <c r="M43" s="1">
        <v>0</v>
      </c>
      <c r="N43" s="1">
        <v>0</v>
      </c>
      <c r="O43" s="1">
        <v>0</v>
      </c>
      <c r="P43" s="1">
        <v>0</v>
      </c>
      <c r="Q43" s="1">
        <v>0</v>
      </c>
      <c r="R43" s="1">
        <v>0</v>
      </c>
      <c r="S43" s="1">
        <v>0</v>
      </c>
      <c r="T43" s="1">
        <v>0</v>
      </c>
      <c r="U43" s="1">
        <v>0</v>
      </c>
      <c r="V43" s="1">
        <v>0</v>
      </c>
      <c r="W43" s="1">
        <v>0</v>
      </c>
      <c r="X43" s="1">
        <v>0</v>
      </c>
      <c r="Y43" s="1">
        <f t="shared" si="3"/>
        <v>0</v>
      </c>
      <c r="Z43" s="1">
        <f t="shared" si="4"/>
        <v>0</v>
      </c>
      <c r="AA43" s="1">
        <f t="shared" si="2"/>
        <v>0</v>
      </c>
      <c r="AB43" s="1" t="s">
        <v>45</v>
      </c>
      <c r="AC43" t="s">
        <v>97</v>
      </c>
      <c r="AD43" s="1" t="s">
        <v>47</v>
      </c>
      <c r="AE43" s="1" t="s">
        <v>47</v>
      </c>
      <c r="AF43" s="1" t="s">
        <v>47</v>
      </c>
      <c r="AG43" s="1" t="s">
        <v>47</v>
      </c>
      <c r="AH43" s="1" t="s">
        <v>47</v>
      </c>
      <c r="AI43" s="1" t="s">
        <v>47</v>
      </c>
      <c r="AJ43" s="1" t="s">
        <v>47</v>
      </c>
      <c r="AK43" s="1" t="s">
        <v>47</v>
      </c>
      <c r="AL43" s="1" t="s">
        <v>47</v>
      </c>
      <c r="AM43" s="1" t="s">
        <v>47</v>
      </c>
    </row>
    <row r="44" spans="1:39" x14ac:dyDescent="0.35">
      <c r="A44" s="9" t="s">
        <v>171</v>
      </c>
      <c r="B44" s="11" t="s">
        <v>172</v>
      </c>
      <c r="C44" s="6">
        <v>44587</v>
      </c>
      <c r="D44" s="5" t="s">
        <v>41</v>
      </c>
      <c r="E44" s="1">
        <v>5</v>
      </c>
      <c r="F44" s="1" t="s">
        <v>166</v>
      </c>
      <c r="G44" s="1">
        <v>2304</v>
      </c>
      <c r="H44" s="1">
        <v>511</v>
      </c>
      <c r="I44" s="1">
        <v>348</v>
      </c>
      <c r="J44" s="1" t="s">
        <v>43</v>
      </c>
      <c r="K44" s="1">
        <v>299</v>
      </c>
      <c r="L44" s="22" t="s">
        <v>173</v>
      </c>
      <c r="M44" s="1">
        <v>2</v>
      </c>
      <c r="N44" s="1">
        <v>0</v>
      </c>
      <c r="O44" s="1">
        <v>0</v>
      </c>
      <c r="P44" s="1">
        <v>0</v>
      </c>
      <c r="Q44" s="1">
        <v>0</v>
      </c>
      <c r="R44" s="1">
        <v>0</v>
      </c>
      <c r="S44" s="1">
        <v>0</v>
      </c>
      <c r="T44" s="1">
        <v>0</v>
      </c>
      <c r="U44" s="1">
        <v>0</v>
      </c>
      <c r="V44" s="1">
        <v>0</v>
      </c>
      <c r="W44" s="1">
        <v>0</v>
      </c>
      <c r="X44" s="1">
        <v>0</v>
      </c>
      <c r="Y44" s="1">
        <f t="shared" si="3"/>
        <v>2</v>
      </c>
      <c r="Z44" s="1">
        <f t="shared" si="4"/>
        <v>0</v>
      </c>
      <c r="AA44" s="1">
        <f t="shared" si="2"/>
        <v>2</v>
      </c>
      <c r="AB44" s="1" t="s">
        <v>45</v>
      </c>
      <c r="AC44" t="s">
        <v>51</v>
      </c>
      <c r="AD44" s="1" t="s">
        <v>47</v>
      </c>
      <c r="AE44" s="1" t="s">
        <v>47</v>
      </c>
      <c r="AF44" s="1" t="s">
        <v>47</v>
      </c>
      <c r="AG44" s="1" t="s">
        <v>47</v>
      </c>
      <c r="AH44" s="1" t="s">
        <v>47</v>
      </c>
      <c r="AI44" s="1" t="s">
        <v>47</v>
      </c>
      <c r="AJ44" s="1" t="s">
        <v>47</v>
      </c>
      <c r="AK44" s="1" t="s">
        <v>47</v>
      </c>
      <c r="AL44" s="1" t="s">
        <v>47</v>
      </c>
      <c r="AM44" s="1" t="s">
        <v>47</v>
      </c>
    </row>
    <row r="45" spans="1:39" x14ac:dyDescent="0.35">
      <c r="A45" s="9" t="s">
        <v>174</v>
      </c>
      <c r="B45" s="11" t="s">
        <v>175</v>
      </c>
      <c r="C45" s="6">
        <v>44587</v>
      </c>
      <c r="D45" s="5" t="s">
        <v>41</v>
      </c>
      <c r="E45" s="1">
        <v>5</v>
      </c>
      <c r="F45" s="1" t="s">
        <v>166</v>
      </c>
      <c r="G45" s="1">
        <v>3114</v>
      </c>
      <c r="H45" s="1">
        <v>526</v>
      </c>
      <c r="I45" s="1">
        <v>402</v>
      </c>
      <c r="J45" s="1" t="s">
        <v>43</v>
      </c>
      <c r="K45" s="1">
        <v>277</v>
      </c>
      <c r="M45" s="1">
        <v>0</v>
      </c>
      <c r="N45" s="1">
        <v>0</v>
      </c>
      <c r="O45" s="1">
        <v>0</v>
      </c>
      <c r="P45" s="1">
        <v>0</v>
      </c>
      <c r="Q45" s="1">
        <v>0</v>
      </c>
      <c r="R45" s="1">
        <v>0</v>
      </c>
      <c r="S45" s="1">
        <v>0</v>
      </c>
      <c r="T45" s="1">
        <v>0</v>
      </c>
      <c r="U45" s="1">
        <v>0</v>
      </c>
      <c r="V45" s="1">
        <v>0</v>
      </c>
      <c r="W45" s="1">
        <v>0</v>
      </c>
      <c r="X45" s="1">
        <v>0</v>
      </c>
      <c r="Y45" s="1">
        <f t="shared" si="3"/>
        <v>0</v>
      </c>
      <c r="Z45" s="1">
        <f t="shared" si="4"/>
        <v>0</v>
      </c>
      <c r="AA45" s="1">
        <f t="shared" si="2"/>
        <v>0</v>
      </c>
      <c r="AB45" s="1" t="s">
        <v>45</v>
      </c>
      <c r="AC45" s="14" t="s">
        <v>71</v>
      </c>
      <c r="AD45" s="1" t="s">
        <v>47</v>
      </c>
      <c r="AE45" s="1" t="s">
        <v>47</v>
      </c>
      <c r="AF45" s="1" t="s">
        <v>47</v>
      </c>
      <c r="AG45" s="1" t="s">
        <v>47</v>
      </c>
      <c r="AH45" s="1" t="s">
        <v>47</v>
      </c>
      <c r="AI45" s="1" t="s">
        <v>47</v>
      </c>
      <c r="AJ45" s="1" t="s">
        <v>47</v>
      </c>
      <c r="AK45" s="1" t="s">
        <v>47</v>
      </c>
      <c r="AL45" s="1" t="s">
        <v>47</v>
      </c>
      <c r="AM45" s="1" t="s">
        <v>47</v>
      </c>
    </row>
    <row r="46" spans="1:39" x14ac:dyDescent="0.35">
      <c r="A46" s="9" t="s">
        <v>176</v>
      </c>
      <c r="B46" s="11" t="s">
        <v>177</v>
      </c>
      <c r="C46" s="6">
        <v>44587</v>
      </c>
      <c r="D46" s="5" t="s">
        <v>41</v>
      </c>
      <c r="E46" s="1">
        <v>5</v>
      </c>
      <c r="F46" s="1" t="s">
        <v>166</v>
      </c>
      <c r="G46" s="1">
        <v>3094</v>
      </c>
      <c r="H46" s="1">
        <v>523</v>
      </c>
      <c r="I46" s="1">
        <v>395</v>
      </c>
      <c r="J46" s="1" t="s">
        <v>43</v>
      </c>
      <c r="K46" s="1">
        <v>289</v>
      </c>
      <c r="L46" s="22" t="s">
        <v>178</v>
      </c>
      <c r="M46" s="1">
        <v>0</v>
      </c>
      <c r="N46" s="1">
        <v>0</v>
      </c>
      <c r="O46" s="1">
        <v>0</v>
      </c>
      <c r="P46" s="1">
        <v>0</v>
      </c>
      <c r="Q46" s="1">
        <v>0</v>
      </c>
      <c r="R46" s="1">
        <v>0</v>
      </c>
      <c r="S46" s="1">
        <v>0</v>
      </c>
      <c r="T46" s="1">
        <v>0</v>
      </c>
      <c r="U46" s="1">
        <v>1</v>
      </c>
      <c r="V46" s="1">
        <v>0</v>
      </c>
      <c r="W46" s="1">
        <v>0</v>
      </c>
      <c r="X46" s="1">
        <v>0</v>
      </c>
      <c r="Y46" s="1">
        <f t="shared" si="3"/>
        <v>0</v>
      </c>
      <c r="Z46" s="1">
        <f t="shared" si="4"/>
        <v>1</v>
      </c>
      <c r="AA46" s="1">
        <f t="shared" si="2"/>
        <v>2</v>
      </c>
      <c r="AB46" s="1" t="s">
        <v>45</v>
      </c>
      <c r="AC46" t="s">
        <v>179</v>
      </c>
      <c r="AD46" s="1" t="s">
        <v>47</v>
      </c>
      <c r="AE46" s="1" t="s">
        <v>47</v>
      </c>
      <c r="AF46" s="1" t="s">
        <v>47</v>
      </c>
      <c r="AG46" s="1" t="s">
        <v>47</v>
      </c>
      <c r="AH46" s="1" t="s">
        <v>47</v>
      </c>
      <c r="AI46" s="1" t="s">
        <v>47</v>
      </c>
      <c r="AJ46" s="1" t="s">
        <v>47</v>
      </c>
      <c r="AK46" s="1" t="s">
        <v>47</v>
      </c>
      <c r="AL46" s="1" t="s">
        <v>47</v>
      </c>
      <c r="AM46" s="1" t="s">
        <v>47</v>
      </c>
    </row>
    <row r="47" spans="1:39" x14ac:dyDescent="0.35">
      <c r="A47" s="9" t="s">
        <v>180</v>
      </c>
      <c r="B47" s="11" t="s">
        <v>181</v>
      </c>
      <c r="C47" s="6">
        <v>44587</v>
      </c>
      <c r="D47" s="5" t="s">
        <v>41</v>
      </c>
      <c r="E47" s="1">
        <v>5</v>
      </c>
      <c r="F47" s="1" t="s">
        <v>166</v>
      </c>
      <c r="G47" s="1">
        <v>2590</v>
      </c>
      <c r="H47" s="1">
        <v>508</v>
      </c>
      <c r="I47" s="1">
        <v>371</v>
      </c>
      <c r="J47" s="1" t="s">
        <v>43</v>
      </c>
      <c r="K47" s="1">
        <v>227</v>
      </c>
      <c r="L47" s="22" t="s">
        <v>83</v>
      </c>
      <c r="M47" s="1">
        <v>0</v>
      </c>
      <c r="N47" s="1">
        <v>0</v>
      </c>
      <c r="O47" s="1">
        <v>0</v>
      </c>
      <c r="P47" s="1">
        <v>0</v>
      </c>
      <c r="Q47" s="1">
        <v>0</v>
      </c>
      <c r="R47" s="1">
        <v>0</v>
      </c>
      <c r="S47" s="1">
        <v>0</v>
      </c>
      <c r="T47" s="1">
        <v>0</v>
      </c>
      <c r="U47" s="1">
        <v>0</v>
      </c>
      <c r="V47" s="1">
        <v>0</v>
      </c>
      <c r="W47" s="1">
        <v>0</v>
      </c>
      <c r="X47" s="1">
        <v>0</v>
      </c>
      <c r="Y47" s="1">
        <f t="shared" si="3"/>
        <v>0</v>
      </c>
      <c r="Z47" s="1">
        <f t="shared" si="4"/>
        <v>0</v>
      </c>
      <c r="AA47" s="1">
        <f t="shared" si="2"/>
        <v>0</v>
      </c>
      <c r="AB47" s="1" t="s">
        <v>45</v>
      </c>
      <c r="AC47" t="s">
        <v>51</v>
      </c>
      <c r="AD47" s="1" t="s">
        <v>47</v>
      </c>
      <c r="AE47" s="1" t="s">
        <v>47</v>
      </c>
      <c r="AF47" s="1" t="s">
        <v>47</v>
      </c>
      <c r="AG47" s="1" t="s">
        <v>47</v>
      </c>
      <c r="AH47" s="1" t="s">
        <v>47</v>
      </c>
      <c r="AI47" s="1" t="s">
        <v>47</v>
      </c>
      <c r="AJ47" s="1" t="s">
        <v>47</v>
      </c>
      <c r="AK47" s="1" t="s">
        <v>47</v>
      </c>
      <c r="AL47" s="1" t="s">
        <v>47</v>
      </c>
      <c r="AM47" s="1" t="s">
        <v>47</v>
      </c>
    </row>
    <row r="48" spans="1:39" x14ac:dyDescent="0.35">
      <c r="A48" s="9" t="s">
        <v>182</v>
      </c>
      <c r="B48" s="11" t="s">
        <v>183</v>
      </c>
      <c r="C48" s="6">
        <v>44587</v>
      </c>
      <c r="D48" s="5" t="s">
        <v>41</v>
      </c>
      <c r="E48" s="1">
        <v>5</v>
      </c>
      <c r="F48" s="1" t="s">
        <v>166</v>
      </c>
      <c r="G48" s="1">
        <v>2996</v>
      </c>
      <c r="H48" s="1">
        <v>526</v>
      </c>
      <c r="I48" s="1">
        <v>386</v>
      </c>
      <c r="J48" s="1" t="s">
        <v>43</v>
      </c>
      <c r="K48" s="1">
        <v>246</v>
      </c>
      <c r="L48" s="22" t="s">
        <v>184</v>
      </c>
      <c r="M48" s="1">
        <v>0</v>
      </c>
      <c r="N48" s="1">
        <v>0</v>
      </c>
      <c r="O48" s="1">
        <v>0</v>
      </c>
      <c r="P48" s="1">
        <v>0</v>
      </c>
      <c r="Q48" s="1">
        <v>0</v>
      </c>
      <c r="R48" s="1">
        <v>0</v>
      </c>
      <c r="S48" s="1">
        <v>0</v>
      </c>
      <c r="T48" s="1">
        <v>0</v>
      </c>
      <c r="U48" s="1">
        <v>0</v>
      </c>
      <c r="V48" s="1">
        <v>0</v>
      </c>
      <c r="W48" s="1">
        <v>0</v>
      </c>
      <c r="X48" s="1">
        <v>0</v>
      </c>
      <c r="Y48" s="1">
        <f t="shared" si="3"/>
        <v>0</v>
      </c>
      <c r="Z48" s="1">
        <f t="shared" si="4"/>
        <v>0</v>
      </c>
      <c r="AA48" s="1">
        <f t="shared" si="2"/>
        <v>0</v>
      </c>
      <c r="AB48" s="1" t="s">
        <v>45</v>
      </c>
      <c r="AC48" t="s">
        <v>51</v>
      </c>
      <c r="AD48" s="1" t="s">
        <v>47</v>
      </c>
      <c r="AE48" s="1" t="s">
        <v>47</v>
      </c>
      <c r="AF48" s="1" t="s">
        <v>47</v>
      </c>
      <c r="AG48" s="1" t="s">
        <v>47</v>
      </c>
      <c r="AH48" s="1" t="s">
        <v>47</v>
      </c>
      <c r="AI48" s="1" t="s">
        <v>47</v>
      </c>
      <c r="AJ48" s="1" t="s">
        <v>47</v>
      </c>
      <c r="AK48" s="1" t="s">
        <v>47</v>
      </c>
      <c r="AL48" s="1" t="s">
        <v>47</v>
      </c>
      <c r="AM48" s="1" t="s">
        <v>47</v>
      </c>
    </row>
    <row r="49" spans="1:39" x14ac:dyDescent="0.35">
      <c r="A49" s="9" t="s">
        <v>185</v>
      </c>
      <c r="B49" s="11" t="s">
        <v>186</v>
      </c>
      <c r="C49" s="6">
        <v>44587</v>
      </c>
      <c r="D49" s="5" t="s">
        <v>41</v>
      </c>
      <c r="E49" s="1">
        <v>5</v>
      </c>
      <c r="F49" s="1" t="s">
        <v>166</v>
      </c>
      <c r="G49" s="1">
        <v>2298</v>
      </c>
      <c r="H49" s="1">
        <v>488</v>
      </c>
      <c r="I49" s="1">
        <v>361</v>
      </c>
      <c r="J49" s="1" t="s">
        <v>43</v>
      </c>
      <c r="K49" s="1">
        <v>236</v>
      </c>
      <c r="L49" s="22" t="s">
        <v>187</v>
      </c>
      <c r="M49" s="1">
        <v>0</v>
      </c>
      <c r="N49" s="1">
        <v>0</v>
      </c>
      <c r="O49" s="1">
        <v>0</v>
      </c>
      <c r="P49" s="1">
        <v>0</v>
      </c>
      <c r="Q49" s="1">
        <v>0</v>
      </c>
      <c r="R49" s="1">
        <v>0</v>
      </c>
      <c r="S49" s="1">
        <v>0</v>
      </c>
      <c r="T49" s="1">
        <v>0</v>
      </c>
      <c r="U49" s="1">
        <v>0</v>
      </c>
      <c r="V49" s="1">
        <v>0</v>
      </c>
      <c r="W49" s="1">
        <v>0</v>
      </c>
      <c r="X49" s="1">
        <v>0</v>
      </c>
      <c r="Y49" s="1">
        <f t="shared" si="3"/>
        <v>0</v>
      </c>
      <c r="Z49" s="1">
        <f t="shared" si="4"/>
        <v>0</v>
      </c>
      <c r="AA49" s="1">
        <f t="shared" si="2"/>
        <v>0</v>
      </c>
      <c r="AB49" s="1" t="s">
        <v>45</v>
      </c>
      <c r="AC49" t="s">
        <v>103</v>
      </c>
      <c r="AD49" s="1" t="s">
        <v>47</v>
      </c>
      <c r="AE49" s="1" t="s">
        <v>47</v>
      </c>
      <c r="AF49" s="1" t="s">
        <v>47</v>
      </c>
      <c r="AG49" s="1" t="s">
        <v>47</v>
      </c>
      <c r="AH49" s="1" t="s">
        <v>47</v>
      </c>
      <c r="AI49" s="1" t="s">
        <v>47</v>
      </c>
      <c r="AJ49" s="1" t="s">
        <v>47</v>
      </c>
      <c r="AK49" s="1" t="s">
        <v>47</v>
      </c>
      <c r="AL49" s="1" t="s">
        <v>47</v>
      </c>
      <c r="AM49" s="1" t="s">
        <v>47</v>
      </c>
    </row>
    <row r="50" spans="1:39" x14ac:dyDescent="0.35">
      <c r="A50" s="9" t="s">
        <v>188</v>
      </c>
      <c r="B50" s="11" t="s">
        <v>189</v>
      </c>
      <c r="C50" s="6">
        <v>44587</v>
      </c>
      <c r="D50" s="5" t="s">
        <v>41</v>
      </c>
      <c r="E50" s="1">
        <v>5</v>
      </c>
      <c r="F50" s="1" t="s">
        <v>166</v>
      </c>
      <c r="G50" s="1">
        <v>2710</v>
      </c>
      <c r="H50" s="1">
        <v>504</v>
      </c>
      <c r="I50" s="1">
        <v>382</v>
      </c>
      <c r="J50" s="1" t="s">
        <v>43</v>
      </c>
      <c r="K50" s="1">
        <v>263</v>
      </c>
      <c r="L50" s="22" t="s">
        <v>61</v>
      </c>
      <c r="M50" s="1">
        <v>0</v>
      </c>
      <c r="N50" s="1">
        <v>0</v>
      </c>
      <c r="O50" s="1">
        <v>0</v>
      </c>
      <c r="P50" s="1">
        <v>0</v>
      </c>
      <c r="Q50" s="1">
        <v>0</v>
      </c>
      <c r="R50" s="1">
        <v>0</v>
      </c>
      <c r="S50" s="1">
        <v>0</v>
      </c>
      <c r="T50" s="1">
        <v>0</v>
      </c>
      <c r="U50" s="1">
        <v>0</v>
      </c>
      <c r="V50" s="1">
        <v>0</v>
      </c>
      <c r="W50" s="1">
        <v>0</v>
      </c>
      <c r="X50" s="1">
        <v>0</v>
      </c>
      <c r="Y50" s="1">
        <f t="shared" si="3"/>
        <v>0</v>
      </c>
      <c r="Z50" s="1">
        <f t="shared" si="4"/>
        <v>0</v>
      </c>
      <c r="AA50" s="1">
        <f t="shared" si="2"/>
        <v>0</v>
      </c>
      <c r="AB50" s="1" t="s">
        <v>45</v>
      </c>
      <c r="AC50" t="s">
        <v>190</v>
      </c>
      <c r="AD50" s="1" t="s">
        <v>47</v>
      </c>
      <c r="AE50" s="1" t="s">
        <v>47</v>
      </c>
      <c r="AF50" s="1" t="s">
        <v>47</v>
      </c>
      <c r="AG50" s="1" t="s">
        <v>47</v>
      </c>
      <c r="AH50" s="1" t="s">
        <v>47</v>
      </c>
      <c r="AI50" s="1" t="s">
        <v>47</v>
      </c>
      <c r="AJ50" s="1" t="s">
        <v>47</v>
      </c>
      <c r="AK50" s="1" t="s">
        <v>47</v>
      </c>
      <c r="AL50" s="1" t="s">
        <v>47</v>
      </c>
      <c r="AM50" s="1" t="s">
        <v>47</v>
      </c>
    </row>
    <row r="51" spans="1:39" x14ac:dyDescent="0.35">
      <c r="A51" s="9" t="s">
        <v>191</v>
      </c>
      <c r="B51" s="11" t="s">
        <v>192</v>
      </c>
      <c r="C51" s="6">
        <v>44587</v>
      </c>
      <c r="D51" s="5" t="s">
        <v>41</v>
      </c>
      <c r="E51" s="1">
        <v>5</v>
      </c>
      <c r="F51" s="1" t="s">
        <v>166</v>
      </c>
      <c r="G51" s="1">
        <v>2262</v>
      </c>
      <c r="H51" s="1">
        <v>491</v>
      </c>
      <c r="I51" s="1">
        <v>356</v>
      </c>
      <c r="J51" s="1" t="s">
        <v>43</v>
      </c>
      <c r="K51" s="1">
        <v>309</v>
      </c>
      <c r="L51" s="22" t="s">
        <v>193</v>
      </c>
      <c r="M51" s="1">
        <v>0</v>
      </c>
      <c r="N51" s="1">
        <v>0</v>
      </c>
      <c r="O51" s="1">
        <v>0</v>
      </c>
      <c r="P51" s="1">
        <v>0</v>
      </c>
      <c r="Q51" s="1">
        <v>0</v>
      </c>
      <c r="R51" s="1">
        <v>0</v>
      </c>
      <c r="S51" s="1">
        <v>0</v>
      </c>
      <c r="T51" s="1">
        <v>0</v>
      </c>
      <c r="U51" s="1">
        <v>0</v>
      </c>
      <c r="V51" s="1">
        <v>0</v>
      </c>
      <c r="W51" s="1">
        <v>0</v>
      </c>
      <c r="X51" s="1">
        <v>0</v>
      </c>
      <c r="Y51" s="1">
        <f t="shared" si="3"/>
        <v>0</v>
      </c>
      <c r="Z51" s="1">
        <f t="shared" si="4"/>
        <v>0</v>
      </c>
      <c r="AA51" s="1">
        <f t="shared" si="2"/>
        <v>0</v>
      </c>
      <c r="AB51" s="1" t="s">
        <v>45</v>
      </c>
      <c r="AC51" t="s">
        <v>194</v>
      </c>
      <c r="AD51" s="1" t="s">
        <v>47</v>
      </c>
      <c r="AE51" s="1" t="s">
        <v>47</v>
      </c>
      <c r="AF51" s="1" t="s">
        <v>47</v>
      </c>
      <c r="AG51" s="1" t="s">
        <v>47</v>
      </c>
      <c r="AH51" s="1" t="s">
        <v>47</v>
      </c>
      <c r="AI51" s="1" t="s">
        <v>47</v>
      </c>
      <c r="AJ51" s="1" t="s">
        <v>47</v>
      </c>
      <c r="AK51" s="1" t="s">
        <v>47</v>
      </c>
      <c r="AL51" s="1" t="s">
        <v>47</v>
      </c>
      <c r="AM51" s="1" t="s">
        <v>47</v>
      </c>
    </row>
    <row r="52" spans="1:39" x14ac:dyDescent="0.35">
      <c r="A52" s="9" t="s">
        <v>195</v>
      </c>
      <c r="B52" s="11" t="s">
        <v>196</v>
      </c>
      <c r="C52" s="6">
        <v>44587</v>
      </c>
      <c r="D52" s="5" t="s">
        <v>41</v>
      </c>
      <c r="E52" s="1">
        <v>6</v>
      </c>
      <c r="F52" s="1" t="s">
        <v>166</v>
      </c>
      <c r="G52" s="1">
        <v>2792</v>
      </c>
      <c r="H52" s="1">
        <v>492</v>
      </c>
      <c r="I52" s="1">
        <v>393</v>
      </c>
      <c r="J52" s="1" t="s">
        <v>43</v>
      </c>
      <c r="K52" s="1">
        <v>265</v>
      </c>
      <c r="L52" s="22" t="s">
        <v>197</v>
      </c>
      <c r="M52" s="1">
        <v>0</v>
      </c>
      <c r="N52" s="1">
        <v>1</v>
      </c>
      <c r="O52" s="1">
        <v>0</v>
      </c>
      <c r="P52" s="1">
        <v>0</v>
      </c>
      <c r="Q52" s="1">
        <v>0</v>
      </c>
      <c r="R52" s="1">
        <v>0</v>
      </c>
      <c r="S52" s="1">
        <v>0</v>
      </c>
      <c r="T52" s="1">
        <v>0</v>
      </c>
      <c r="U52" s="1">
        <v>0</v>
      </c>
      <c r="V52" s="1">
        <v>0</v>
      </c>
      <c r="W52" s="1">
        <v>0</v>
      </c>
      <c r="X52" s="1">
        <v>0</v>
      </c>
      <c r="Y52" s="1">
        <f t="shared" si="3"/>
        <v>1</v>
      </c>
      <c r="Z52" s="1">
        <f t="shared" si="4"/>
        <v>0</v>
      </c>
      <c r="AA52" s="1">
        <f t="shared" si="2"/>
        <v>1</v>
      </c>
      <c r="AB52" s="1" t="s">
        <v>45</v>
      </c>
      <c r="AC52" t="s">
        <v>198</v>
      </c>
      <c r="AD52" s="1" t="s">
        <v>47</v>
      </c>
      <c r="AE52" s="1" t="s">
        <v>47</v>
      </c>
      <c r="AF52" s="1" t="s">
        <v>47</v>
      </c>
      <c r="AG52" s="1" t="s">
        <v>47</v>
      </c>
      <c r="AH52" s="1" t="s">
        <v>47</v>
      </c>
      <c r="AI52" s="1" t="s">
        <v>47</v>
      </c>
      <c r="AJ52" s="1" t="s">
        <v>47</v>
      </c>
      <c r="AK52" s="1" t="s">
        <v>47</v>
      </c>
      <c r="AL52" s="1" t="s">
        <v>47</v>
      </c>
      <c r="AM52" s="1" t="s">
        <v>47</v>
      </c>
    </row>
    <row r="53" spans="1:39" x14ac:dyDescent="0.35">
      <c r="A53" s="9" t="s">
        <v>199</v>
      </c>
      <c r="B53" s="11" t="s">
        <v>200</v>
      </c>
      <c r="C53" s="6">
        <v>44587</v>
      </c>
      <c r="D53" s="5" t="s">
        <v>41</v>
      </c>
      <c r="E53" s="1">
        <v>6</v>
      </c>
      <c r="F53" s="1" t="s">
        <v>166</v>
      </c>
      <c r="G53" s="1">
        <v>2380</v>
      </c>
      <c r="H53" s="1">
        <v>501</v>
      </c>
      <c r="I53" s="1">
        <v>361</v>
      </c>
      <c r="J53" s="1" t="s">
        <v>43</v>
      </c>
      <c r="K53" s="1">
        <v>311</v>
      </c>
      <c r="M53" s="1">
        <v>0</v>
      </c>
      <c r="N53" s="1">
        <v>0</v>
      </c>
      <c r="O53" s="1">
        <v>0</v>
      </c>
      <c r="P53" s="1">
        <v>0</v>
      </c>
      <c r="Q53" s="1">
        <v>0</v>
      </c>
      <c r="R53" s="1">
        <v>0</v>
      </c>
      <c r="S53" s="1">
        <v>0</v>
      </c>
      <c r="T53" s="1">
        <v>0</v>
      </c>
      <c r="U53" s="1">
        <v>0</v>
      </c>
      <c r="V53" s="1">
        <v>0</v>
      </c>
      <c r="W53" s="1">
        <v>0</v>
      </c>
      <c r="X53" s="1">
        <v>0</v>
      </c>
      <c r="Y53" s="1">
        <f t="shared" si="3"/>
        <v>0</v>
      </c>
      <c r="Z53" s="1">
        <f t="shared" si="4"/>
        <v>0</v>
      </c>
      <c r="AA53" s="1">
        <f t="shared" si="2"/>
        <v>0</v>
      </c>
      <c r="AB53" s="1" t="s">
        <v>45</v>
      </c>
      <c r="AC53" s="14" t="s">
        <v>201</v>
      </c>
      <c r="AD53" s="1" t="s">
        <v>47</v>
      </c>
      <c r="AE53" s="1" t="s">
        <v>47</v>
      </c>
      <c r="AF53" s="1" t="s">
        <v>47</v>
      </c>
      <c r="AG53" s="1" t="s">
        <v>47</v>
      </c>
      <c r="AH53" s="1" t="s">
        <v>47</v>
      </c>
      <c r="AI53" s="1" t="s">
        <v>47</v>
      </c>
      <c r="AJ53" s="1" t="s">
        <v>47</v>
      </c>
      <c r="AK53" s="1" t="s">
        <v>47</v>
      </c>
      <c r="AL53" s="1" t="s">
        <v>47</v>
      </c>
      <c r="AM53" s="1" t="s">
        <v>47</v>
      </c>
    </row>
    <row r="54" spans="1:39" x14ac:dyDescent="0.35">
      <c r="A54" s="9" t="s">
        <v>202</v>
      </c>
      <c r="B54" s="11" t="s">
        <v>203</v>
      </c>
      <c r="C54" s="6">
        <v>44587</v>
      </c>
      <c r="D54" s="5" t="s">
        <v>41</v>
      </c>
      <c r="E54" s="1">
        <v>6</v>
      </c>
      <c r="F54" s="1" t="s">
        <v>166</v>
      </c>
      <c r="G54" s="1">
        <v>2846</v>
      </c>
      <c r="H54" s="1">
        <v>520</v>
      </c>
      <c r="I54" s="1">
        <v>379</v>
      </c>
      <c r="J54" s="1" t="s">
        <v>43</v>
      </c>
      <c r="K54" s="1">
        <v>237</v>
      </c>
      <c r="L54" s="22" t="s">
        <v>89</v>
      </c>
      <c r="M54" s="1">
        <v>0</v>
      </c>
      <c r="N54" s="1">
        <v>0</v>
      </c>
      <c r="O54" s="1">
        <v>0</v>
      </c>
      <c r="P54" s="1">
        <v>0</v>
      </c>
      <c r="Q54" s="1">
        <v>0</v>
      </c>
      <c r="R54" s="1">
        <v>0</v>
      </c>
      <c r="S54" s="1">
        <v>0</v>
      </c>
      <c r="T54" s="1">
        <v>0</v>
      </c>
      <c r="U54" s="1">
        <v>0</v>
      </c>
      <c r="V54" s="1">
        <v>0</v>
      </c>
      <c r="W54" s="1">
        <v>0</v>
      </c>
      <c r="X54" s="1">
        <v>0</v>
      </c>
      <c r="Y54" s="1">
        <f t="shared" si="3"/>
        <v>0</v>
      </c>
      <c r="Z54" s="1">
        <f t="shared" si="4"/>
        <v>0</v>
      </c>
      <c r="AA54" s="1">
        <f t="shared" si="2"/>
        <v>0</v>
      </c>
      <c r="AB54" s="1" t="s">
        <v>45</v>
      </c>
      <c r="AC54" t="s">
        <v>65</v>
      </c>
      <c r="AD54" s="1" t="s">
        <v>47</v>
      </c>
      <c r="AE54" s="1" t="s">
        <v>47</v>
      </c>
      <c r="AF54" s="1" t="s">
        <v>47</v>
      </c>
      <c r="AG54" s="1" t="s">
        <v>47</v>
      </c>
      <c r="AH54" s="1" t="s">
        <v>47</v>
      </c>
      <c r="AI54" s="1" t="s">
        <v>47</v>
      </c>
      <c r="AJ54" s="1" t="s">
        <v>47</v>
      </c>
      <c r="AK54" s="1" t="s">
        <v>47</v>
      </c>
      <c r="AL54" s="1" t="s">
        <v>47</v>
      </c>
      <c r="AM54" s="1" t="s">
        <v>47</v>
      </c>
    </row>
    <row r="55" spans="1:39" x14ac:dyDescent="0.35">
      <c r="A55" s="9" t="s">
        <v>204</v>
      </c>
      <c r="B55" s="11" t="s">
        <v>205</v>
      </c>
      <c r="C55" s="6">
        <v>44587</v>
      </c>
      <c r="D55" s="5" t="s">
        <v>41</v>
      </c>
      <c r="E55" s="1">
        <v>6</v>
      </c>
      <c r="F55" s="1" t="s">
        <v>166</v>
      </c>
      <c r="G55" s="1">
        <v>2614</v>
      </c>
      <c r="H55" s="1">
        <v>504</v>
      </c>
      <c r="I55" s="1">
        <v>369</v>
      </c>
      <c r="J55" s="1" t="s">
        <v>43</v>
      </c>
      <c r="K55" s="1">
        <v>228</v>
      </c>
      <c r="L55" s="22" t="s">
        <v>83</v>
      </c>
      <c r="M55" s="1">
        <v>0</v>
      </c>
      <c r="N55" s="1">
        <v>0</v>
      </c>
      <c r="O55" s="1">
        <v>0</v>
      </c>
      <c r="P55" s="1">
        <v>0</v>
      </c>
      <c r="Q55" s="1">
        <v>0</v>
      </c>
      <c r="R55" s="1">
        <v>0</v>
      </c>
      <c r="S55" s="1">
        <v>0</v>
      </c>
      <c r="T55" s="1">
        <v>0</v>
      </c>
      <c r="U55" s="1">
        <v>0</v>
      </c>
      <c r="V55" s="1">
        <v>0</v>
      </c>
      <c r="W55" s="1">
        <v>0</v>
      </c>
      <c r="X55" s="1">
        <v>0</v>
      </c>
      <c r="Y55" s="1">
        <f t="shared" si="3"/>
        <v>0</v>
      </c>
      <c r="Z55" s="1">
        <f t="shared" si="4"/>
        <v>0</v>
      </c>
      <c r="AA55" s="1">
        <f t="shared" si="2"/>
        <v>0</v>
      </c>
      <c r="AB55" s="1" t="s">
        <v>45</v>
      </c>
      <c r="AC55" t="s">
        <v>206</v>
      </c>
      <c r="AD55" s="1" t="s">
        <v>47</v>
      </c>
      <c r="AE55" s="1" t="s">
        <v>47</v>
      </c>
      <c r="AF55" s="1" t="s">
        <v>47</v>
      </c>
      <c r="AG55" s="1" t="s">
        <v>47</v>
      </c>
      <c r="AH55" s="1" t="s">
        <v>47</v>
      </c>
      <c r="AI55" s="1" t="s">
        <v>47</v>
      </c>
      <c r="AJ55" s="1" t="s">
        <v>47</v>
      </c>
      <c r="AK55" s="1" t="s">
        <v>47</v>
      </c>
      <c r="AL55" s="1" t="s">
        <v>47</v>
      </c>
      <c r="AM55" s="1" t="s">
        <v>47</v>
      </c>
    </row>
    <row r="56" spans="1:39" x14ac:dyDescent="0.35">
      <c r="A56" s="9" t="s">
        <v>207</v>
      </c>
      <c r="B56" s="11" t="s">
        <v>208</v>
      </c>
      <c r="C56" s="6">
        <v>44587</v>
      </c>
      <c r="D56" s="5" t="s">
        <v>41</v>
      </c>
      <c r="E56" s="1">
        <v>6</v>
      </c>
      <c r="F56" s="1" t="s">
        <v>166</v>
      </c>
      <c r="G56" s="1">
        <v>3364</v>
      </c>
      <c r="H56" s="1">
        <v>545</v>
      </c>
      <c r="I56" s="1">
        <v>409</v>
      </c>
      <c r="J56" s="1" t="s">
        <v>43</v>
      </c>
      <c r="K56" s="1">
        <v>290</v>
      </c>
      <c r="L56" s="22" t="s">
        <v>209</v>
      </c>
      <c r="M56" s="1">
        <v>0</v>
      </c>
      <c r="N56" s="1">
        <v>0</v>
      </c>
      <c r="O56" s="1">
        <v>0</v>
      </c>
      <c r="P56" s="1">
        <v>0</v>
      </c>
      <c r="Q56" s="1">
        <v>0</v>
      </c>
      <c r="R56" s="1">
        <v>0</v>
      </c>
      <c r="S56" s="1">
        <v>0</v>
      </c>
      <c r="T56" s="1">
        <v>0</v>
      </c>
      <c r="U56" s="1">
        <v>0</v>
      </c>
      <c r="V56" s="1">
        <v>0</v>
      </c>
      <c r="W56" s="1">
        <v>0</v>
      </c>
      <c r="X56" s="1">
        <v>0</v>
      </c>
      <c r="Y56" s="1">
        <f t="shared" si="3"/>
        <v>0</v>
      </c>
      <c r="Z56" s="1">
        <f t="shared" si="4"/>
        <v>0</v>
      </c>
      <c r="AA56" s="1">
        <f t="shared" si="2"/>
        <v>0</v>
      </c>
      <c r="AB56" s="1" t="s">
        <v>45</v>
      </c>
      <c r="AC56" t="s">
        <v>210</v>
      </c>
      <c r="AD56" s="1" t="s">
        <v>47</v>
      </c>
      <c r="AE56" s="1" t="s">
        <v>47</v>
      </c>
      <c r="AF56" s="1" t="s">
        <v>47</v>
      </c>
      <c r="AG56" s="1" t="s">
        <v>47</v>
      </c>
      <c r="AH56" s="1" t="s">
        <v>47</v>
      </c>
      <c r="AI56" s="1" t="s">
        <v>47</v>
      </c>
      <c r="AJ56" s="1" t="s">
        <v>47</v>
      </c>
      <c r="AK56" s="1" t="s">
        <v>47</v>
      </c>
      <c r="AL56" s="1" t="s">
        <v>47</v>
      </c>
      <c r="AM56" s="1" t="s">
        <v>47</v>
      </c>
    </row>
    <row r="57" spans="1:39" x14ac:dyDescent="0.35">
      <c r="A57" s="9" t="s">
        <v>211</v>
      </c>
      <c r="B57" s="11" t="s">
        <v>212</v>
      </c>
      <c r="C57" s="6">
        <v>44587</v>
      </c>
      <c r="D57" s="5" t="s">
        <v>41</v>
      </c>
      <c r="E57" s="1">
        <v>6</v>
      </c>
      <c r="F57" s="1" t="s">
        <v>166</v>
      </c>
      <c r="G57" s="1">
        <v>2406</v>
      </c>
      <c r="H57" s="1">
        <v>493</v>
      </c>
      <c r="I57" s="1">
        <v>365</v>
      </c>
      <c r="J57" s="1" t="s">
        <v>43</v>
      </c>
      <c r="K57" s="1">
        <v>207</v>
      </c>
      <c r="L57" s="22" t="s">
        <v>61</v>
      </c>
      <c r="M57" s="1">
        <v>0</v>
      </c>
      <c r="N57" s="1">
        <v>0</v>
      </c>
      <c r="O57" s="1">
        <v>0</v>
      </c>
      <c r="P57" s="1">
        <v>0</v>
      </c>
      <c r="Q57" s="1">
        <v>0</v>
      </c>
      <c r="R57" s="1">
        <v>0</v>
      </c>
      <c r="S57" s="1">
        <v>0</v>
      </c>
      <c r="T57" s="1">
        <v>0</v>
      </c>
      <c r="U57" s="1">
        <v>0</v>
      </c>
      <c r="V57" s="1">
        <v>0</v>
      </c>
      <c r="W57" s="1">
        <v>0</v>
      </c>
      <c r="X57" s="1">
        <v>0</v>
      </c>
      <c r="Y57" s="1">
        <f t="shared" si="3"/>
        <v>0</v>
      </c>
      <c r="Z57" s="1">
        <f t="shared" si="4"/>
        <v>0</v>
      </c>
      <c r="AA57" s="1">
        <f t="shared" si="2"/>
        <v>0</v>
      </c>
      <c r="AB57" s="1" t="s">
        <v>45</v>
      </c>
      <c r="AC57" t="s">
        <v>213</v>
      </c>
      <c r="AD57" s="1" t="s">
        <v>47</v>
      </c>
      <c r="AE57" s="1" t="s">
        <v>47</v>
      </c>
      <c r="AF57" s="1" t="s">
        <v>47</v>
      </c>
      <c r="AG57" s="1" t="s">
        <v>47</v>
      </c>
      <c r="AH57" s="1" t="s">
        <v>47</v>
      </c>
      <c r="AI57" s="1" t="s">
        <v>47</v>
      </c>
      <c r="AJ57" s="1" t="s">
        <v>47</v>
      </c>
      <c r="AK57" s="1" t="s">
        <v>47</v>
      </c>
      <c r="AL57" s="1" t="s">
        <v>47</v>
      </c>
      <c r="AM57" s="1" t="s">
        <v>47</v>
      </c>
    </row>
    <row r="58" spans="1:39" x14ac:dyDescent="0.35">
      <c r="A58" s="9" t="s">
        <v>214</v>
      </c>
      <c r="B58" s="11" t="s">
        <v>215</v>
      </c>
      <c r="C58" s="6">
        <v>44587</v>
      </c>
      <c r="D58" s="5" t="s">
        <v>41</v>
      </c>
      <c r="E58" s="1">
        <v>6</v>
      </c>
      <c r="F58" s="1" t="s">
        <v>166</v>
      </c>
      <c r="G58" s="1">
        <v>3202</v>
      </c>
      <c r="H58" s="1">
        <v>526</v>
      </c>
      <c r="I58" s="1">
        <v>403</v>
      </c>
      <c r="J58" s="1" t="s">
        <v>43</v>
      </c>
      <c r="K58" s="1">
        <v>248</v>
      </c>
      <c r="M58" s="1">
        <v>0</v>
      </c>
      <c r="N58" s="1">
        <v>0</v>
      </c>
      <c r="O58" s="1">
        <v>0</v>
      </c>
      <c r="P58" s="1">
        <v>0</v>
      </c>
      <c r="Q58" s="1">
        <v>0</v>
      </c>
      <c r="R58" s="1">
        <v>0</v>
      </c>
      <c r="S58" s="1">
        <v>0</v>
      </c>
      <c r="T58" s="1">
        <v>0</v>
      </c>
      <c r="U58" s="1">
        <v>0</v>
      </c>
      <c r="V58" s="1">
        <v>0</v>
      </c>
      <c r="W58" s="1">
        <v>0</v>
      </c>
      <c r="X58" s="1">
        <v>0</v>
      </c>
      <c r="Y58" s="1">
        <f t="shared" si="3"/>
        <v>0</v>
      </c>
      <c r="Z58" s="1">
        <f t="shared" si="4"/>
        <v>0</v>
      </c>
      <c r="AA58" s="1">
        <f t="shared" si="2"/>
        <v>0</v>
      </c>
      <c r="AB58" s="1" t="s">
        <v>45</v>
      </c>
      <c r="AC58" s="14" t="s">
        <v>51</v>
      </c>
      <c r="AD58" s="1" t="s">
        <v>47</v>
      </c>
      <c r="AE58" s="1" t="s">
        <v>47</v>
      </c>
      <c r="AF58" s="1" t="s">
        <v>47</v>
      </c>
      <c r="AG58" s="1" t="s">
        <v>47</v>
      </c>
      <c r="AH58" s="1" t="s">
        <v>47</v>
      </c>
      <c r="AI58" s="1" t="s">
        <v>47</v>
      </c>
      <c r="AJ58" s="1" t="s">
        <v>47</v>
      </c>
      <c r="AK58" s="1" t="s">
        <v>47</v>
      </c>
      <c r="AL58" s="1" t="s">
        <v>47</v>
      </c>
      <c r="AM58" s="1" t="s">
        <v>47</v>
      </c>
    </row>
    <row r="59" spans="1:39" x14ac:dyDescent="0.35">
      <c r="A59" s="9" t="s">
        <v>216</v>
      </c>
      <c r="B59" s="11" t="s">
        <v>217</v>
      </c>
      <c r="C59" s="6">
        <v>44587</v>
      </c>
      <c r="D59" s="5" t="s">
        <v>41</v>
      </c>
      <c r="E59" s="1">
        <v>6</v>
      </c>
      <c r="F59" s="1" t="s">
        <v>166</v>
      </c>
      <c r="G59" s="1">
        <v>2836</v>
      </c>
      <c r="H59" s="1">
        <v>493</v>
      </c>
      <c r="I59" s="1">
        <v>398</v>
      </c>
      <c r="J59" s="1" t="s">
        <v>43</v>
      </c>
      <c r="K59" s="1">
        <v>300</v>
      </c>
      <c r="M59" s="1">
        <v>0</v>
      </c>
      <c r="N59" s="1">
        <v>0</v>
      </c>
      <c r="O59" s="1">
        <v>0</v>
      </c>
      <c r="P59" s="1">
        <v>0</v>
      </c>
      <c r="Q59" s="1">
        <v>0</v>
      </c>
      <c r="R59" s="1">
        <v>0</v>
      </c>
      <c r="S59" s="1">
        <v>0</v>
      </c>
      <c r="T59" s="1">
        <v>0</v>
      </c>
      <c r="U59" s="1">
        <v>0</v>
      </c>
      <c r="V59" s="1">
        <v>0</v>
      </c>
      <c r="W59" s="1">
        <v>0</v>
      </c>
      <c r="X59" s="1">
        <v>0</v>
      </c>
      <c r="Y59" s="1">
        <f t="shared" si="3"/>
        <v>0</v>
      </c>
      <c r="Z59" s="1">
        <f t="shared" si="4"/>
        <v>0</v>
      </c>
      <c r="AA59" s="1">
        <f t="shared" si="2"/>
        <v>0</v>
      </c>
      <c r="AB59" s="1" t="s">
        <v>45</v>
      </c>
      <c r="AC59" s="14" t="s">
        <v>86</v>
      </c>
      <c r="AD59" s="1" t="s">
        <v>47</v>
      </c>
      <c r="AE59" s="1" t="s">
        <v>47</v>
      </c>
      <c r="AF59" s="1" t="s">
        <v>47</v>
      </c>
      <c r="AG59" s="1" t="s">
        <v>47</v>
      </c>
      <c r="AH59" s="1" t="s">
        <v>47</v>
      </c>
      <c r="AI59" s="1" t="s">
        <v>47</v>
      </c>
      <c r="AJ59" s="1" t="s">
        <v>47</v>
      </c>
      <c r="AK59" s="1" t="s">
        <v>47</v>
      </c>
      <c r="AL59" s="1" t="s">
        <v>47</v>
      </c>
      <c r="AM59" s="1" t="s">
        <v>47</v>
      </c>
    </row>
    <row r="60" spans="1:39" x14ac:dyDescent="0.35">
      <c r="A60" s="9" t="s">
        <v>218</v>
      </c>
      <c r="B60" s="11" t="s">
        <v>219</v>
      </c>
      <c r="C60" s="6">
        <v>44587</v>
      </c>
      <c r="D60" s="5" t="s">
        <v>41</v>
      </c>
      <c r="E60" s="1">
        <v>6</v>
      </c>
      <c r="F60" s="1" t="s">
        <v>166</v>
      </c>
      <c r="G60" s="1">
        <v>2722</v>
      </c>
      <c r="H60" s="1">
        <v>515</v>
      </c>
      <c r="I60" s="1">
        <v>378</v>
      </c>
      <c r="J60" s="1" t="s">
        <v>43</v>
      </c>
      <c r="K60" s="1">
        <v>278</v>
      </c>
      <c r="M60" s="1">
        <v>0</v>
      </c>
      <c r="N60" s="1">
        <v>0</v>
      </c>
      <c r="O60" s="1">
        <v>0</v>
      </c>
      <c r="P60" s="1">
        <v>0</v>
      </c>
      <c r="Q60" s="1">
        <v>0</v>
      </c>
      <c r="R60" s="1">
        <v>0</v>
      </c>
      <c r="S60" s="1">
        <v>0</v>
      </c>
      <c r="T60" s="1">
        <v>0</v>
      </c>
      <c r="U60" s="1">
        <v>0</v>
      </c>
      <c r="V60" s="1">
        <v>0</v>
      </c>
      <c r="W60" s="1">
        <v>0</v>
      </c>
      <c r="X60" s="1">
        <v>0</v>
      </c>
      <c r="Y60" s="1">
        <f t="shared" si="3"/>
        <v>0</v>
      </c>
      <c r="Z60" s="1">
        <f t="shared" si="4"/>
        <v>0</v>
      </c>
      <c r="AA60" s="1">
        <f t="shared" si="2"/>
        <v>0</v>
      </c>
      <c r="AB60" s="1" t="s">
        <v>45</v>
      </c>
      <c r="AC60" s="14" t="s">
        <v>65</v>
      </c>
      <c r="AD60" s="1" t="s">
        <v>47</v>
      </c>
      <c r="AE60" s="1" t="s">
        <v>47</v>
      </c>
      <c r="AF60" s="1" t="s">
        <v>47</v>
      </c>
      <c r="AG60" s="1" t="s">
        <v>47</v>
      </c>
      <c r="AH60" s="1" t="s">
        <v>47</v>
      </c>
      <c r="AI60" s="1" t="s">
        <v>47</v>
      </c>
      <c r="AJ60" s="1" t="s">
        <v>47</v>
      </c>
      <c r="AK60" s="1" t="s">
        <v>47</v>
      </c>
      <c r="AL60" s="1" t="s">
        <v>47</v>
      </c>
      <c r="AM60" s="1" t="s">
        <v>47</v>
      </c>
    </row>
    <row r="61" spans="1:39" x14ac:dyDescent="0.35">
      <c r="A61" s="9" t="s">
        <v>220</v>
      </c>
      <c r="B61" s="11" t="s">
        <v>221</v>
      </c>
      <c r="C61" s="6">
        <v>44587</v>
      </c>
      <c r="D61" s="5" t="s">
        <v>41</v>
      </c>
      <c r="E61" s="1">
        <v>6</v>
      </c>
      <c r="F61" s="1" t="s">
        <v>166</v>
      </c>
      <c r="G61" s="1">
        <v>3220</v>
      </c>
      <c r="H61" s="1">
        <v>528</v>
      </c>
      <c r="I61" s="1">
        <v>405</v>
      </c>
      <c r="J61" s="1" t="s">
        <v>43</v>
      </c>
      <c r="K61" s="1">
        <v>216</v>
      </c>
      <c r="L61" s="22" t="s">
        <v>61</v>
      </c>
      <c r="M61" s="1">
        <v>0</v>
      </c>
      <c r="N61" s="1">
        <v>0</v>
      </c>
      <c r="O61" s="1">
        <v>0</v>
      </c>
      <c r="P61" s="1">
        <v>0</v>
      </c>
      <c r="Q61" s="1">
        <v>0</v>
      </c>
      <c r="R61" s="1">
        <v>0</v>
      </c>
      <c r="S61" s="1">
        <v>0</v>
      </c>
      <c r="T61" s="1">
        <v>0</v>
      </c>
      <c r="U61" s="1">
        <v>0</v>
      </c>
      <c r="V61" s="1">
        <v>0</v>
      </c>
      <c r="W61" s="1">
        <v>0</v>
      </c>
      <c r="X61" s="1">
        <v>0</v>
      </c>
      <c r="Y61" s="1">
        <f t="shared" si="3"/>
        <v>0</v>
      </c>
      <c r="Z61" s="1">
        <f t="shared" si="4"/>
        <v>0</v>
      </c>
      <c r="AA61" s="1">
        <f t="shared" si="2"/>
        <v>0</v>
      </c>
      <c r="AB61" s="1" t="s">
        <v>45</v>
      </c>
      <c r="AC61" t="s">
        <v>222</v>
      </c>
      <c r="AD61" s="1" t="s">
        <v>47</v>
      </c>
      <c r="AE61" s="1" t="s">
        <v>47</v>
      </c>
      <c r="AF61" s="1" t="s">
        <v>47</v>
      </c>
      <c r="AG61" s="1" t="s">
        <v>47</v>
      </c>
      <c r="AH61" s="1" t="s">
        <v>47</v>
      </c>
      <c r="AI61" s="1" t="s">
        <v>47</v>
      </c>
      <c r="AJ61" s="1" t="s">
        <v>47</v>
      </c>
      <c r="AK61" s="1" t="s">
        <v>47</v>
      </c>
      <c r="AL61" s="1" t="s">
        <v>47</v>
      </c>
      <c r="AM61" s="1" t="s">
        <v>47</v>
      </c>
    </row>
    <row r="62" spans="1:39" x14ac:dyDescent="0.35">
      <c r="A62" s="9" t="s">
        <v>223</v>
      </c>
      <c r="B62" s="11" t="s">
        <v>224</v>
      </c>
      <c r="C62" s="6">
        <v>44587</v>
      </c>
      <c r="D62" s="5" t="s">
        <v>41</v>
      </c>
      <c r="E62" s="1">
        <v>7</v>
      </c>
      <c r="F62" s="1" t="s">
        <v>166</v>
      </c>
      <c r="G62" s="1">
        <v>3600</v>
      </c>
      <c r="H62" s="1">
        <v>550</v>
      </c>
      <c r="I62" s="1">
        <v>418</v>
      </c>
      <c r="J62" s="1" t="s">
        <v>43</v>
      </c>
      <c r="K62" s="1">
        <v>281</v>
      </c>
      <c r="L62" s="22" t="s">
        <v>225</v>
      </c>
      <c r="M62" s="1">
        <v>0</v>
      </c>
      <c r="N62" s="1">
        <v>0</v>
      </c>
      <c r="O62" s="1">
        <v>0</v>
      </c>
      <c r="P62" s="1">
        <v>0</v>
      </c>
      <c r="Q62" s="1">
        <v>0</v>
      </c>
      <c r="R62" s="1">
        <v>0</v>
      </c>
      <c r="S62" s="1">
        <v>0</v>
      </c>
      <c r="T62" s="1">
        <v>0</v>
      </c>
      <c r="U62" s="1">
        <v>0</v>
      </c>
      <c r="V62" s="1">
        <v>0</v>
      </c>
      <c r="W62" s="1">
        <v>0</v>
      </c>
      <c r="X62" s="1">
        <v>0</v>
      </c>
      <c r="Y62" s="1">
        <f t="shared" si="3"/>
        <v>0</v>
      </c>
      <c r="Z62" s="1">
        <f t="shared" si="4"/>
        <v>0</v>
      </c>
      <c r="AA62" s="1">
        <f t="shared" si="2"/>
        <v>0</v>
      </c>
      <c r="AB62" s="1" t="s">
        <v>45</v>
      </c>
      <c r="AC62" t="s">
        <v>226</v>
      </c>
      <c r="AD62" s="1" t="s">
        <v>47</v>
      </c>
      <c r="AE62" s="1" t="s">
        <v>47</v>
      </c>
      <c r="AF62" s="1" t="s">
        <v>47</v>
      </c>
      <c r="AG62" s="1" t="s">
        <v>47</v>
      </c>
      <c r="AH62" s="1" t="s">
        <v>47</v>
      </c>
      <c r="AI62" s="1" t="s">
        <v>47</v>
      </c>
      <c r="AJ62" s="1" t="s">
        <v>47</v>
      </c>
      <c r="AK62" s="1" t="s">
        <v>47</v>
      </c>
      <c r="AL62" s="1" t="s">
        <v>47</v>
      </c>
      <c r="AM62" s="1" t="s">
        <v>47</v>
      </c>
    </row>
    <row r="63" spans="1:39" x14ac:dyDescent="0.35">
      <c r="A63" s="9" t="s">
        <v>227</v>
      </c>
      <c r="B63" s="11" t="s">
        <v>228</v>
      </c>
      <c r="C63" s="6">
        <v>44587</v>
      </c>
      <c r="D63" s="5" t="s">
        <v>41</v>
      </c>
      <c r="E63" s="1">
        <v>7</v>
      </c>
      <c r="F63" s="1" t="s">
        <v>166</v>
      </c>
      <c r="G63" s="1">
        <v>3152</v>
      </c>
      <c r="H63" s="1">
        <v>565</v>
      </c>
      <c r="I63" s="1">
        <v>389</v>
      </c>
      <c r="J63" s="1" t="s">
        <v>43</v>
      </c>
      <c r="K63" s="1">
        <v>292</v>
      </c>
      <c r="M63" s="1">
        <v>0</v>
      </c>
      <c r="N63" s="1">
        <v>0</v>
      </c>
      <c r="O63" s="1">
        <v>0</v>
      </c>
      <c r="P63" s="1">
        <v>0</v>
      </c>
      <c r="Q63" s="1">
        <v>0</v>
      </c>
      <c r="R63" s="1">
        <v>0</v>
      </c>
      <c r="S63" s="1">
        <v>0</v>
      </c>
      <c r="T63" s="1">
        <v>0</v>
      </c>
      <c r="U63" s="1">
        <v>0</v>
      </c>
      <c r="V63" s="1">
        <v>0</v>
      </c>
      <c r="W63" s="1">
        <v>0</v>
      </c>
      <c r="X63" s="1">
        <v>0</v>
      </c>
      <c r="Y63" s="1">
        <f t="shared" si="3"/>
        <v>0</v>
      </c>
      <c r="Z63" s="1">
        <f t="shared" si="4"/>
        <v>0</v>
      </c>
      <c r="AA63" s="1">
        <f t="shared" si="2"/>
        <v>0</v>
      </c>
      <c r="AB63" s="1" t="s">
        <v>45</v>
      </c>
      <c r="AC63" s="14" t="s">
        <v>51</v>
      </c>
      <c r="AD63" s="1" t="s">
        <v>47</v>
      </c>
      <c r="AE63" s="1" t="s">
        <v>47</v>
      </c>
      <c r="AF63" s="1" t="s">
        <v>47</v>
      </c>
      <c r="AG63" s="1" t="s">
        <v>47</v>
      </c>
      <c r="AH63" s="1" t="s">
        <v>47</v>
      </c>
      <c r="AI63" s="1" t="s">
        <v>47</v>
      </c>
      <c r="AJ63" s="1" t="s">
        <v>47</v>
      </c>
      <c r="AK63" s="1" t="s">
        <v>47</v>
      </c>
      <c r="AL63" s="1" t="s">
        <v>47</v>
      </c>
      <c r="AM63" s="1" t="s">
        <v>47</v>
      </c>
    </row>
    <row r="64" spans="1:39" x14ac:dyDescent="0.35">
      <c r="A64" s="9" t="s">
        <v>229</v>
      </c>
      <c r="B64" s="11" t="s">
        <v>230</v>
      </c>
      <c r="C64" s="6">
        <v>44587</v>
      </c>
      <c r="D64" s="5" t="s">
        <v>41</v>
      </c>
      <c r="E64" s="1">
        <v>7</v>
      </c>
      <c r="F64" s="1" t="s">
        <v>166</v>
      </c>
      <c r="G64" s="1">
        <v>2512</v>
      </c>
      <c r="H64" s="1">
        <v>487</v>
      </c>
      <c r="I64" s="1">
        <v>372</v>
      </c>
      <c r="J64" s="1" t="s">
        <v>43</v>
      </c>
      <c r="K64" s="1">
        <v>301</v>
      </c>
      <c r="L64" s="22" t="s">
        <v>89</v>
      </c>
      <c r="M64" s="1">
        <v>0</v>
      </c>
      <c r="N64" s="1">
        <v>0</v>
      </c>
      <c r="O64" s="1">
        <v>0</v>
      </c>
      <c r="P64" s="1">
        <v>0</v>
      </c>
      <c r="Q64" s="1">
        <v>0</v>
      </c>
      <c r="R64" s="1">
        <v>0</v>
      </c>
      <c r="S64" s="1">
        <v>0</v>
      </c>
      <c r="T64" s="1">
        <v>0</v>
      </c>
      <c r="U64" s="1">
        <v>0</v>
      </c>
      <c r="V64" s="1">
        <v>0</v>
      </c>
      <c r="W64" s="1">
        <v>0</v>
      </c>
      <c r="X64" s="1">
        <v>0</v>
      </c>
      <c r="Y64" s="1">
        <f t="shared" si="3"/>
        <v>0</v>
      </c>
      <c r="Z64" s="1">
        <f t="shared" si="4"/>
        <v>0</v>
      </c>
      <c r="AA64" s="1">
        <f t="shared" si="2"/>
        <v>0</v>
      </c>
      <c r="AB64" s="1" t="s">
        <v>45</v>
      </c>
      <c r="AC64" t="s">
        <v>86</v>
      </c>
      <c r="AD64" s="1" t="s">
        <v>47</v>
      </c>
      <c r="AE64" s="1" t="s">
        <v>47</v>
      </c>
      <c r="AF64" s="1" t="s">
        <v>47</v>
      </c>
      <c r="AG64" s="1" t="s">
        <v>47</v>
      </c>
      <c r="AH64" s="1" t="s">
        <v>47</v>
      </c>
      <c r="AI64" s="1" t="s">
        <v>47</v>
      </c>
      <c r="AJ64" s="1" t="s">
        <v>47</v>
      </c>
      <c r="AK64" s="1" t="s">
        <v>47</v>
      </c>
      <c r="AL64" s="1" t="s">
        <v>47</v>
      </c>
      <c r="AM64" s="1" t="s">
        <v>47</v>
      </c>
    </row>
    <row r="65" spans="1:39" x14ac:dyDescent="0.35">
      <c r="A65" s="9" t="s">
        <v>231</v>
      </c>
      <c r="B65" s="11" t="s">
        <v>232</v>
      </c>
      <c r="C65" s="6">
        <v>44587</v>
      </c>
      <c r="D65" s="5" t="s">
        <v>41</v>
      </c>
      <c r="E65" s="1">
        <v>7</v>
      </c>
      <c r="F65" s="1" t="s">
        <v>166</v>
      </c>
      <c r="G65" s="1">
        <v>3378</v>
      </c>
      <c r="H65" s="1">
        <v>541</v>
      </c>
      <c r="I65" s="1">
        <v>410</v>
      </c>
      <c r="J65" s="1" t="s">
        <v>43</v>
      </c>
      <c r="K65" s="1">
        <v>269</v>
      </c>
      <c r="L65" s="22" t="s">
        <v>233</v>
      </c>
      <c r="M65" s="1">
        <v>0</v>
      </c>
      <c r="N65" s="1">
        <v>2</v>
      </c>
      <c r="O65" s="1">
        <v>0</v>
      </c>
      <c r="P65" s="1">
        <v>0</v>
      </c>
      <c r="Q65" s="1">
        <v>0</v>
      </c>
      <c r="R65" s="1">
        <v>0</v>
      </c>
      <c r="S65" s="1">
        <v>0</v>
      </c>
      <c r="T65" s="1">
        <v>0</v>
      </c>
      <c r="U65" s="1">
        <v>0</v>
      </c>
      <c r="V65" s="1">
        <v>0</v>
      </c>
      <c r="W65" s="1">
        <v>0</v>
      </c>
      <c r="X65" s="1">
        <v>0</v>
      </c>
      <c r="Y65" s="1">
        <f t="shared" si="3"/>
        <v>2</v>
      </c>
      <c r="Z65" s="1">
        <f t="shared" si="4"/>
        <v>0</v>
      </c>
      <c r="AA65" s="1">
        <f t="shared" si="2"/>
        <v>2</v>
      </c>
      <c r="AB65" s="1" t="s">
        <v>45</v>
      </c>
      <c r="AC65" t="s">
        <v>86</v>
      </c>
      <c r="AD65" s="1" t="s">
        <v>47</v>
      </c>
      <c r="AE65" s="1" t="s">
        <v>47</v>
      </c>
      <c r="AF65" s="1" t="s">
        <v>47</v>
      </c>
      <c r="AG65" s="1" t="s">
        <v>47</v>
      </c>
      <c r="AH65" s="1" t="s">
        <v>47</v>
      </c>
      <c r="AI65" s="1" t="s">
        <v>47</v>
      </c>
      <c r="AJ65" s="1" t="s">
        <v>47</v>
      </c>
      <c r="AK65" s="1" t="s">
        <v>47</v>
      </c>
      <c r="AL65" s="1" t="s">
        <v>47</v>
      </c>
      <c r="AM65" s="1" t="s">
        <v>47</v>
      </c>
    </row>
    <row r="66" spans="1:39" x14ac:dyDescent="0.35">
      <c r="A66" s="9" t="s">
        <v>234</v>
      </c>
      <c r="B66" s="11" t="s">
        <v>235</v>
      </c>
      <c r="C66" s="6">
        <v>44587</v>
      </c>
      <c r="D66" s="5" t="s">
        <v>41</v>
      </c>
      <c r="E66" s="1">
        <v>7</v>
      </c>
      <c r="F66" s="1" t="s">
        <v>166</v>
      </c>
      <c r="G66" s="1">
        <v>3398</v>
      </c>
      <c r="H66" s="1">
        <v>534</v>
      </c>
      <c r="I66" s="1">
        <v>422</v>
      </c>
      <c r="J66" s="1" t="s">
        <v>43</v>
      </c>
      <c r="K66" s="1">
        <v>208</v>
      </c>
      <c r="L66" s="22" t="s">
        <v>236</v>
      </c>
      <c r="M66" s="1">
        <v>0</v>
      </c>
      <c r="N66" s="1">
        <v>0</v>
      </c>
      <c r="O66" s="1">
        <v>0</v>
      </c>
      <c r="P66" s="1">
        <v>0</v>
      </c>
      <c r="Q66" s="1">
        <v>0</v>
      </c>
      <c r="R66" s="1">
        <v>0</v>
      </c>
      <c r="S66" s="1">
        <v>0</v>
      </c>
      <c r="T66" s="1">
        <v>0</v>
      </c>
      <c r="U66" s="1">
        <v>0</v>
      </c>
      <c r="V66" s="1">
        <v>0</v>
      </c>
      <c r="W66" s="1">
        <v>0</v>
      </c>
      <c r="X66" s="1">
        <v>0</v>
      </c>
      <c r="Y66" s="1">
        <f t="shared" ref="Y66:Y97" si="5">SUM(M66:R66)</f>
        <v>0</v>
      </c>
      <c r="Z66" s="1">
        <f t="shared" ref="Z66:Z97" si="6">SUM(S66:X66)</f>
        <v>0</v>
      </c>
      <c r="AA66" s="1">
        <f t="shared" si="2"/>
        <v>0</v>
      </c>
      <c r="AB66" s="1" t="s">
        <v>45</v>
      </c>
      <c r="AC66" t="s">
        <v>51</v>
      </c>
      <c r="AD66" s="1" t="s">
        <v>47</v>
      </c>
      <c r="AE66" s="1" t="s">
        <v>47</v>
      </c>
      <c r="AF66" s="1" t="s">
        <v>47</v>
      </c>
      <c r="AG66" s="1" t="s">
        <v>47</v>
      </c>
      <c r="AH66" s="1" t="s">
        <v>47</v>
      </c>
      <c r="AI66" s="1" t="s">
        <v>47</v>
      </c>
      <c r="AJ66" s="1" t="s">
        <v>47</v>
      </c>
      <c r="AK66" s="1" t="s">
        <v>47</v>
      </c>
      <c r="AL66" s="1" t="s">
        <v>47</v>
      </c>
      <c r="AM66" s="1" t="s">
        <v>47</v>
      </c>
    </row>
    <row r="67" spans="1:39" x14ac:dyDescent="0.35">
      <c r="A67" s="9" t="s">
        <v>237</v>
      </c>
      <c r="B67" s="11" t="s">
        <v>238</v>
      </c>
      <c r="C67" s="6">
        <v>44587</v>
      </c>
      <c r="D67" s="5" t="s">
        <v>41</v>
      </c>
      <c r="E67" s="1">
        <v>7</v>
      </c>
      <c r="F67" s="1" t="s">
        <v>166</v>
      </c>
      <c r="G67" s="1">
        <v>3110</v>
      </c>
      <c r="H67" s="1">
        <v>516</v>
      </c>
      <c r="I67" s="1">
        <v>407</v>
      </c>
      <c r="J67" s="1" t="s">
        <v>43</v>
      </c>
      <c r="K67" s="1">
        <v>229</v>
      </c>
      <c r="M67" s="1">
        <v>0</v>
      </c>
      <c r="N67" s="1">
        <v>0</v>
      </c>
      <c r="O67" s="1">
        <v>0</v>
      </c>
      <c r="P67" s="1">
        <v>0</v>
      </c>
      <c r="Q67" s="1">
        <v>0</v>
      </c>
      <c r="R67" s="1">
        <v>0</v>
      </c>
      <c r="S67" s="1">
        <v>0</v>
      </c>
      <c r="T67" s="1">
        <v>0</v>
      </c>
      <c r="U67" s="1">
        <v>0</v>
      </c>
      <c r="V67" s="1">
        <v>0</v>
      </c>
      <c r="W67" s="1">
        <v>0</v>
      </c>
      <c r="X67" s="1">
        <v>0</v>
      </c>
      <c r="Y67" s="1">
        <f t="shared" si="5"/>
        <v>0</v>
      </c>
      <c r="Z67" s="1">
        <f t="shared" si="6"/>
        <v>0</v>
      </c>
      <c r="AA67" s="1">
        <f t="shared" ref="AA67:AA130" si="7">(SUM(M67:N67,S67:T67)*1)+(SUM(O67:P67,U67:V67)*2)+(SUM(Q67:R67,W67:X67)*3)</f>
        <v>0</v>
      </c>
      <c r="AB67" s="1" t="s">
        <v>45</v>
      </c>
      <c r="AC67" s="14" t="s">
        <v>86</v>
      </c>
      <c r="AD67" s="1" t="s">
        <v>47</v>
      </c>
      <c r="AE67" s="1" t="s">
        <v>47</v>
      </c>
      <c r="AF67" s="1" t="s">
        <v>47</v>
      </c>
      <c r="AG67" s="1" t="s">
        <v>47</v>
      </c>
      <c r="AH67" s="1" t="s">
        <v>47</v>
      </c>
      <c r="AI67" s="1" t="s">
        <v>47</v>
      </c>
      <c r="AJ67" s="1" t="s">
        <v>47</v>
      </c>
      <c r="AK67" s="1" t="s">
        <v>47</v>
      </c>
      <c r="AL67" s="1" t="s">
        <v>47</v>
      </c>
      <c r="AM67" s="1" t="s">
        <v>47</v>
      </c>
    </row>
    <row r="68" spans="1:39" x14ac:dyDescent="0.35">
      <c r="A68" s="9" t="s">
        <v>239</v>
      </c>
      <c r="B68" s="11" t="s">
        <v>240</v>
      </c>
      <c r="C68" s="6">
        <v>44587</v>
      </c>
      <c r="D68" s="5" t="s">
        <v>41</v>
      </c>
      <c r="E68" s="1">
        <v>7</v>
      </c>
      <c r="F68" s="1" t="s">
        <v>166</v>
      </c>
      <c r="G68" s="1">
        <v>3018</v>
      </c>
      <c r="H68" s="1">
        <v>548</v>
      </c>
      <c r="I68" s="1">
        <v>380</v>
      </c>
      <c r="J68" s="1" t="s">
        <v>43</v>
      </c>
      <c r="K68" s="1">
        <v>249</v>
      </c>
      <c r="M68" s="1">
        <v>0</v>
      </c>
      <c r="N68" s="1">
        <v>0</v>
      </c>
      <c r="O68" s="1">
        <v>0</v>
      </c>
      <c r="P68" s="1">
        <v>0</v>
      </c>
      <c r="Q68" s="1">
        <v>0</v>
      </c>
      <c r="R68" s="1">
        <v>0</v>
      </c>
      <c r="S68" s="1">
        <v>0</v>
      </c>
      <c r="T68" s="1">
        <v>0</v>
      </c>
      <c r="U68" s="1">
        <v>0</v>
      </c>
      <c r="V68" s="1">
        <v>0</v>
      </c>
      <c r="W68" s="1">
        <v>0</v>
      </c>
      <c r="X68" s="1">
        <v>0</v>
      </c>
      <c r="Y68" s="1">
        <f t="shared" si="5"/>
        <v>0</v>
      </c>
      <c r="Z68" s="1">
        <f t="shared" si="6"/>
        <v>0</v>
      </c>
      <c r="AA68" s="1">
        <f t="shared" si="7"/>
        <v>0</v>
      </c>
      <c r="AB68" s="1" t="s">
        <v>45</v>
      </c>
      <c r="AC68" s="14" t="s">
        <v>71</v>
      </c>
      <c r="AD68" s="1" t="s">
        <v>47</v>
      </c>
      <c r="AE68" s="1" t="s">
        <v>47</v>
      </c>
      <c r="AF68" s="1" t="s">
        <v>47</v>
      </c>
      <c r="AG68" s="1" t="s">
        <v>47</v>
      </c>
      <c r="AH68" s="1" t="s">
        <v>47</v>
      </c>
      <c r="AI68" s="1" t="s">
        <v>47</v>
      </c>
      <c r="AJ68" s="1" t="s">
        <v>47</v>
      </c>
      <c r="AK68" s="1" t="s">
        <v>47</v>
      </c>
      <c r="AL68" s="1" t="s">
        <v>47</v>
      </c>
      <c r="AM68" s="1" t="s">
        <v>47</v>
      </c>
    </row>
    <row r="69" spans="1:39" x14ac:dyDescent="0.35">
      <c r="A69" s="9" t="s">
        <v>241</v>
      </c>
      <c r="B69" s="11" t="s">
        <v>242</v>
      </c>
      <c r="C69" s="6">
        <v>44587</v>
      </c>
      <c r="D69" s="5" t="s">
        <v>41</v>
      </c>
      <c r="E69" s="1">
        <v>7</v>
      </c>
      <c r="F69" s="1" t="s">
        <v>166</v>
      </c>
      <c r="G69" s="1">
        <v>3456</v>
      </c>
      <c r="H69" s="1">
        <v>536</v>
      </c>
      <c r="I69" s="1">
        <v>415</v>
      </c>
      <c r="J69" s="1" t="s">
        <v>43</v>
      </c>
      <c r="K69" s="1">
        <v>312</v>
      </c>
      <c r="L69" s="22" t="s">
        <v>193</v>
      </c>
      <c r="M69" s="1">
        <v>0</v>
      </c>
      <c r="N69" s="1">
        <v>0</v>
      </c>
      <c r="O69" s="1">
        <v>0</v>
      </c>
      <c r="P69" s="1">
        <v>0</v>
      </c>
      <c r="Q69" s="1">
        <v>0</v>
      </c>
      <c r="R69" s="1">
        <v>0</v>
      </c>
      <c r="S69" s="1">
        <v>0</v>
      </c>
      <c r="T69" s="1">
        <v>0</v>
      </c>
      <c r="U69" s="1">
        <v>0</v>
      </c>
      <c r="V69" s="1">
        <v>0</v>
      </c>
      <c r="W69" s="1">
        <v>0</v>
      </c>
      <c r="X69" s="1">
        <v>0</v>
      </c>
      <c r="Y69" s="1">
        <f t="shared" si="5"/>
        <v>0</v>
      </c>
      <c r="Z69" s="1">
        <f t="shared" si="6"/>
        <v>0</v>
      </c>
      <c r="AA69" s="1">
        <f t="shared" si="7"/>
        <v>0</v>
      </c>
      <c r="AB69" s="1" t="s">
        <v>45</v>
      </c>
      <c r="AC69" t="s">
        <v>68</v>
      </c>
      <c r="AD69" s="1" t="s">
        <v>47</v>
      </c>
      <c r="AE69" s="1" t="s">
        <v>47</v>
      </c>
      <c r="AF69" s="1" t="s">
        <v>47</v>
      </c>
      <c r="AG69" s="1" t="s">
        <v>47</v>
      </c>
      <c r="AH69" s="1" t="s">
        <v>47</v>
      </c>
      <c r="AI69" s="1" t="s">
        <v>47</v>
      </c>
      <c r="AJ69" s="1" t="s">
        <v>47</v>
      </c>
      <c r="AK69" s="1" t="s">
        <v>47</v>
      </c>
      <c r="AL69" s="1" t="s">
        <v>47</v>
      </c>
      <c r="AM69" s="1" t="s">
        <v>47</v>
      </c>
    </row>
    <row r="70" spans="1:39" x14ac:dyDescent="0.35">
      <c r="A70" s="9" t="s">
        <v>243</v>
      </c>
      <c r="B70" s="15" t="s">
        <v>244</v>
      </c>
      <c r="C70" s="6">
        <v>44587</v>
      </c>
      <c r="D70" s="5" t="s">
        <v>41</v>
      </c>
      <c r="E70" s="1">
        <v>7</v>
      </c>
      <c r="F70" s="1" t="s">
        <v>166</v>
      </c>
      <c r="G70" s="1">
        <v>2366</v>
      </c>
      <c r="H70" s="1">
        <v>488</v>
      </c>
      <c r="I70" s="1">
        <v>365</v>
      </c>
      <c r="J70" s="1" t="s">
        <v>43</v>
      </c>
      <c r="K70" s="1">
        <v>217</v>
      </c>
      <c r="L70" s="22" t="s">
        <v>50</v>
      </c>
      <c r="M70" s="1">
        <v>0</v>
      </c>
      <c r="N70" s="1">
        <v>0</v>
      </c>
      <c r="O70" s="1">
        <v>0</v>
      </c>
      <c r="P70" s="1">
        <v>0</v>
      </c>
      <c r="Q70" s="1">
        <v>0</v>
      </c>
      <c r="R70" s="1">
        <v>0</v>
      </c>
      <c r="S70" s="1">
        <v>0</v>
      </c>
      <c r="T70" s="1">
        <v>0</v>
      </c>
      <c r="U70" s="1">
        <v>0</v>
      </c>
      <c r="V70" s="1">
        <v>0</v>
      </c>
      <c r="W70" s="1">
        <v>0</v>
      </c>
      <c r="X70" s="1">
        <v>0</v>
      </c>
      <c r="Y70" s="1">
        <f t="shared" si="5"/>
        <v>0</v>
      </c>
      <c r="Z70" s="1">
        <f t="shared" si="6"/>
        <v>0</v>
      </c>
      <c r="AA70" s="1">
        <f t="shared" si="7"/>
        <v>0</v>
      </c>
      <c r="AB70" s="1" t="s">
        <v>45</v>
      </c>
      <c r="AC70" t="s">
        <v>245</v>
      </c>
      <c r="AD70" s="1" t="s">
        <v>47</v>
      </c>
      <c r="AE70" s="1" t="s">
        <v>47</v>
      </c>
      <c r="AF70" s="1" t="s">
        <v>47</v>
      </c>
      <c r="AG70" s="1" t="s">
        <v>47</v>
      </c>
      <c r="AH70" s="1" t="s">
        <v>47</v>
      </c>
      <c r="AI70" s="1" t="s">
        <v>47</v>
      </c>
      <c r="AJ70" s="1" t="s">
        <v>47</v>
      </c>
      <c r="AK70" s="1" t="s">
        <v>47</v>
      </c>
      <c r="AL70" s="1" t="s">
        <v>47</v>
      </c>
      <c r="AM70" s="1" t="s">
        <v>47</v>
      </c>
    </row>
    <row r="71" spans="1:39" x14ac:dyDescent="0.35">
      <c r="A71" s="9" t="s">
        <v>246</v>
      </c>
      <c r="B71" s="17" t="s">
        <v>247</v>
      </c>
      <c r="C71" s="6">
        <v>44587</v>
      </c>
      <c r="D71" s="5" t="s">
        <v>41</v>
      </c>
      <c r="E71" s="1">
        <v>7</v>
      </c>
      <c r="F71" s="1" t="s">
        <v>166</v>
      </c>
      <c r="G71" s="1">
        <v>3112</v>
      </c>
      <c r="H71" s="1">
        <v>522</v>
      </c>
      <c r="I71" s="1">
        <v>400</v>
      </c>
      <c r="J71" s="1" t="s">
        <v>43</v>
      </c>
      <c r="K71" s="1">
        <v>239</v>
      </c>
      <c r="L71" s="22" t="s">
        <v>248</v>
      </c>
      <c r="M71" s="1">
        <v>0</v>
      </c>
      <c r="N71" s="1">
        <v>0</v>
      </c>
      <c r="O71" s="1">
        <v>0</v>
      </c>
      <c r="P71" s="1">
        <v>0</v>
      </c>
      <c r="Q71" s="1">
        <v>0</v>
      </c>
      <c r="R71" s="1">
        <v>0</v>
      </c>
      <c r="S71" s="1">
        <v>0</v>
      </c>
      <c r="T71" s="1">
        <v>0</v>
      </c>
      <c r="U71" s="1">
        <v>0</v>
      </c>
      <c r="V71" s="1">
        <v>0</v>
      </c>
      <c r="W71" s="1">
        <v>0</v>
      </c>
      <c r="X71" s="1">
        <v>0</v>
      </c>
      <c r="Y71" s="1">
        <f t="shared" si="5"/>
        <v>0</v>
      </c>
      <c r="Z71" s="1">
        <f t="shared" si="6"/>
        <v>0</v>
      </c>
      <c r="AA71" s="1">
        <f t="shared" si="7"/>
        <v>0</v>
      </c>
      <c r="AB71" s="1" t="s">
        <v>45</v>
      </c>
      <c r="AC71" t="s">
        <v>51</v>
      </c>
      <c r="AD71" s="1" t="s">
        <v>47</v>
      </c>
      <c r="AE71" s="1" t="s">
        <v>47</v>
      </c>
      <c r="AF71" s="1" t="s">
        <v>47</v>
      </c>
      <c r="AG71" s="1" t="s">
        <v>47</v>
      </c>
      <c r="AH71" s="1" t="s">
        <v>47</v>
      </c>
      <c r="AI71" s="1" t="s">
        <v>47</v>
      </c>
      <c r="AJ71" s="1" t="s">
        <v>47</v>
      </c>
      <c r="AK71" s="1" t="s">
        <v>47</v>
      </c>
      <c r="AL71" s="1" t="s">
        <v>47</v>
      </c>
      <c r="AM71" s="1" t="s">
        <v>47</v>
      </c>
    </row>
    <row r="72" spans="1:39" x14ac:dyDescent="0.35">
      <c r="A72" s="9" t="s">
        <v>249</v>
      </c>
      <c r="B72" s="11" t="s">
        <v>250</v>
      </c>
      <c r="C72" s="6">
        <v>44587</v>
      </c>
      <c r="D72" s="5" t="s">
        <v>41</v>
      </c>
      <c r="E72" s="1">
        <v>8</v>
      </c>
      <c r="F72" s="1" t="s">
        <v>166</v>
      </c>
      <c r="G72" s="1">
        <v>2942</v>
      </c>
      <c r="H72" s="1">
        <v>528</v>
      </c>
      <c r="I72" s="1">
        <v>388</v>
      </c>
      <c r="J72" s="1" t="s">
        <v>43</v>
      </c>
      <c r="K72" s="1">
        <v>209</v>
      </c>
      <c r="L72" s="22" t="s">
        <v>170</v>
      </c>
      <c r="M72" s="1">
        <v>0</v>
      </c>
      <c r="N72" s="1">
        <v>0</v>
      </c>
      <c r="O72" s="1">
        <v>0</v>
      </c>
      <c r="P72" s="1">
        <v>0</v>
      </c>
      <c r="Q72" s="1">
        <v>0</v>
      </c>
      <c r="R72" s="1">
        <v>0</v>
      </c>
      <c r="S72" s="1">
        <v>0</v>
      </c>
      <c r="T72" s="1">
        <v>0</v>
      </c>
      <c r="U72" s="1">
        <v>0</v>
      </c>
      <c r="V72" s="1">
        <v>0</v>
      </c>
      <c r="W72" s="1">
        <v>0</v>
      </c>
      <c r="X72" s="1">
        <v>0</v>
      </c>
      <c r="Y72" s="1">
        <f t="shared" si="5"/>
        <v>0</v>
      </c>
      <c r="Z72" s="1">
        <f t="shared" si="6"/>
        <v>0</v>
      </c>
      <c r="AA72" s="1">
        <f t="shared" si="7"/>
        <v>0</v>
      </c>
      <c r="AB72" s="1" t="s">
        <v>45</v>
      </c>
      <c r="AC72" t="s">
        <v>51</v>
      </c>
      <c r="AD72" s="1" t="s">
        <v>47</v>
      </c>
      <c r="AE72" s="1" t="s">
        <v>47</v>
      </c>
      <c r="AF72" s="1" t="s">
        <v>47</v>
      </c>
      <c r="AG72" s="1" t="s">
        <v>47</v>
      </c>
      <c r="AH72" s="1" t="s">
        <v>47</v>
      </c>
      <c r="AI72" s="1" t="s">
        <v>47</v>
      </c>
      <c r="AJ72" s="1" t="s">
        <v>47</v>
      </c>
      <c r="AK72" s="1" t="s">
        <v>47</v>
      </c>
      <c r="AL72" s="1" t="s">
        <v>47</v>
      </c>
      <c r="AM72" s="1" t="s">
        <v>47</v>
      </c>
    </row>
    <row r="73" spans="1:39" x14ac:dyDescent="0.35">
      <c r="A73" s="9" t="s">
        <v>251</v>
      </c>
      <c r="B73" s="11" t="s">
        <v>252</v>
      </c>
      <c r="C73" s="6">
        <v>44587</v>
      </c>
      <c r="D73" s="5" t="s">
        <v>41</v>
      </c>
      <c r="E73" s="1">
        <v>8</v>
      </c>
      <c r="F73" s="1" t="s">
        <v>166</v>
      </c>
      <c r="G73" s="1">
        <v>3072</v>
      </c>
      <c r="H73" s="1">
        <v>509</v>
      </c>
      <c r="I73" s="1">
        <v>408</v>
      </c>
      <c r="J73" s="1" t="s">
        <v>43</v>
      </c>
      <c r="K73" s="1">
        <v>254</v>
      </c>
      <c r="M73" s="1">
        <v>0</v>
      </c>
      <c r="N73" s="1">
        <v>0</v>
      </c>
      <c r="O73" s="1">
        <v>0</v>
      </c>
      <c r="P73" s="1">
        <v>0</v>
      </c>
      <c r="Q73" s="1">
        <v>0</v>
      </c>
      <c r="R73" s="1">
        <v>0</v>
      </c>
      <c r="S73" s="1">
        <v>0</v>
      </c>
      <c r="T73" s="1">
        <v>0</v>
      </c>
      <c r="U73" s="1">
        <v>0</v>
      </c>
      <c r="V73" s="1">
        <v>0</v>
      </c>
      <c r="W73" s="1">
        <v>0</v>
      </c>
      <c r="X73" s="1">
        <v>0</v>
      </c>
      <c r="Y73" s="1">
        <f t="shared" si="5"/>
        <v>0</v>
      </c>
      <c r="Z73" s="1">
        <f t="shared" si="6"/>
        <v>0</v>
      </c>
      <c r="AA73" s="1">
        <f t="shared" si="7"/>
        <v>0</v>
      </c>
      <c r="AB73" s="1" t="s">
        <v>45</v>
      </c>
      <c r="AC73" s="14" t="s">
        <v>68</v>
      </c>
      <c r="AD73" s="1" t="s">
        <v>47</v>
      </c>
      <c r="AE73" s="1" t="s">
        <v>47</v>
      </c>
      <c r="AF73" s="1" t="s">
        <v>47</v>
      </c>
      <c r="AG73" s="1" t="s">
        <v>47</v>
      </c>
      <c r="AH73" s="1" t="s">
        <v>47</v>
      </c>
      <c r="AI73" s="1" t="s">
        <v>47</v>
      </c>
      <c r="AJ73" s="1" t="s">
        <v>47</v>
      </c>
      <c r="AK73" s="1" t="s">
        <v>47</v>
      </c>
      <c r="AL73" s="1" t="s">
        <v>47</v>
      </c>
      <c r="AM73" s="1" t="s">
        <v>47</v>
      </c>
    </row>
    <row r="74" spans="1:39" x14ac:dyDescent="0.35">
      <c r="A74" s="9" t="s">
        <v>253</v>
      </c>
      <c r="B74" s="11" t="s">
        <v>254</v>
      </c>
      <c r="C74" s="6">
        <v>44587</v>
      </c>
      <c r="D74" s="5" t="s">
        <v>41</v>
      </c>
      <c r="E74" s="1">
        <v>8</v>
      </c>
      <c r="F74" s="1" t="s">
        <v>166</v>
      </c>
      <c r="G74" s="1">
        <v>3430</v>
      </c>
      <c r="H74" s="1">
        <v>545</v>
      </c>
      <c r="I74" s="1">
        <v>410</v>
      </c>
      <c r="J74" s="1" t="s">
        <v>43</v>
      </c>
      <c r="K74" s="1">
        <v>270</v>
      </c>
      <c r="M74" s="1">
        <v>0</v>
      </c>
      <c r="N74" s="1">
        <v>0</v>
      </c>
      <c r="O74" s="1">
        <v>0</v>
      </c>
      <c r="P74" s="1">
        <v>0</v>
      </c>
      <c r="Q74" s="1">
        <v>0</v>
      </c>
      <c r="R74" s="1">
        <v>0</v>
      </c>
      <c r="S74" s="1">
        <v>0</v>
      </c>
      <c r="T74" s="1">
        <v>0</v>
      </c>
      <c r="U74" s="1">
        <v>0</v>
      </c>
      <c r="V74" s="1">
        <v>0</v>
      </c>
      <c r="W74" s="1">
        <v>0</v>
      </c>
      <c r="X74" s="1">
        <v>0</v>
      </c>
      <c r="Y74" s="1">
        <f t="shared" si="5"/>
        <v>0</v>
      </c>
      <c r="Z74" s="1">
        <f t="shared" si="6"/>
        <v>0</v>
      </c>
      <c r="AA74" s="1">
        <f t="shared" si="7"/>
        <v>0</v>
      </c>
      <c r="AB74" s="1" t="s">
        <v>45</v>
      </c>
      <c r="AC74" s="14" t="s">
        <v>143</v>
      </c>
      <c r="AD74" s="1" t="s">
        <v>47</v>
      </c>
      <c r="AE74" s="1" t="s">
        <v>47</v>
      </c>
      <c r="AF74" s="1" t="s">
        <v>47</v>
      </c>
      <c r="AG74" s="1" t="s">
        <v>47</v>
      </c>
      <c r="AH74" s="1" t="s">
        <v>47</v>
      </c>
      <c r="AI74" s="1" t="s">
        <v>47</v>
      </c>
      <c r="AJ74" s="1" t="s">
        <v>47</v>
      </c>
      <c r="AK74" s="1" t="s">
        <v>47</v>
      </c>
      <c r="AL74" s="1" t="s">
        <v>47</v>
      </c>
      <c r="AM74" s="1" t="s">
        <v>47</v>
      </c>
    </row>
    <row r="75" spans="1:39" x14ac:dyDescent="0.35">
      <c r="A75" s="9" t="s">
        <v>255</v>
      </c>
      <c r="B75" s="11" t="s">
        <v>256</v>
      </c>
      <c r="C75" s="6">
        <v>44587</v>
      </c>
      <c r="D75" s="5" t="s">
        <v>41</v>
      </c>
      <c r="E75" s="1">
        <v>8</v>
      </c>
      <c r="F75" s="1" t="s">
        <v>166</v>
      </c>
      <c r="G75" s="1">
        <v>2640</v>
      </c>
      <c r="H75" s="1">
        <v>516</v>
      </c>
      <c r="I75" s="1">
        <v>371</v>
      </c>
      <c r="J75" s="1" t="s">
        <v>43</v>
      </c>
      <c r="K75" s="1">
        <v>302</v>
      </c>
      <c r="L75" s="22" t="s">
        <v>89</v>
      </c>
      <c r="M75" s="1">
        <v>0</v>
      </c>
      <c r="N75" s="1">
        <v>0</v>
      </c>
      <c r="O75" s="1">
        <v>0</v>
      </c>
      <c r="P75" s="1">
        <v>0</v>
      </c>
      <c r="Q75" s="1">
        <v>0</v>
      </c>
      <c r="R75" s="1">
        <v>0</v>
      </c>
      <c r="S75" s="1">
        <v>0</v>
      </c>
      <c r="T75" s="1">
        <v>0</v>
      </c>
      <c r="U75" s="1">
        <v>0</v>
      </c>
      <c r="V75" s="1">
        <v>0</v>
      </c>
      <c r="W75" s="1">
        <v>0</v>
      </c>
      <c r="X75" s="1">
        <v>0</v>
      </c>
      <c r="Y75" s="1">
        <f t="shared" si="5"/>
        <v>0</v>
      </c>
      <c r="Z75" s="1">
        <f t="shared" si="6"/>
        <v>0</v>
      </c>
      <c r="AA75" s="1">
        <f t="shared" si="7"/>
        <v>0</v>
      </c>
      <c r="AB75" s="1" t="s">
        <v>45</v>
      </c>
      <c r="AC75" t="s">
        <v>103</v>
      </c>
      <c r="AD75" s="1" t="s">
        <v>47</v>
      </c>
      <c r="AE75" s="1" t="s">
        <v>47</v>
      </c>
      <c r="AF75" s="1" t="s">
        <v>47</v>
      </c>
      <c r="AG75" s="1" t="s">
        <v>47</v>
      </c>
      <c r="AH75" s="1" t="s">
        <v>47</v>
      </c>
      <c r="AI75" s="1" t="s">
        <v>47</v>
      </c>
      <c r="AJ75" s="1" t="s">
        <v>47</v>
      </c>
      <c r="AK75" s="1" t="s">
        <v>47</v>
      </c>
      <c r="AL75" s="1" t="s">
        <v>47</v>
      </c>
      <c r="AM75" s="1" t="s">
        <v>47</v>
      </c>
    </row>
    <row r="76" spans="1:39" x14ac:dyDescent="0.35">
      <c r="A76" s="9" t="s">
        <v>257</v>
      </c>
      <c r="B76" s="11" t="s">
        <v>258</v>
      </c>
      <c r="C76" s="6">
        <v>44587</v>
      </c>
      <c r="D76" s="5" t="s">
        <v>41</v>
      </c>
      <c r="E76" s="1">
        <v>8</v>
      </c>
      <c r="F76" s="1" t="s">
        <v>166</v>
      </c>
      <c r="G76" s="1">
        <v>2320</v>
      </c>
      <c r="H76" s="1">
        <v>499</v>
      </c>
      <c r="I76" s="1">
        <v>354</v>
      </c>
      <c r="J76" s="1" t="s">
        <v>43</v>
      </c>
      <c r="K76" s="1">
        <v>314</v>
      </c>
      <c r="M76" s="1">
        <v>0</v>
      </c>
      <c r="N76" s="1">
        <v>0</v>
      </c>
      <c r="O76" s="1">
        <v>0</v>
      </c>
      <c r="P76" s="1">
        <v>0</v>
      </c>
      <c r="Q76" s="1">
        <v>0</v>
      </c>
      <c r="R76" s="1">
        <v>0</v>
      </c>
      <c r="S76" s="1">
        <v>0</v>
      </c>
      <c r="T76" s="1">
        <v>0</v>
      </c>
      <c r="U76" s="1">
        <v>0</v>
      </c>
      <c r="V76" s="1">
        <v>0</v>
      </c>
      <c r="W76" s="1">
        <v>0</v>
      </c>
      <c r="X76" s="1">
        <v>0</v>
      </c>
      <c r="Y76" s="1">
        <f t="shared" si="5"/>
        <v>0</v>
      </c>
      <c r="Z76" s="1">
        <f t="shared" si="6"/>
        <v>0</v>
      </c>
      <c r="AA76" s="1">
        <f t="shared" si="7"/>
        <v>0</v>
      </c>
      <c r="AB76" s="1" t="s">
        <v>45</v>
      </c>
      <c r="AC76" s="14" t="s">
        <v>97</v>
      </c>
      <c r="AD76" s="1" t="s">
        <v>47</v>
      </c>
      <c r="AE76" s="1" t="s">
        <v>47</v>
      </c>
      <c r="AF76" s="1" t="s">
        <v>47</v>
      </c>
      <c r="AG76" s="1" t="s">
        <v>47</v>
      </c>
      <c r="AH76" s="1" t="s">
        <v>47</v>
      </c>
      <c r="AI76" s="1" t="s">
        <v>47</v>
      </c>
      <c r="AJ76" s="1" t="s">
        <v>47</v>
      </c>
      <c r="AK76" s="1" t="s">
        <v>47</v>
      </c>
      <c r="AL76" s="1" t="s">
        <v>47</v>
      </c>
      <c r="AM76" s="1" t="s">
        <v>47</v>
      </c>
    </row>
    <row r="77" spans="1:39" x14ac:dyDescent="0.35">
      <c r="A77" s="9" t="s">
        <v>259</v>
      </c>
      <c r="B77" s="15" t="s">
        <v>260</v>
      </c>
      <c r="C77" s="6">
        <v>44587</v>
      </c>
      <c r="D77" s="5" t="s">
        <v>41</v>
      </c>
      <c r="E77" s="1">
        <v>8</v>
      </c>
      <c r="F77" s="1" t="s">
        <v>166</v>
      </c>
      <c r="G77" s="1">
        <v>1864</v>
      </c>
      <c r="H77" s="1">
        <v>454</v>
      </c>
      <c r="I77" s="1">
        <v>335</v>
      </c>
      <c r="J77" s="1" t="s">
        <v>43</v>
      </c>
      <c r="K77" s="1">
        <v>220</v>
      </c>
      <c r="L77" s="22" t="s">
        <v>197</v>
      </c>
      <c r="M77" s="1">
        <v>0</v>
      </c>
      <c r="N77" s="1">
        <v>1</v>
      </c>
      <c r="O77" s="1">
        <v>0</v>
      </c>
      <c r="P77" s="1">
        <v>0</v>
      </c>
      <c r="Q77" s="1">
        <v>0</v>
      </c>
      <c r="R77" s="1">
        <v>0</v>
      </c>
      <c r="S77" s="1">
        <v>0</v>
      </c>
      <c r="T77" s="1">
        <v>0</v>
      </c>
      <c r="U77" s="1">
        <v>0</v>
      </c>
      <c r="V77" s="1">
        <v>0</v>
      </c>
      <c r="W77" s="1">
        <v>0</v>
      </c>
      <c r="X77" s="1">
        <v>0</v>
      </c>
      <c r="Y77" s="1">
        <f t="shared" si="5"/>
        <v>1</v>
      </c>
      <c r="Z77" s="1">
        <f t="shared" si="6"/>
        <v>0</v>
      </c>
      <c r="AA77" s="1">
        <f t="shared" si="7"/>
        <v>1</v>
      </c>
      <c r="AB77" s="1" t="s">
        <v>45</v>
      </c>
      <c r="AC77" t="s">
        <v>137</v>
      </c>
      <c r="AD77" s="1" t="s">
        <v>47</v>
      </c>
      <c r="AE77" s="1" t="s">
        <v>47</v>
      </c>
      <c r="AF77" s="1" t="s">
        <v>47</v>
      </c>
      <c r="AG77" s="1" t="s">
        <v>47</v>
      </c>
      <c r="AH77" s="1" t="s">
        <v>47</v>
      </c>
      <c r="AI77" s="1" t="s">
        <v>47</v>
      </c>
      <c r="AJ77" s="1" t="s">
        <v>47</v>
      </c>
      <c r="AK77" s="1" t="s">
        <v>47</v>
      </c>
      <c r="AL77" s="1" t="s">
        <v>47</v>
      </c>
      <c r="AM77" s="1" t="s">
        <v>47</v>
      </c>
    </row>
    <row r="78" spans="1:39" x14ac:dyDescent="0.35">
      <c r="A78" s="9" t="s">
        <v>261</v>
      </c>
      <c r="B78" s="17" t="s">
        <v>262</v>
      </c>
      <c r="C78" s="6">
        <v>44587</v>
      </c>
      <c r="D78" s="5" t="s">
        <v>41</v>
      </c>
      <c r="E78" s="1">
        <v>8</v>
      </c>
      <c r="F78" s="1" t="s">
        <v>166</v>
      </c>
      <c r="G78" s="1">
        <v>2564</v>
      </c>
      <c r="H78" s="1">
        <v>502</v>
      </c>
      <c r="I78" s="1">
        <v>376</v>
      </c>
      <c r="J78" s="1" t="s">
        <v>43</v>
      </c>
      <c r="K78" s="1">
        <v>282</v>
      </c>
      <c r="L78" s="22" t="s">
        <v>89</v>
      </c>
      <c r="M78" s="1">
        <v>0</v>
      </c>
      <c r="N78" s="1">
        <v>0</v>
      </c>
      <c r="O78" s="1">
        <v>0</v>
      </c>
      <c r="P78" s="1">
        <v>0</v>
      </c>
      <c r="Q78" s="1">
        <v>0</v>
      </c>
      <c r="R78" s="1">
        <v>0</v>
      </c>
      <c r="S78" s="1">
        <v>0</v>
      </c>
      <c r="T78" s="1">
        <v>0</v>
      </c>
      <c r="U78" s="1">
        <v>0</v>
      </c>
      <c r="V78" s="1">
        <v>0</v>
      </c>
      <c r="W78" s="1">
        <v>0</v>
      </c>
      <c r="X78" s="1">
        <v>0</v>
      </c>
      <c r="Y78" s="1">
        <f t="shared" si="5"/>
        <v>0</v>
      </c>
      <c r="Z78" s="1">
        <f t="shared" si="6"/>
        <v>0</v>
      </c>
      <c r="AA78" s="1">
        <f t="shared" si="7"/>
        <v>0</v>
      </c>
      <c r="AB78" s="1" t="s">
        <v>45</v>
      </c>
      <c r="AC78" t="s">
        <v>86</v>
      </c>
      <c r="AD78" s="1" t="s">
        <v>47</v>
      </c>
      <c r="AE78" s="1" t="s">
        <v>47</v>
      </c>
      <c r="AF78" s="1" t="s">
        <v>47</v>
      </c>
      <c r="AG78" s="1" t="s">
        <v>47</v>
      </c>
      <c r="AH78" s="1" t="s">
        <v>47</v>
      </c>
      <c r="AI78" s="1" t="s">
        <v>47</v>
      </c>
      <c r="AJ78" s="1" t="s">
        <v>47</v>
      </c>
      <c r="AK78" s="1" t="s">
        <v>47</v>
      </c>
      <c r="AL78" s="1" t="s">
        <v>47</v>
      </c>
      <c r="AM78" s="1" t="s">
        <v>47</v>
      </c>
    </row>
    <row r="79" spans="1:39" x14ac:dyDescent="0.35">
      <c r="A79" s="9" t="s">
        <v>263</v>
      </c>
      <c r="B79" s="17" t="s">
        <v>264</v>
      </c>
      <c r="C79" s="6">
        <v>44587</v>
      </c>
      <c r="D79" s="5" t="s">
        <v>41</v>
      </c>
      <c r="E79" s="1">
        <v>8</v>
      </c>
      <c r="F79" s="1" t="s">
        <v>166</v>
      </c>
      <c r="G79" s="1">
        <v>3274</v>
      </c>
      <c r="H79" s="1">
        <v>550</v>
      </c>
      <c r="I79" s="1">
        <v>402</v>
      </c>
      <c r="J79" s="1" t="s">
        <v>43</v>
      </c>
      <c r="K79" s="1">
        <v>240</v>
      </c>
      <c r="L79" s="22" t="s">
        <v>61</v>
      </c>
      <c r="M79" s="1">
        <v>0</v>
      </c>
      <c r="N79" s="1">
        <v>0</v>
      </c>
      <c r="O79" s="1">
        <v>0</v>
      </c>
      <c r="P79" s="1">
        <v>0</v>
      </c>
      <c r="Q79" s="1">
        <v>0</v>
      </c>
      <c r="R79" s="1">
        <v>0</v>
      </c>
      <c r="S79" s="1">
        <v>0</v>
      </c>
      <c r="T79" s="1">
        <v>0</v>
      </c>
      <c r="U79" s="1">
        <v>0</v>
      </c>
      <c r="V79" s="1">
        <v>0</v>
      </c>
      <c r="W79" s="1">
        <v>0</v>
      </c>
      <c r="X79" s="1">
        <v>0</v>
      </c>
      <c r="Y79" s="1">
        <f t="shared" si="5"/>
        <v>0</v>
      </c>
      <c r="Z79" s="1">
        <f t="shared" si="6"/>
        <v>0</v>
      </c>
      <c r="AA79" s="1">
        <f t="shared" si="7"/>
        <v>0</v>
      </c>
      <c r="AB79" s="1" t="s">
        <v>45</v>
      </c>
      <c r="AC79" t="s">
        <v>103</v>
      </c>
      <c r="AD79" s="1" t="s">
        <v>47</v>
      </c>
      <c r="AE79" s="1" t="s">
        <v>47</v>
      </c>
      <c r="AF79" s="1" t="s">
        <v>47</v>
      </c>
      <c r="AG79" s="1" t="s">
        <v>47</v>
      </c>
      <c r="AH79" s="1" t="s">
        <v>47</v>
      </c>
      <c r="AI79" s="1" t="s">
        <v>47</v>
      </c>
      <c r="AJ79" s="1" t="s">
        <v>47</v>
      </c>
      <c r="AK79" s="1" t="s">
        <v>47</v>
      </c>
      <c r="AL79" s="1" t="s">
        <v>47</v>
      </c>
      <c r="AM79" s="1" t="s">
        <v>47</v>
      </c>
    </row>
    <row r="80" spans="1:39" x14ac:dyDescent="0.35">
      <c r="A80" s="9" t="s">
        <v>265</v>
      </c>
      <c r="B80" s="17" t="s">
        <v>266</v>
      </c>
      <c r="C80" s="6">
        <v>44587</v>
      </c>
      <c r="D80" s="5" t="s">
        <v>41</v>
      </c>
      <c r="E80" s="1">
        <v>8</v>
      </c>
      <c r="F80" s="1" t="s">
        <v>166</v>
      </c>
      <c r="G80" s="1">
        <v>2669</v>
      </c>
      <c r="H80" s="1">
        <v>495</v>
      </c>
      <c r="I80" s="1">
        <v>376</v>
      </c>
      <c r="J80" s="1" t="s">
        <v>43</v>
      </c>
      <c r="K80" s="1">
        <v>293</v>
      </c>
      <c r="L80" s="22"/>
      <c r="M80" s="1">
        <v>0</v>
      </c>
      <c r="N80" s="1">
        <v>0</v>
      </c>
      <c r="O80" s="1">
        <v>0</v>
      </c>
      <c r="P80" s="1">
        <v>0</v>
      </c>
      <c r="Q80" s="1">
        <v>0</v>
      </c>
      <c r="R80" s="1">
        <v>0</v>
      </c>
      <c r="S80" s="1">
        <v>0</v>
      </c>
      <c r="T80" s="1">
        <v>0</v>
      </c>
      <c r="U80" s="1">
        <v>0</v>
      </c>
      <c r="V80" s="1">
        <v>0</v>
      </c>
      <c r="W80" s="1">
        <v>0</v>
      </c>
      <c r="X80" s="1">
        <v>0</v>
      </c>
      <c r="Y80" s="1">
        <f t="shared" si="5"/>
        <v>0</v>
      </c>
      <c r="Z80" s="1">
        <f t="shared" si="6"/>
        <v>0</v>
      </c>
      <c r="AA80" s="1">
        <f t="shared" si="7"/>
        <v>0</v>
      </c>
      <c r="AB80" s="1" t="s">
        <v>45</v>
      </c>
      <c r="AC80" s="14" t="s">
        <v>51</v>
      </c>
      <c r="AD80" s="1" t="s">
        <v>47</v>
      </c>
      <c r="AE80" s="1" t="s">
        <v>47</v>
      </c>
      <c r="AF80" s="1" t="s">
        <v>47</v>
      </c>
      <c r="AG80" s="1" t="s">
        <v>47</v>
      </c>
      <c r="AH80" s="1" t="s">
        <v>47</v>
      </c>
      <c r="AI80" s="1" t="s">
        <v>47</v>
      </c>
      <c r="AJ80" s="1" t="s">
        <v>47</v>
      </c>
      <c r="AK80" s="1" t="s">
        <v>47</v>
      </c>
      <c r="AL80" s="1" t="s">
        <v>47</v>
      </c>
      <c r="AM80" s="1" t="s">
        <v>47</v>
      </c>
    </row>
    <row r="81" spans="1:39" x14ac:dyDescent="0.35">
      <c r="A81" s="9" t="s">
        <v>267</v>
      </c>
      <c r="B81" s="15" t="s">
        <v>268</v>
      </c>
      <c r="C81" s="6">
        <v>44587</v>
      </c>
      <c r="D81" s="5" t="s">
        <v>41</v>
      </c>
      <c r="E81" s="1">
        <v>8</v>
      </c>
      <c r="F81" s="1" t="s">
        <v>166</v>
      </c>
      <c r="G81" s="1">
        <v>2400</v>
      </c>
      <c r="H81" s="1">
        <v>507</v>
      </c>
      <c r="I81" s="1">
        <v>358</v>
      </c>
      <c r="J81" s="1" t="s">
        <v>43</v>
      </c>
      <c r="K81" s="1">
        <v>231</v>
      </c>
      <c r="L81" s="22" t="s">
        <v>61</v>
      </c>
      <c r="M81" s="1">
        <v>0</v>
      </c>
      <c r="N81" s="1">
        <v>0</v>
      </c>
      <c r="O81" s="1">
        <v>0</v>
      </c>
      <c r="P81" s="1">
        <v>0</v>
      </c>
      <c r="Q81" s="1">
        <v>0</v>
      </c>
      <c r="R81" s="1">
        <v>0</v>
      </c>
      <c r="S81" s="1">
        <v>0</v>
      </c>
      <c r="T81" s="1">
        <v>0</v>
      </c>
      <c r="U81" s="1">
        <v>0</v>
      </c>
      <c r="V81" s="1">
        <v>0</v>
      </c>
      <c r="W81" s="1">
        <v>0</v>
      </c>
      <c r="X81" s="1">
        <v>0</v>
      </c>
      <c r="Y81" s="1">
        <f t="shared" si="5"/>
        <v>0</v>
      </c>
      <c r="Z81" s="1">
        <f t="shared" si="6"/>
        <v>0</v>
      </c>
      <c r="AA81" s="1">
        <f t="shared" si="7"/>
        <v>0</v>
      </c>
      <c r="AB81" s="1" t="s">
        <v>45</v>
      </c>
      <c r="AC81" t="s">
        <v>97</v>
      </c>
      <c r="AD81" s="1" t="s">
        <v>47</v>
      </c>
      <c r="AE81" s="1" t="s">
        <v>47</v>
      </c>
      <c r="AF81" s="1" t="s">
        <v>47</v>
      </c>
      <c r="AG81" s="1" t="s">
        <v>47</v>
      </c>
      <c r="AH81" s="1" t="s">
        <v>47</v>
      </c>
      <c r="AI81" s="1" t="s">
        <v>47</v>
      </c>
      <c r="AJ81" s="1" t="s">
        <v>47</v>
      </c>
      <c r="AK81" s="1" t="s">
        <v>47</v>
      </c>
      <c r="AL81" s="1" t="s">
        <v>47</v>
      </c>
      <c r="AM81" s="1" t="s">
        <v>47</v>
      </c>
    </row>
    <row r="82" spans="1:39" ht="93.75" customHeight="1" x14ac:dyDescent="0.35">
      <c r="A82" t="s">
        <v>243</v>
      </c>
      <c r="B82" s="15" t="s">
        <v>244</v>
      </c>
      <c r="C82" s="6">
        <v>44626</v>
      </c>
      <c r="D82" s="5" t="s">
        <v>554</v>
      </c>
      <c r="E82" s="1">
        <v>7</v>
      </c>
      <c r="F82" s="1" t="s">
        <v>166</v>
      </c>
      <c r="G82" s="1">
        <v>2060</v>
      </c>
      <c r="H82" s="1">
        <v>485</v>
      </c>
      <c r="I82" s="1">
        <v>337</v>
      </c>
      <c r="J82" s="1" t="s">
        <v>43</v>
      </c>
      <c r="K82" s="1" t="s">
        <v>47</v>
      </c>
      <c r="L82" s="16" t="s">
        <v>270</v>
      </c>
      <c r="M82" s="1">
        <v>0</v>
      </c>
      <c r="N82" s="1">
        <v>0</v>
      </c>
      <c r="O82" s="1">
        <v>0</v>
      </c>
      <c r="P82" s="1">
        <v>0</v>
      </c>
      <c r="Q82" s="1">
        <v>0</v>
      </c>
      <c r="R82" s="1">
        <v>0</v>
      </c>
      <c r="S82" s="1">
        <v>0</v>
      </c>
      <c r="T82" s="1">
        <v>0</v>
      </c>
      <c r="U82" s="1">
        <v>0</v>
      </c>
      <c r="V82" s="1">
        <v>0</v>
      </c>
      <c r="W82" s="1">
        <v>0</v>
      </c>
      <c r="X82" s="1">
        <v>0</v>
      </c>
      <c r="Y82" s="1">
        <f t="shared" si="5"/>
        <v>0</v>
      </c>
      <c r="Z82" s="1">
        <f t="shared" si="6"/>
        <v>0</v>
      </c>
      <c r="AA82" s="1">
        <f t="shared" si="7"/>
        <v>0</v>
      </c>
      <c r="AB82" s="20" t="s">
        <v>45</v>
      </c>
      <c r="AC82" t="s">
        <v>271</v>
      </c>
      <c r="AD82" s="1">
        <v>-306</v>
      </c>
      <c r="AE82" s="1" t="s">
        <v>47</v>
      </c>
      <c r="AF82" s="1" t="s">
        <v>47</v>
      </c>
      <c r="AG82" s="1" t="s">
        <v>47</v>
      </c>
      <c r="AH82" s="1" t="s">
        <v>47</v>
      </c>
      <c r="AI82" s="1" t="s">
        <v>47</v>
      </c>
      <c r="AJ82" s="1" t="s">
        <v>47</v>
      </c>
      <c r="AK82" s="1" t="s">
        <v>47</v>
      </c>
      <c r="AL82" s="1" t="s">
        <v>47</v>
      </c>
      <c r="AM82" s="1" t="s">
        <v>47</v>
      </c>
    </row>
    <row r="83" spans="1:39" ht="87" x14ac:dyDescent="0.35">
      <c r="A83" t="s">
        <v>246</v>
      </c>
      <c r="B83" s="17" t="s">
        <v>247</v>
      </c>
      <c r="C83" s="6">
        <v>44628</v>
      </c>
      <c r="D83" s="5" t="s">
        <v>554</v>
      </c>
      <c r="E83" s="1">
        <v>7</v>
      </c>
      <c r="F83" s="1" t="s">
        <v>166</v>
      </c>
      <c r="G83" s="1">
        <v>2532</v>
      </c>
      <c r="H83" s="1">
        <v>510</v>
      </c>
      <c r="I83" s="1">
        <v>364</v>
      </c>
      <c r="J83" s="1" t="s">
        <v>43</v>
      </c>
      <c r="K83" s="1" t="s">
        <v>47</v>
      </c>
      <c r="L83" s="16" t="s">
        <v>272</v>
      </c>
      <c r="M83" s="1">
        <v>0</v>
      </c>
      <c r="N83" s="1">
        <v>0</v>
      </c>
      <c r="O83" s="1">
        <v>0</v>
      </c>
      <c r="P83" s="1">
        <v>0</v>
      </c>
      <c r="Q83" s="1">
        <v>0</v>
      </c>
      <c r="R83" s="1">
        <v>0</v>
      </c>
      <c r="S83" s="1">
        <v>0</v>
      </c>
      <c r="T83" s="1">
        <v>0</v>
      </c>
      <c r="U83" s="1">
        <v>0</v>
      </c>
      <c r="V83" s="1">
        <v>0</v>
      </c>
      <c r="W83" s="1">
        <v>0</v>
      </c>
      <c r="X83" s="1">
        <v>0</v>
      </c>
      <c r="Y83" s="1">
        <f t="shared" si="5"/>
        <v>0</v>
      </c>
      <c r="Z83" s="1">
        <f t="shared" si="6"/>
        <v>0</v>
      </c>
      <c r="AA83" s="1">
        <f t="shared" si="7"/>
        <v>0</v>
      </c>
      <c r="AB83" s="20" t="s">
        <v>273</v>
      </c>
      <c r="AC83" t="s">
        <v>65</v>
      </c>
      <c r="AD83" s="1">
        <v>-580</v>
      </c>
      <c r="AE83" s="1" t="s">
        <v>47</v>
      </c>
      <c r="AF83" s="1" t="s">
        <v>47</v>
      </c>
      <c r="AG83" s="1" t="s">
        <v>47</v>
      </c>
      <c r="AH83" s="1" t="s">
        <v>47</v>
      </c>
      <c r="AI83" s="1" t="s">
        <v>47</v>
      </c>
      <c r="AJ83" s="1" t="s">
        <v>47</v>
      </c>
      <c r="AK83" s="1" t="s">
        <v>47</v>
      </c>
      <c r="AL83" s="1" t="s">
        <v>47</v>
      </c>
      <c r="AM83" s="1" t="s">
        <v>47</v>
      </c>
    </row>
    <row r="84" spans="1:39" ht="29" x14ac:dyDescent="0.35">
      <c r="A84" s="14" t="s">
        <v>257</v>
      </c>
      <c r="B84" s="11" t="s">
        <v>258</v>
      </c>
      <c r="C84" s="6">
        <v>44618</v>
      </c>
      <c r="D84" s="5" t="s">
        <v>554</v>
      </c>
      <c r="E84" s="1">
        <v>8</v>
      </c>
      <c r="F84" s="1" t="s">
        <v>166</v>
      </c>
      <c r="G84" s="1">
        <v>1874</v>
      </c>
      <c r="H84" s="1">
        <v>490</v>
      </c>
      <c r="I84" s="1">
        <v>326</v>
      </c>
      <c r="J84" s="1" t="s">
        <v>43</v>
      </c>
      <c r="K84" s="1" t="s">
        <v>47</v>
      </c>
      <c r="L84" s="19" t="s">
        <v>274</v>
      </c>
      <c r="M84" s="1">
        <v>0</v>
      </c>
      <c r="N84" s="1">
        <v>0</v>
      </c>
      <c r="O84" s="1">
        <v>0</v>
      </c>
      <c r="P84" s="1">
        <v>0</v>
      </c>
      <c r="Q84" s="1">
        <v>0</v>
      </c>
      <c r="R84" s="1">
        <v>0</v>
      </c>
      <c r="S84" s="1">
        <v>0</v>
      </c>
      <c r="T84" s="1">
        <v>0</v>
      </c>
      <c r="U84" s="1">
        <v>0</v>
      </c>
      <c r="V84" s="1">
        <v>0</v>
      </c>
      <c r="W84" s="1">
        <v>0</v>
      </c>
      <c r="X84" s="1">
        <v>0</v>
      </c>
      <c r="Y84" s="1">
        <f t="shared" si="5"/>
        <v>0</v>
      </c>
      <c r="Z84" s="1">
        <f t="shared" si="6"/>
        <v>0</v>
      </c>
      <c r="AA84" s="1">
        <f t="shared" si="7"/>
        <v>0</v>
      </c>
      <c r="AB84" s="20" t="s">
        <v>45</v>
      </c>
      <c r="AC84" t="s">
        <v>65</v>
      </c>
      <c r="AD84" s="1">
        <v>-446</v>
      </c>
      <c r="AE84" s="1" t="s">
        <v>47</v>
      </c>
      <c r="AF84" s="1" t="s">
        <v>47</v>
      </c>
      <c r="AG84" s="1" t="s">
        <v>47</v>
      </c>
      <c r="AH84" s="1" t="s">
        <v>47</v>
      </c>
      <c r="AI84" s="1" t="s">
        <v>47</v>
      </c>
      <c r="AJ84" s="1" t="s">
        <v>47</v>
      </c>
      <c r="AK84" s="1" t="s">
        <v>47</v>
      </c>
      <c r="AL84" s="1" t="s">
        <v>47</v>
      </c>
      <c r="AM84" s="1" t="s">
        <v>47</v>
      </c>
    </row>
    <row r="85" spans="1:39" ht="72.5" x14ac:dyDescent="0.35">
      <c r="A85" s="14" t="s">
        <v>259</v>
      </c>
      <c r="B85" s="15" t="s">
        <v>260</v>
      </c>
      <c r="C85" s="6">
        <v>44626</v>
      </c>
      <c r="D85" s="5" t="s">
        <v>554</v>
      </c>
      <c r="E85" s="1">
        <v>8</v>
      </c>
      <c r="F85" s="1" t="s">
        <v>166</v>
      </c>
      <c r="G85" s="1">
        <v>1390</v>
      </c>
      <c r="H85" s="1">
        <v>441</v>
      </c>
      <c r="I85" s="1">
        <v>293</v>
      </c>
      <c r="J85" s="1" t="s">
        <v>43</v>
      </c>
      <c r="K85" s="1" t="s">
        <v>47</v>
      </c>
      <c r="L85" s="16" t="s">
        <v>275</v>
      </c>
      <c r="M85" s="1">
        <v>0</v>
      </c>
      <c r="N85" s="1">
        <v>0</v>
      </c>
      <c r="O85" s="1">
        <v>0</v>
      </c>
      <c r="P85" s="1">
        <v>0</v>
      </c>
      <c r="Q85" s="1">
        <v>0</v>
      </c>
      <c r="R85" s="1">
        <v>0</v>
      </c>
      <c r="S85" s="1">
        <v>0</v>
      </c>
      <c r="T85" s="1">
        <v>0</v>
      </c>
      <c r="U85" s="1">
        <v>0</v>
      </c>
      <c r="V85" s="1">
        <v>0</v>
      </c>
      <c r="W85" s="1">
        <v>0</v>
      </c>
      <c r="X85" s="1">
        <v>0</v>
      </c>
      <c r="Y85" s="1">
        <f t="shared" si="5"/>
        <v>0</v>
      </c>
      <c r="Z85" s="1">
        <f t="shared" si="6"/>
        <v>0</v>
      </c>
      <c r="AA85" s="1">
        <f t="shared" si="7"/>
        <v>0</v>
      </c>
      <c r="AB85" s="20" t="s">
        <v>276</v>
      </c>
      <c r="AC85" t="s">
        <v>277</v>
      </c>
      <c r="AD85" s="1">
        <v>-474</v>
      </c>
      <c r="AE85" s="1" t="s">
        <v>47</v>
      </c>
      <c r="AF85" s="1" t="s">
        <v>47</v>
      </c>
      <c r="AG85" s="1" t="s">
        <v>47</v>
      </c>
      <c r="AH85" s="1" t="s">
        <v>47</v>
      </c>
      <c r="AI85" s="1" t="s">
        <v>47</v>
      </c>
      <c r="AJ85" s="1" t="s">
        <v>47</v>
      </c>
      <c r="AK85" s="1" t="s">
        <v>47</v>
      </c>
      <c r="AL85" s="1" t="s">
        <v>47</v>
      </c>
      <c r="AM85" s="1" t="s">
        <v>47</v>
      </c>
    </row>
    <row r="86" spans="1:39" ht="58" x14ac:dyDescent="0.35">
      <c r="A86" s="14" t="s">
        <v>261</v>
      </c>
      <c r="B86" s="17" t="s">
        <v>262</v>
      </c>
      <c r="C86" s="6">
        <v>44630</v>
      </c>
      <c r="D86" s="5" t="s">
        <v>554</v>
      </c>
      <c r="E86" s="1">
        <v>8</v>
      </c>
      <c r="F86" s="1" t="s">
        <v>166</v>
      </c>
      <c r="G86" s="1">
        <v>2106</v>
      </c>
      <c r="H86" s="1">
        <v>480</v>
      </c>
      <c r="I86" s="1">
        <v>344</v>
      </c>
      <c r="J86" s="1" t="s">
        <v>43</v>
      </c>
      <c r="K86" s="1" t="s">
        <v>47</v>
      </c>
      <c r="L86" s="18" t="s">
        <v>278</v>
      </c>
      <c r="M86" s="1">
        <v>0</v>
      </c>
      <c r="N86" s="1">
        <v>2</v>
      </c>
      <c r="O86" s="1">
        <v>0</v>
      </c>
      <c r="P86" s="1">
        <v>0</v>
      </c>
      <c r="Q86" s="1">
        <v>0</v>
      </c>
      <c r="R86" s="1">
        <v>0</v>
      </c>
      <c r="S86" s="1">
        <v>0</v>
      </c>
      <c r="T86" s="1">
        <v>0</v>
      </c>
      <c r="U86" s="1">
        <v>0</v>
      </c>
      <c r="V86" s="1">
        <v>0</v>
      </c>
      <c r="W86" s="1">
        <v>0</v>
      </c>
      <c r="X86" s="1">
        <v>0</v>
      </c>
      <c r="Y86" s="1">
        <f t="shared" si="5"/>
        <v>2</v>
      </c>
      <c r="Z86" s="1">
        <f t="shared" si="6"/>
        <v>0</v>
      </c>
      <c r="AA86" s="1">
        <f t="shared" si="7"/>
        <v>2</v>
      </c>
      <c r="AB86" s="20" t="s">
        <v>279</v>
      </c>
      <c r="AC86" t="s">
        <v>280</v>
      </c>
      <c r="AD86" s="1">
        <v>-458</v>
      </c>
      <c r="AE86" s="1" t="s">
        <v>47</v>
      </c>
      <c r="AF86" s="1" t="s">
        <v>47</v>
      </c>
      <c r="AG86" s="1" t="s">
        <v>47</v>
      </c>
      <c r="AH86" s="1" t="s">
        <v>47</v>
      </c>
      <c r="AI86" s="1" t="s">
        <v>47</v>
      </c>
      <c r="AJ86" s="1" t="s">
        <v>47</v>
      </c>
      <c r="AK86" s="1" t="s">
        <v>47</v>
      </c>
      <c r="AL86" s="1" t="s">
        <v>47</v>
      </c>
      <c r="AM86" s="1" t="s">
        <v>47</v>
      </c>
    </row>
    <row r="87" spans="1:39" ht="72.5" x14ac:dyDescent="0.35">
      <c r="A87" s="14" t="s">
        <v>263</v>
      </c>
      <c r="B87" s="17" t="s">
        <v>264</v>
      </c>
      <c r="C87" s="6">
        <v>44631</v>
      </c>
      <c r="D87" s="5" t="s">
        <v>554</v>
      </c>
      <c r="E87" s="1">
        <v>8</v>
      </c>
      <c r="F87" s="1" t="s">
        <v>166</v>
      </c>
      <c r="G87" s="1">
        <v>2610</v>
      </c>
      <c r="H87" s="1">
        <v>535</v>
      </c>
      <c r="I87" s="1">
        <v>368</v>
      </c>
      <c r="J87" s="1" t="s">
        <v>43</v>
      </c>
      <c r="K87" s="1" t="s">
        <v>47</v>
      </c>
      <c r="L87" s="16" t="s">
        <v>281</v>
      </c>
      <c r="M87" s="1">
        <v>0</v>
      </c>
      <c r="N87" s="1">
        <v>0</v>
      </c>
      <c r="O87" s="1">
        <v>1</v>
      </c>
      <c r="P87" s="1">
        <v>0</v>
      </c>
      <c r="Q87" s="1">
        <v>0</v>
      </c>
      <c r="R87" s="1">
        <v>0</v>
      </c>
      <c r="S87" s="1">
        <v>0</v>
      </c>
      <c r="T87" s="1">
        <v>0</v>
      </c>
      <c r="U87" s="1">
        <v>0</v>
      </c>
      <c r="V87" s="1">
        <v>0</v>
      </c>
      <c r="W87" s="1">
        <v>0</v>
      </c>
      <c r="X87" s="1">
        <v>0</v>
      </c>
      <c r="Y87" s="1">
        <f t="shared" si="5"/>
        <v>1</v>
      </c>
      <c r="Z87" s="1">
        <f t="shared" si="6"/>
        <v>0</v>
      </c>
      <c r="AA87" s="1">
        <f t="shared" si="7"/>
        <v>2</v>
      </c>
      <c r="AB87" s="1" t="s">
        <v>282</v>
      </c>
      <c r="AC87" t="s">
        <v>283</v>
      </c>
      <c r="AD87" s="1">
        <v>-664</v>
      </c>
      <c r="AE87" s="1" t="s">
        <v>47</v>
      </c>
      <c r="AF87" s="1" t="s">
        <v>47</v>
      </c>
      <c r="AG87" s="1" t="s">
        <v>47</v>
      </c>
      <c r="AH87" s="1" t="s">
        <v>47</v>
      </c>
      <c r="AI87" s="1" t="s">
        <v>47</v>
      </c>
      <c r="AJ87" s="1" t="s">
        <v>47</v>
      </c>
      <c r="AK87" s="1" t="s">
        <v>47</v>
      </c>
      <c r="AL87" s="1" t="s">
        <v>47</v>
      </c>
      <c r="AM87" s="1" t="s">
        <v>47</v>
      </c>
    </row>
    <row r="88" spans="1:39" ht="72.5" x14ac:dyDescent="0.35">
      <c r="A88" s="14" t="s">
        <v>265</v>
      </c>
      <c r="B88" s="17" t="s">
        <v>266</v>
      </c>
      <c r="C88" s="6">
        <v>44632</v>
      </c>
      <c r="D88" s="5" t="s">
        <v>554</v>
      </c>
      <c r="E88" s="1">
        <v>8</v>
      </c>
      <c r="F88" s="1" t="s">
        <v>166</v>
      </c>
      <c r="G88" s="1">
        <v>2354</v>
      </c>
      <c r="H88" s="1">
        <v>495</v>
      </c>
      <c r="I88" s="1">
        <v>355</v>
      </c>
      <c r="J88" s="1" t="s">
        <v>43</v>
      </c>
      <c r="K88" s="1" t="s">
        <v>47</v>
      </c>
      <c r="L88" s="16" t="s">
        <v>284</v>
      </c>
      <c r="M88" s="1">
        <v>0</v>
      </c>
      <c r="N88" s="1">
        <v>0</v>
      </c>
      <c r="O88" s="1">
        <v>0</v>
      </c>
      <c r="P88" s="1">
        <v>0</v>
      </c>
      <c r="Q88" s="1">
        <v>0</v>
      </c>
      <c r="R88" s="1">
        <v>0</v>
      </c>
      <c r="S88" s="1">
        <v>0</v>
      </c>
      <c r="T88" s="1">
        <v>0</v>
      </c>
      <c r="U88" s="1">
        <v>0</v>
      </c>
      <c r="V88" s="1">
        <v>0</v>
      </c>
      <c r="W88" s="1">
        <v>0</v>
      </c>
      <c r="X88" s="1">
        <v>0</v>
      </c>
      <c r="Y88" s="1">
        <f t="shared" si="5"/>
        <v>0</v>
      </c>
      <c r="Z88" s="1">
        <f t="shared" si="6"/>
        <v>0</v>
      </c>
      <c r="AA88" s="1">
        <f t="shared" si="7"/>
        <v>0</v>
      </c>
      <c r="AB88" s="1" t="s">
        <v>282</v>
      </c>
      <c r="AC88" t="s">
        <v>65</v>
      </c>
      <c r="AD88" s="1">
        <v>-315</v>
      </c>
      <c r="AE88" s="1" t="s">
        <v>47</v>
      </c>
      <c r="AF88" s="1" t="s">
        <v>47</v>
      </c>
      <c r="AG88" s="1" t="s">
        <v>47</v>
      </c>
      <c r="AH88" s="1" t="s">
        <v>47</v>
      </c>
      <c r="AI88" s="1" t="s">
        <v>47</v>
      </c>
      <c r="AJ88" s="1" t="s">
        <v>47</v>
      </c>
      <c r="AK88" s="1" t="s">
        <v>47</v>
      </c>
      <c r="AL88" s="1" t="s">
        <v>47</v>
      </c>
      <c r="AM88" s="1" t="s">
        <v>47</v>
      </c>
    </row>
    <row r="89" spans="1:39" ht="58" x14ac:dyDescent="0.35">
      <c r="A89" s="14" t="s">
        <v>267</v>
      </c>
      <c r="B89" s="15" t="s">
        <v>268</v>
      </c>
      <c r="C89" s="6">
        <v>44635</v>
      </c>
      <c r="D89" s="5" t="s">
        <v>554</v>
      </c>
      <c r="E89" s="1">
        <v>8</v>
      </c>
      <c r="F89" s="1" t="s">
        <v>166</v>
      </c>
      <c r="G89" s="1">
        <v>1927</v>
      </c>
      <c r="H89" s="1">
        <v>499</v>
      </c>
      <c r="I89" s="1">
        <v>321</v>
      </c>
      <c r="J89" s="1" t="s">
        <v>43</v>
      </c>
      <c r="K89" s="1" t="s">
        <v>47</v>
      </c>
      <c r="L89" s="16" t="s">
        <v>285</v>
      </c>
      <c r="M89" s="1">
        <v>0</v>
      </c>
      <c r="N89" s="1">
        <v>0</v>
      </c>
      <c r="O89" s="1">
        <v>0</v>
      </c>
      <c r="P89" s="1">
        <v>0</v>
      </c>
      <c r="Q89" s="1">
        <v>0</v>
      </c>
      <c r="R89" s="1">
        <v>0</v>
      </c>
      <c r="S89" s="1">
        <v>0</v>
      </c>
      <c r="T89" s="1">
        <v>0</v>
      </c>
      <c r="U89" s="1">
        <v>0</v>
      </c>
      <c r="V89" s="1">
        <v>0</v>
      </c>
      <c r="W89" s="1">
        <v>0</v>
      </c>
      <c r="X89" s="1">
        <v>0</v>
      </c>
      <c r="Y89" s="1">
        <f t="shared" si="5"/>
        <v>0</v>
      </c>
      <c r="Z89" s="1">
        <f t="shared" si="6"/>
        <v>0</v>
      </c>
      <c r="AA89" s="1">
        <f t="shared" si="7"/>
        <v>0</v>
      </c>
      <c r="AB89" s="20" t="s">
        <v>286</v>
      </c>
      <c r="AC89" t="s">
        <v>287</v>
      </c>
      <c r="AD89" s="1">
        <v>-473</v>
      </c>
      <c r="AE89" s="1" t="s">
        <v>47</v>
      </c>
      <c r="AF89" s="1" t="s">
        <v>47</v>
      </c>
      <c r="AG89" s="1" t="s">
        <v>47</v>
      </c>
      <c r="AH89" s="1" t="s">
        <v>47</v>
      </c>
      <c r="AI89" s="1" t="s">
        <v>47</v>
      </c>
      <c r="AJ89" s="1" t="s">
        <v>47</v>
      </c>
      <c r="AK89" s="1" t="s">
        <v>47</v>
      </c>
      <c r="AL89" s="1" t="s">
        <v>47</v>
      </c>
      <c r="AM89" s="1" t="s">
        <v>47</v>
      </c>
    </row>
    <row r="90" spans="1:39" x14ac:dyDescent="0.35">
      <c r="A90" s="9" t="s">
        <v>39</v>
      </c>
      <c r="B90" s="11" t="s">
        <v>40</v>
      </c>
      <c r="C90" s="10">
        <v>44635</v>
      </c>
      <c r="D90" s="5" t="s">
        <v>288</v>
      </c>
      <c r="E90" s="1">
        <v>1</v>
      </c>
      <c r="F90" s="1" t="s">
        <v>42</v>
      </c>
      <c r="G90" s="1">
        <v>3302</v>
      </c>
      <c r="H90" s="1">
        <v>559</v>
      </c>
      <c r="I90" s="1">
        <v>393</v>
      </c>
      <c r="J90" s="1" t="s">
        <v>43</v>
      </c>
      <c r="K90" s="1" t="s">
        <v>47</v>
      </c>
      <c r="L90" s="23" t="s">
        <v>289</v>
      </c>
      <c r="M90" s="1">
        <v>0</v>
      </c>
      <c r="N90" s="1">
        <v>0</v>
      </c>
      <c r="O90" s="1">
        <v>0</v>
      </c>
      <c r="P90" s="1">
        <v>0</v>
      </c>
      <c r="Q90" s="1">
        <v>0</v>
      </c>
      <c r="R90" s="1">
        <v>0</v>
      </c>
      <c r="S90" s="1">
        <v>0</v>
      </c>
      <c r="T90" s="1">
        <v>0</v>
      </c>
      <c r="U90" s="1">
        <v>0</v>
      </c>
      <c r="V90" s="1">
        <v>0</v>
      </c>
      <c r="W90" s="1">
        <v>0</v>
      </c>
      <c r="X90" s="1">
        <v>0</v>
      </c>
      <c r="Y90" s="1">
        <f t="shared" si="5"/>
        <v>0</v>
      </c>
      <c r="Z90" s="1">
        <f t="shared" si="6"/>
        <v>0</v>
      </c>
      <c r="AA90" s="1">
        <f t="shared" si="7"/>
        <v>0</v>
      </c>
      <c r="AB90" s="12" t="s">
        <v>45</v>
      </c>
      <c r="AC90" s="9" t="s">
        <v>290</v>
      </c>
      <c r="AD90" s="1">
        <v>-344</v>
      </c>
      <c r="AE90" s="1" t="s">
        <v>291</v>
      </c>
      <c r="AF90" s="1" t="s">
        <v>292</v>
      </c>
      <c r="AG90" s="1" t="s">
        <v>293</v>
      </c>
      <c r="AH90" s="1" t="s">
        <v>294</v>
      </c>
      <c r="AI90" s="1" t="s">
        <v>293</v>
      </c>
      <c r="AJ90" s="1" t="s">
        <v>293</v>
      </c>
      <c r="AK90" s="1" t="s">
        <v>293</v>
      </c>
      <c r="AL90" s="1" t="s">
        <v>293</v>
      </c>
      <c r="AM90" s="1" t="s">
        <v>293</v>
      </c>
    </row>
    <row r="91" spans="1:39" x14ac:dyDescent="0.35">
      <c r="A91" s="9" t="s">
        <v>48</v>
      </c>
      <c r="B91" s="11" t="s">
        <v>49</v>
      </c>
      <c r="C91" s="10">
        <v>44635</v>
      </c>
      <c r="D91" s="5" t="s">
        <v>288</v>
      </c>
      <c r="E91" s="1">
        <v>1</v>
      </c>
      <c r="F91" s="1" t="s">
        <v>42</v>
      </c>
      <c r="G91" s="1">
        <v>2410</v>
      </c>
      <c r="H91" s="1">
        <v>502</v>
      </c>
      <c r="I91" s="1">
        <v>352</v>
      </c>
      <c r="J91" s="1" t="s">
        <v>43</v>
      </c>
      <c r="K91" s="1" t="s">
        <v>47</v>
      </c>
      <c r="L91" s="23" t="s">
        <v>295</v>
      </c>
      <c r="M91" s="1">
        <v>0</v>
      </c>
      <c r="N91" s="1">
        <v>0</v>
      </c>
      <c r="O91" s="1">
        <v>0</v>
      </c>
      <c r="P91" s="1">
        <v>0</v>
      </c>
      <c r="Q91" s="1">
        <v>0</v>
      </c>
      <c r="R91" s="1">
        <v>0</v>
      </c>
      <c r="S91" s="1">
        <v>0</v>
      </c>
      <c r="T91" s="1">
        <v>0</v>
      </c>
      <c r="U91" s="1">
        <v>0</v>
      </c>
      <c r="V91" s="1">
        <v>0</v>
      </c>
      <c r="W91" s="1">
        <v>0</v>
      </c>
      <c r="X91" s="1">
        <v>0</v>
      </c>
      <c r="Y91" s="1">
        <f t="shared" si="5"/>
        <v>0</v>
      </c>
      <c r="Z91" s="1">
        <f t="shared" si="6"/>
        <v>0</v>
      </c>
      <c r="AA91" s="1">
        <f t="shared" si="7"/>
        <v>0</v>
      </c>
      <c r="AB91" s="12" t="s">
        <v>45</v>
      </c>
      <c r="AC91" s="9" t="s">
        <v>290</v>
      </c>
      <c r="AD91" s="1">
        <v>-208</v>
      </c>
      <c r="AE91" s="1" t="s">
        <v>291</v>
      </c>
      <c r="AF91" s="1" t="s">
        <v>292</v>
      </c>
      <c r="AG91" s="1" t="s">
        <v>294</v>
      </c>
      <c r="AH91" s="1" t="s">
        <v>292</v>
      </c>
      <c r="AI91" s="1" t="s">
        <v>292</v>
      </c>
      <c r="AJ91" s="1" t="s">
        <v>292</v>
      </c>
      <c r="AK91" s="1" t="s">
        <v>292</v>
      </c>
      <c r="AL91" s="1" t="s">
        <v>292</v>
      </c>
      <c r="AM91" s="1" t="s">
        <v>292</v>
      </c>
    </row>
    <row r="92" spans="1:39" ht="29" x14ac:dyDescent="0.35">
      <c r="A92" s="9" t="s">
        <v>52</v>
      </c>
      <c r="B92" s="11" t="s">
        <v>53</v>
      </c>
      <c r="C92" s="10">
        <v>44635</v>
      </c>
      <c r="D92" s="5" t="s">
        <v>288</v>
      </c>
      <c r="E92" s="1">
        <v>1</v>
      </c>
      <c r="F92" s="1" t="s">
        <v>42</v>
      </c>
      <c r="G92" s="1">
        <v>2590</v>
      </c>
      <c r="H92" s="1">
        <v>506</v>
      </c>
      <c r="I92" s="1">
        <v>366</v>
      </c>
      <c r="J92" s="1" t="s">
        <v>43</v>
      </c>
      <c r="K92" s="1" t="s">
        <v>47</v>
      </c>
      <c r="L92" s="23" t="s">
        <v>296</v>
      </c>
      <c r="M92" s="1">
        <v>2</v>
      </c>
      <c r="N92" s="1">
        <v>0</v>
      </c>
      <c r="O92" s="1">
        <v>0</v>
      </c>
      <c r="P92" s="1">
        <v>0</v>
      </c>
      <c r="Q92" s="1">
        <v>0</v>
      </c>
      <c r="R92" s="1">
        <v>0</v>
      </c>
      <c r="S92" s="1">
        <v>0</v>
      </c>
      <c r="T92" s="1">
        <v>0</v>
      </c>
      <c r="U92" s="1">
        <v>0</v>
      </c>
      <c r="V92" s="1">
        <v>0</v>
      </c>
      <c r="W92" s="1">
        <v>0</v>
      </c>
      <c r="X92" s="1">
        <v>0</v>
      </c>
      <c r="Y92" s="1">
        <f t="shared" si="5"/>
        <v>2</v>
      </c>
      <c r="Z92" s="1">
        <f t="shared" si="6"/>
        <v>0</v>
      </c>
      <c r="AA92" s="1">
        <f t="shared" si="7"/>
        <v>2</v>
      </c>
      <c r="AB92" s="12" t="s">
        <v>45</v>
      </c>
      <c r="AC92" s="9" t="s">
        <v>290</v>
      </c>
      <c r="AD92" s="1">
        <v>-266</v>
      </c>
      <c r="AE92" s="1" t="s">
        <v>297</v>
      </c>
      <c r="AF92" s="1" t="s">
        <v>292</v>
      </c>
      <c r="AG92" s="1" t="s">
        <v>293</v>
      </c>
      <c r="AH92" s="1" t="s">
        <v>292</v>
      </c>
      <c r="AI92" s="1" t="s">
        <v>293</v>
      </c>
      <c r="AJ92" s="1" t="s">
        <v>292</v>
      </c>
      <c r="AK92" s="1" t="s">
        <v>292</v>
      </c>
      <c r="AL92" s="1" t="s">
        <v>292</v>
      </c>
      <c r="AM92" s="1" t="s">
        <v>292</v>
      </c>
    </row>
    <row r="93" spans="1:39" x14ac:dyDescent="0.35">
      <c r="A93" s="9" t="s">
        <v>56</v>
      </c>
      <c r="B93" s="11" t="s">
        <v>57</v>
      </c>
      <c r="C93" s="10">
        <v>44635</v>
      </c>
      <c r="D93" s="5" t="s">
        <v>288</v>
      </c>
      <c r="E93" s="1">
        <v>1</v>
      </c>
      <c r="F93" s="1" t="s">
        <v>42</v>
      </c>
      <c r="G93" s="1">
        <v>3852</v>
      </c>
      <c r="H93" s="1">
        <v>554</v>
      </c>
      <c r="I93" s="1">
        <v>430</v>
      </c>
      <c r="J93" s="1" t="s">
        <v>43</v>
      </c>
      <c r="K93" s="1" t="s">
        <v>47</v>
      </c>
      <c r="L93" s="23" t="s">
        <v>298</v>
      </c>
      <c r="M93" s="1">
        <v>0</v>
      </c>
      <c r="N93" s="1">
        <v>0</v>
      </c>
      <c r="O93" s="1">
        <v>0</v>
      </c>
      <c r="P93" s="1">
        <v>0</v>
      </c>
      <c r="Q93" s="1">
        <v>0</v>
      </c>
      <c r="R93" s="1">
        <v>0</v>
      </c>
      <c r="S93" s="1">
        <v>0</v>
      </c>
      <c r="T93" s="1">
        <v>0</v>
      </c>
      <c r="U93" s="1">
        <v>0</v>
      </c>
      <c r="V93" s="1">
        <v>0</v>
      </c>
      <c r="W93" s="1">
        <v>0</v>
      </c>
      <c r="X93" s="1">
        <v>0</v>
      </c>
      <c r="Y93" s="1">
        <f t="shared" si="5"/>
        <v>0</v>
      </c>
      <c r="Z93" s="1">
        <f t="shared" si="6"/>
        <v>0</v>
      </c>
      <c r="AA93" s="1">
        <f t="shared" si="7"/>
        <v>0</v>
      </c>
      <c r="AB93" s="12" t="s">
        <v>45</v>
      </c>
      <c r="AC93" s="9" t="s">
        <v>290</v>
      </c>
      <c r="AD93" s="1">
        <v>-124</v>
      </c>
      <c r="AE93" s="1" t="s">
        <v>291</v>
      </c>
      <c r="AF93" s="1" t="s">
        <v>292</v>
      </c>
      <c r="AG93" s="1" t="s">
        <v>294</v>
      </c>
      <c r="AH93" s="1" t="s">
        <v>292</v>
      </c>
      <c r="AI93" s="1" t="s">
        <v>294</v>
      </c>
      <c r="AJ93" s="1" t="s">
        <v>292</v>
      </c>
      <c r="AK93" s="1" t="s">
        <v>292</v>
      </c>
      <c r="AL93" s="1" t="s">
        <v>292</v>
      </c>
      <c r="AM93" s="1" t="s">
        <v>292</v>
      </c>
    </row>
    <row r="94" spans="1:39" x14ac:dyDescent="0.35">
      <c r="A94" s="9" t="s">
        <v>59</v>
      </c>
      <c r="B94" s="11" t="s">
        <v>60</v>
      </c>
      <c r="C94" s="10">
        <v>44635</v>
      </c>
      <c r="D94" s="5" t="s">
        <v>288</v>
      </c>
      <c r="E94" s="1">
        <v>1</v>
      </c>
      <c r="F94" s="1" t="s">
        <v>42</v>
      </c>
      <c r="G94" s="1">
        <v>2394</v>
      </c>
      <c r="H94" s="1">
        <v>490</v>
      </c>
      <c r="I94" s="1">
        <v>355</v>
      </c>
      <c r="J94" s="1" t="s">
        <v>43</v>
      </c>
      <c r="K94" s="1" t="s">
        <v>47</v>
      </c>
      <c r="L94" s="23" t="s">
        <v>299</v>
      </c>
      <c r="M94" s="1">
        <v>0</v>
      </c>
      <c r="N94" s="1">
        <v>0</v>
      </c>
      <c r="O94" s="1">
        <v>0</v>
      </c>
      <c r="P94" s="1">
        <v>0</v>
      </c>
      <c r="Q94" s="1">
        <v>0</v>
      </c>
      <c r="R94" s="1">
        <v>0</v>
      </c>
      <c r="S94" s="1">
        <v>0</v>
      </c>
      <c r="T94" s="1">
        <v>0</v>
      </c>
      <c r="U94" s="1">
        <v>0</v>
      </c>
      <c r="V94" s="1">
        <v>0</v>
      </c>
      <c r="W94" s="1">
        <v>0</v>
      </c>
      <c r="X94" s="1">
        <v>0</v>
      </c>
      <c r="Y94" s="1">
        <f t="shared" si="5"/>
        <v>0</v>
      </c>
      <c r="Z94" s="1">
        <f t="shared" si="6"/>
        <v>0</v>
      </c>
      <c r="AA94" s="1">
        <f t="shared" si="7"/>
        <v>0</v>
      </c>
      <c r="AB94" s="12" t="s">
        <v>45</v>
      </c>
      <c r="AC94" s="9" t="s">
        <v>290</v>
      </c>
      <c r="AD94" s="1">
        <v>-154</v>
      </c>
      <c r="AE94" s="1" t="s">
        <v>291</v>
      </c>
      <c r="AF94" s="1" t="s">
        <v>292</v>
      </c>
      <c r="AG94" s="1" t="s">
        <v>292</v>
      </c>
      <c r="AH94" s="1" t="s">
        <v>292</v>
      </c>
      <c r="AI94" s="1" t="s">
        <v>294</v>
      </c>
      <c r="AJ94" s="1" t="s">
        <v>292</v>
      </c>
      <c r="AK94" s="1" t="s">
        <v>292</v>
      </c>
      <c r="AL94" s="1" t="s">
        <v>292</v>
      </c>
      <c r="AM94" s="1" t="s">
        <v>292</v>
      </c>
    </row>
    <row r="95" spans="1:39" x14ac:dyDescent="0.35">
      <c r="A95" s="9" t="s">
        <v>63</v>
      </c>
      <c r="B95" s="11" t="s">
        <v>64</v>
      </c>
      <c r="C95" s="10">
        <v>44635</v>
      </c>
      <c r="D95" s="5" t="s">
        <v>288</v>
      </c>
      <c r="E95" s="1">
        <v>1</v>
      </c>
      <c r="F95" s="1" t="s">
        <v>42</v>
      </c>
      <c r="G95" s="1">
        <v>2414</v>
      </c>
      <c r="H95" s="1">
        <v>354</v>
      </c>
      <c r="I95" s="1">
        <v>495</v>
      </c>
      <c r="J95" s="1" t="s">
        <v>43</v>
      </c>
      <c r="K95" s="1" t="s">
        <v>47</v>
      </c>
      <c r="L95" s="23" t="s">
        <v>300</v>
      </c>
      <c r="M95" s="1">
        <v>0</v>
      </c>
      <c r="N95" s="1">
        <v>0</v>
      </c>
      <c r="O95" s="1">
        <v>0</v>
      </c>
      <c r="P95" s="1">
        <v>0</v>
      </c>
      <c r="Q95" s="1">
        <v>0</v>
      </c>
      <c r="R95" s="1">
        <v>0</v>
      </c>
      <c r="S95" s="1">
        <v>0</v>
      </c>
      <c r="T95" s="1">
        <v>0</v>
      </c>
      <c r="U95" s="1">
        <v>0</v>
      </c>
      <c r="V95" s="1">
        <v>0</v>
      </c>
      <c r="W95" s="1">
        <v>0</v>
      </c>
      <c r="X95" s="1">
        <v>0</v>
      </c>
      <c r="Y95" s="1">
        <f t="shared" si="5"/>
        <v>0</v>
      </c>
      <c r="Z95" s="1">
        <f t="shared" si="6"/>
        <v>0</v>
      </c>
      <c r="AA95" s="1">
        <f t="shared" si="7"/>
        <v>0</v>
      </c>
      <c r="AB95" s="12" t="s">
        <v>45</v>
      </c>
      <c r="AC95" s="9" t="s">
        <v>301</v>
      </c>
      <c r="AD95" s="1">
        <v>-230</v>
      </c>
      <c r="AE95" s="1" t="s">
        <v>47</v>
      </c>
      <c r="AF95" s="1" t="s">
        <v>47</v>
      </c>
      <c r="AG95" s="1" t="s">
        <v>47</v>
      </c>
      <c r="AH95" s="1" t="s">
        <v>47</v>
      </c>
      <c r="AI95" s="1" t="s">
        <v>47</v>
      </c>
      <c r="AJ95" s="1" t="s">
        <v>47</v>
      </c>
      <c r="AK95" s="1" t="s">
        <v>47</v>
      </c>
      <c r="AL95" s="1" t="s">
        <v>47</v>
      </c>
      <c r="AM95" s="1" t="s">
        <v>47</v>
      </c>
    </row>
    <row r="96" spans="1:39" x14ac:dyDescent="0.35">
      <c r="A96" s="9" t="s">
        <v>66</v>
      </c>
      <c r="B96" s="11" t="s">
        <v>67</v>
      </c>
      <c r="C96" s="10">
        <v>44635</v>
      </c>
      <c r="D96" s="5" t="s">
        <v>288</v>
      </c>
      <c r="E96" s="1">
        <v>1</v>
      </c>
      <c r="F96" s="1" t="s">
        <v>42</v>
      </c>
      <c r="G96" s="1">
        <v>2392</v>
      </c>
      <c r="H96" s="1">
        <v>504</v>
      </c>
      <c r="I96" s="1">
        <v>358</v>
      </c>
      <c r="J96" s="1" t="s">
        <v>43</v>
      </c>
      <c r="K96" s="1" t="s">
        <v>47</v>
      </c>
      <c r="L96" s="23" t="s">
        <v>302</v>
      </c>
      <c r="M96" s="1">
        <v>0</v>
      </c>
      <c r="N96" s="1">
        <v>0</v>
      </c>
      <c r="O96" s="1">
        <v>0</v>
      </c>
      <c r="P96" s="1">
        <v>0</v>
      </c>
      <c r="Q96" s="1">
        <v>0</v>
      </c>
      <c r="R96" s="1">
        <v>0</v>
      </c>
      <c r="S96" s="1">
        <v>0</v>
      </c>
      <c r="T96" s="1">
        <v>0</v>
      </c>
      <c r="U96" s="1">
        <v>0</v>
      </c>
      <c r="V96" s="1">
        <v>0</v>
      </c>
      <c r="W96" s="1">
        <v>0</v>
      </c>
      <c r="X96" s="1">
        <v>0</v>
      </c>
      <c r="Y96" s="1">
        <f t="shared" si="5"/>
        <v>0</v>
      </c>
      <c r="Z96" s="1">
        <f t="shared" si="6"/>
        <v>0</v>
      </c>
      <c r="AA96" s="1">
        <f t="shared" si="7"/>
        <v>0</v>
      </c>
      <c r="AB96" s="12" t="s">
        <v>45</v>
      </c>
      <c r="AC96" s="9" t="s">
        <v>301</v>
      </c>
      <c r="AD96" s="1">
        <v>-266</v>
      </c>
      <c r="AE96" s="1" t="s">
        <v>47</v>
      </c>
      <c r="AF96" s="1" t="s">
        <v>47</v>
      </c>
      <c r="AG96" s="1" t="s">
        <v>47</v>
      </c>
      <c r="AH96" s="1" t="s">
        <v>47</v>
      </c>
      <c r="AI96" s="1" t="s">
        <v>47</v>
      </c>
      <c r="AJ96" s="1" t="s">
        <v>47</v>
      </c>
      <c r="AK96" s="1" t="s">
        <v>47</v>
      </c>
      <c r="AL96" s="1" t="s">
        <v>47</v>
      </c>
      <c r="AM96" s="1" t="s">
        <v>47</v>
      </c>
    </row>
    <row r="97" spans="1:39" x14ac:dyDescent="0.35">
      <c r="A97" s="9" t="s">
        <v>69</v>
      </c>
      <c r="B97" s="11" t="s">
        <v>70</v>
      </c>
      <c r="C97" s="10">
        <v>44635</v>
      </c>
      <c r="D97" s="5" t="s">
        <v>288</v>
      </c>
      <c r="E97" s="1">
        <v>1</v>
      </c>
      <c r="F97" s="1" t="s">
        <v>42</v>
      </c>
      <c r="G97" s="1">
        <v>2864</v>
      </c>
      <c r="H97" s="1">
        <v>542</v>
      </c>
      <c r="I97" s="1">
        <v>371</v>
      </c>
      <c r="J97" s="1" t="s">
        <v>43</v>
      </c>
      <c r="K97" s="1" t="s">
        <v>47</v>
      </c>
      <c r="L97" s="23" t="s">
        <v>303</v>
      </c>
      <c r="M97" s="1">
        <v>0</v>
      </c>
      <c r="N97" s="1">
        <v>0</v>
      </c>
      <c r="O97" s="1">
        <v>0</v>
      </c>
      <c r="P97" s="1">
        <v>0</v>
      </c>
      <c r="Q97" s="1">
        <v>0</v>
      </c>
      <c r="R97" s="1">
        <v>0</v>
      </c>
      <c r="S97" s="1">
        <v>0</v>
      </c>
      <c r="T97" s="1">
        <v>0</v>
      </c>
      <c r="U97" s="1">
        <v>0</v>
      </c>
      <c r="V97" s="1">
        <v>0</v>
      </c>
      <c r="W97" s="1">
        <v>0</v>
      </c>
      <c r="X97" s="1">
        <v>0</v>
      </c>
      <c r="Y97" s="1">
        <f t="shared" si="5"/>
        <v>0</v>
      </c>
      <c r="Z97" s="1">
        <f t="shared" si="6"/>
        <v>0</v>
      </c>
      <c r="AA97" s="1">
        <f t="shared" si="7"/>
        <v>0</v>
      </c>
      <c r="AB97" s="12" t="s">
        <v>45</v>
      </c>
      <c r="AC97" s="9" t="s">
        <v>301</v>
      </c>
      <c r="AD97" s="1">
        <v>-226</v>
      </c>
      <c r="AE97" s="1" t="s">
        <v>47</v>
      </c>
      <c r="AF97" s="1" t="s">
        <v>47</v>
      </c>
      <c r="AG97" s="1" t="s">
        <v>47</v>
      </c>
      <c r="AH97" s="1" t="s">
        <v>47</v>
      </c>
      <c r="AI97" s="1" t="s">
        <v>47</v>
      </c>
      <c r="AJ97" s="1" t="s">
        <v>47</v>
      </c>
      <c r="AK97" s="1" t="s">
        <v>47</v>
      </c>
      <c r="AL97" s="1" t="s">
        <v>47</v>
      </c>
      <c r="AM97" s="1" t="s">
        <v>47</v>
      </c>
    </row>
    <row r="98" spans="1:39" x14ac:dyDescent="0.35">
      <c r="A98" s="9" t="s">
        <v>72</v>
      </c>
      <c r="B98" s="11" t="s">
        <v>73</v>
      </c>
      <c r="C98" s="10">
        <v>44635</v>
      </c>
      <c r="D98" s="5" t="s">
        <v>288</v>
      </c>
      <c r="E98" s="1">
        <v>1</v>
      </c>
      <c r="F98" s="1" t="s">
        <v>42</v>
      </c>
      <c r="G98" s="1">
        <v>2618</v>
      </c>
      <c r="H98" s="1">
        <v>511</v>
      </c>
      <c r="I98" s="1">
        <v>373</v>
      </c>
      <c r="J98" s="1" t="s">
        <v>43</v>
      </c>
      <c r="K98" s="1" t="s">
        <v>47</v>
      </c>
      <c r="L98" s="23" t="s">
        <v>304</v>
      </c>
      <c r="M98" s="1">
        <v>0</v>
      </c>
      <c r="N98" s="1">
        <v>0</v>
      </c>
      <c r="O98" s="1">
        <v>0</v>
      </c>
      <c r="P98" s="1">
        <v>0</v>
      </c>
      <c r="Q98" s="1">
        <v>0</v>
      </c>
      <c r="R98" s="1">
        <v>0</v>
      </c>
      <c r="S98" s="1">
        <v>0</v>
      </c>
      <c r="T98" s="1">
        <v>0</v>
      </c>
      <c r="U98" s="1">
        <v>0</v>
      </c>
      <c r="V98" s="1">
        <v>0</v>
      </c>
      <c r="W98" s="1">
        <v>0</v>
      </c>
      <c r="X98" s="1">
        <v>0</v>
      </c>
      <c r="Y98" s="1">
        <f t="shared" ref="Y98:Y129" si="8">SUM(M98:R98)</f>
        <v>0</v>
      </c>
      <c r="Z98" s="1">
        <f t="shared" ref="Z98:Z129" si="9">SUM(S98:X98)</f>
        <v>0</v>
      </c>
      <c r="AA98" s="1">
        <f t="shared" si="7"/>
        <v>0</v>
      </c>
      <c r="AB98" s="12" t="s">
        <v>45</v>
      </c>
      <c r="AC98" s="9" t="s">
        <v>301</v>
      </c>
      <c r="AD98" s="1">
        <v>-304</v>
      </c>
      <c r="AE98" s="1" t="s">
        <v>47</v>
      </c>
      <c r="AF98" s="1" t="s">
        <v>47</v>
      </c>
      <c r="AG98" s="1" t="s">
        <v>47</v>
      </c>
      <c r="AH98" s="1" t="s">
        <v>47</v>
      </c>
      <c r="AI98" s="1" t="s">
        <v>47</v>
      </c>
      <c r="AJ98" s="1" t="s">
        <v>47</v>
      </c>
      <c r="AK98" s="1" t="s">
        <v>47</v>
      </c>
      <c r="AL98" s="1" t="s">
        <v>47</v>
      </c>
      <c r="AM98" s="1" t="s">
        <v>47</v>
      </c>
    </row>
    <row r="99" spans="1:39" x14ac:dyDescent="0.35">
      <c r="A99" s="9" t="s">
        <v>76</v>
      </c>
      <c r="B99" s="11" t="s">
        <v>77</v>
      </c>
      <c r="C99" s="10">
        <v>44635</v>
      </c>
      <c r="D99" s="5" t="s">
        <v>288</v>
      </c>
      <c r="E99" s="1">
        <v>1</v>
      </c>
      <c r="F99" s="1" t="s">
        <v>42</v>
      </c>
      <c r="G99" s="1">
        <v>1566</v>
      </c>
      <c r="H99" s="1">
        <v>292</v>
      </c>
      <c r="I99" s="1">
        <v>450</v>
      </c>
      <c r="J99" s="1" t="s">
        <v>43</v>
      </c>
      <c r="K99" s="1" t="s">
        <v>47</v>
      </c>
      <c r="L99" s="23" t="s">
        <v>303</v>
      </c>
      <c r="M99" s="1">
        <v>0</v>
      </c>
      <c r="N99" s="1">
        <v>0</v>
      </c>
      <c r="O99" s="1">
        <v>0</v>
      </c>
      <c r="P99" s="1">
        <v>0</v>
      </c>
      <c r="Q99" s="1">
        <v>0</v>
      </c>
      <c r="R99" s="1">
        <v>0</v>
      </c>
      <c r="S99" s="1">
        <v>0</v>
      </c>
      <c r="T99" s="1">
        <v>0</v>
      </c>
      <c r="U99" s="1">
        <v>0</v>
      </c>
      <c r="V99" s="1">
        <v>0</v>
      </c>
      <c r="W99" s="1">
        <v>0</v>
      </c>
      <c r="X99" s="1">
        <v>0</v>
      </c>
      <c r="Y99" s="1">
        <f t="shared" si="8"/>
        <v>0</v>
      </c>
      <c r="Z99" s="1">
        <f t="shared" si="9"/>
        <v>0</v>
      </c>
      <c r="AA99" s="1">
        <f t="shared" si="7"/>
        <v>0</v>
      </c>
      <c r="AB99" s="12" t="s">
        <v>45</v>
      </c>
      <c r="AC99" s="9" t="s">
        <v>301</v>
      </c>
      <c r="AD99" s="1">
        <v>-114</v>
      </c>
      <c r="AE99" s="1" t="s">
        <v>47</v>
      </c>
      <c r="AF99" s="1" t="s">
        <v>47</v>
      </c>
      <c r="AG99" s="1" t="s">
        <v>47</v>
      </c>
      <c r="AH99" s="1" t="s">
        <v>47</v>
      </c>
      <c r="AI99" s="1" t="s">
        <v>47</v>
      </c>
      <c r="AJ99" s="1" t="s">
        <v>47</v>
      </c>
      <c r="AK99" s="1" t="s">
        <v>47</v>
      </c>
      <c r="AL99" s="1" t="s">
        <v>47</v>
      </c>
      <c r="AM99" s="1" t="s">
        <v>47</v>
      </c>
    </row>
    <row r="100" spans="1:39" x14ac:dyDescent="0.35">
      <c r="A100" s="9" t="s">
        <v>79</v>
      </c>
      <c r="B100" s="11" t="s">
        <v>80</v>
      </c>
      <c r="C100" s="10">
        <v>44635</v>
      </c>
      <c r="D100" s="5" t="s">
        <v>288</v>
      </c>
      <c r="E100" s="1">
        <v>2</v>
      </c>
      <c r="F100" s="1" t="s">
        <v>42</v>
      </c>
      <c r="G100" s="1">
        <v>2920</v>
      </c>
      <c r="H100" s="1">
        <v>541</v>
      </c>
      <c r="I100" s="1">
        <v>382</v>
      </c>
      <c r="J100" s="1" t="s">
        <v>43</v>
      </c>
      <c r="K100" s="1" t="s">
        <v>47</v>
      </c>
      <c r="L100" s="23" t="s">
        <v>305</v>
      </c>
      <c r="M100" s="1">
        <v>0</v>
      </c>
      <c r="N100" s="1">
        <v>0</v>
      </c>
      <c r="O100" s="1">
        <v>0</v>
      </c>
      <c r="P100" s="1">
        <v>0</v>
      </c>
      <c r="Q100" s="1">
        <v>0</v>
      </c>
      <c r="R100" s="1">
        <v>0</v>
      </c>
      <c r="S100" s="1">
        <v>0</v>
      </c>
      <c r="T100" s="1">
        <v>0</v>
      </c>
      <c r="U100" s="1">
        <v>0</v>
      </c>
      <c r="V100" s="1">
        <v>0</v>
      </c>
      <c r="W100" s="1">
        <v>0</v>
      </c>
      <c r="X100" s="1">
        <v>0</v>
      </c>
      <c r="Y100" s="1">
        <f t="shared" si="8"/>
        <v>0</v>
      </c>
      <c r="Z100" s="1">
        <f t="shared" si="9"/>
        <v>0</v>
      </c>
      <c r="AA100" s="1">
        <f t="shared" si="7"/>
        <v>0</v>
      </c>
      <c r="AB100" s="12" t="s">
        <v>45</v>
      </c>
      <c r="AC100" s="9" t="s">
        <v>301</v>
      </c>
      <c r="AD100" s="1">
        <v>-210</v>
      </c>
      <c r="AE100" s="1" t="s">
        <v>291</v>
      </c>
      <c r="AF100" s="1" t="s">
        <v>292</v>
      </c>
      <c r="AG100" s="1" t="s">
        <v>292</v>
      </c>
      <c r="AH100" s="1" t="s">
        <v>292</v>
      </c>
      <c r="AI100" s="1" t="s">
        <v>292</v>
      </c>
      <c r="AJ100" s="1" t="s">
        <v>292</v>
      </c>
      <c r="AK100" s="1" t="s">
        <v>292</v>
      </c>
      <c r="AL100" s="1" t="s">
        <v>292</v>
      </c>
      <c r="AM100" s="1" t="s">
        <v>292</v>
      </c>
    </row>
    <row r="101" spans="1:39" ht="29" x14ac:dyDescent="0.35">
      <c r="A101" s="9" t="s">
        <v>81</v>
      </c>
      <c r="B101" s="11" t="s">
        <v>82</v>
      </c>
      <c r="C101" s="10">
        <v>44635</v>
      </c>
      <c r="D101" s="5" t="s">
        <v>288</v>
      </c>
      <c r="E101" s="1">
        <v>2</v>
      </c>
      <c r="F101" s="1" t="s">
        <v>42</v>
      </c>
      <c r="G101" s="1">
        <v>3166</v>
      </c>
      <c r="H101" s="1">
        <v>547</v>
      </c>
      <c r="I101" s="1">
        <v>394</v>
      </c>
      <c r="J101" s="1" t="s">
        <v>43</v>
      </c>
      <c r="K101" s="1" t="s">
        <v>47</v>
      </c>
      <c r="L101" s="23" t="s">
        <v>306</v>
      </c>
      <c r="M101" s="1">
        <v>0</v>
      </c>
      <c r="N101" s="1">
        <v>0</v>
      </c>
      <c r="O101" s="1">
        <v>0</v>
      </c>
      <c r="P101" s="1">
        <v>0</v>
      </c>
      <c r="Q101" s="1">
        <v>0</v>
      </c>
      <c r="R101" s="1">
        <v>0</v>
      </c>
      <c r="S101" s="1">
        <v>0</v>
      </c>
      <c r="T101" s="1">
        <v>0</v>
      </c>
      <c r="U101" s="1">
        <v>0</v>
      </c>
      <c r="V101" s="1">
        <v>0</v>
      </c>
      <c r="W101" s="1">
        <v>0</v>
      </c>
      <c r="X101" s="1">
        <v>0</v>
      </c>
      <c r="Y101" s="1">
        <f t="shared" si="8"/>
        <v>0</v>
      </c>
      <c r="Z101" s="1">
        <f t="shared" si="9"/>
        <v>0</v>
      </c>
      <c r="AA101" s="1">
        <f t="shared" si="7"/>
        <v>0</v>
      </c>
      <c r="AB101" s="12" t="s">
        <v>45</v>
      </c>
      <c r="AC101" s="9" t="s">
        <v>307</v>
      </c>
      <c r="AD101" s="1">
        <v>-378</v>
      </c>
      <c r="AE101" s="1" t="s">
        <v>297</v>
      </c>
      <c r="AF101" s="1" t="s">
        <v>292</v>
      </c>
      <c r="AG101" s="1" t="s">
        <v>292</v>
      </c>
      <c r="AH101" s="1" t="s">
        <v>292</v>
      </c>
      <c r="AI101" s="1" t="s">
        <v>294</v>
      </c>
      <c r="AJ101" s="1" t="s">
        <v>292</v>
      </c>
      <c r="AK101" s="1" t="s">
        <v>292</v>
      </c>
      <c r="AL101" s="1" t="s">
        <v>292</v>
      </c>
      <c r="AM101" s="1" t="s">
        <v>292</v>
      </c>
    </row>
    <row r="102" spans="1:39" ht="43.5" x14ac:dyDescent="0.35">
      <c r="A102" s="9" t="s">
        <v>84</v>
      </c>
      <c r="B102" s="11" t="s">
        <v>85</v>
      </c>
      <c r="C102" s="10">
        <v>44635</v>
      </c>
      <c r="D102" s="5" t="s">
        <v>288</v>
      </c>
      <c r="E102" s="1">
        <v>2</v>
      </c>
      <c r="F102" s="1" t="s">
        <v>42</v>
      </c>
      <c r="G102" s="1">
        <v>2036</v>
      </c>
      <c r="H102" s="1">
        <v>325</v>
      </c>
      <c r="I102" s="1">
        <v>490</v>
      </c>
      <c r="J102" s="1" t="s">
        <v>43</v>
      </c>
      <c r="K102" s="1" t="s">
        <v>47</v>
      </c>
      <c r="L102" s="23" t="s">
        <v>308</v>
      </c>
      <c r="M102" s="1">
        <v>0</v>
      </c>
      <c r="N102" s="1">
        <v>0</v>
      </c>
      <c r="O102" s="1">
        <v>0</v>
      </c>
      <c r="P102" s="1">
        <v>0</v>
      </c>
      <c r="Q102" s="1">
        <v>0</v>
      </c>
      <c r="R102" s="1">
        <v>0</v>
      </c>
      <c r="S102" s="1">
        <v>0</v>
      </c>
      <c r="T102" s="1">
        <v>0</v>
      </c>
      <c r="U102" s="1">
        <v>0</v>
      </c>
      <c r="V102" s="1">
        <v>0</v>
      </c>
      <c r="W102" s="1">
        <v>0</v>
      </c>
      <c r="X102" s="1">
        <v>0</v>
      </c>
      <c r="Y102" s="1">
        <f t="shared" si="8"/>
        <v>0</v>
      </c>
      <c r="Z102" s="1">
        <f t="shared" si="9"/>
        <v>0</v>
      </c>
      <c r="AA102" s="1">
        <f t="shared" si="7"/>
        <v>0</v>
      </c>
      <c r="AB102" s="12" t="s">
        <v>45</v>
      </c>
      <c r="AC102" s="9" t="s">
        <v>309</v>
      </c>
      <c r="AD102" s="1">
        <v>-234</v>
      </c>
      <c r="AE102" s="1" t="s">
        <v>297</v>
      </c>
      <c r="AF102" s="1" t="s">
        <v>292</v>
      </c>
      <c r="AG102" s="1" t="s">
        <v>292</v>
      </c>
      <c r="AH102" s="1" t="s">
        <v>292</v>
      </c>
      <c r="AI102" s="1" t="s">
        <v>292</v>
      </c>
      <c r="AJ102" s="1" t="s">
        <v>292</v>
      </c>
      <c r="AK102" s="1" t="s">
        <v>292</v>
      </c>
      <c r="AL102" s="1" t="s">
        <v>292</v>
      </c>
      <c r="AM102" s="1" t="s">
        <v>292</v>
      </c>
    </row>
    <row r="103" spans="1:39" x14ac:dyDescent="0.35">
      <c r="A103" s="9" t="s">
        <v>87</v>
      </c>
      <c r="B103" s="11" t="s">
        <v>88</v>
      </c>
      <c r="C103" s="10">
        <v>44635</v>
      </c>
      <c r="D103" s="5" t="s">
        <v>288</v>
      </c>
      <c r="E103" s="1">
        <v>2</v>
      </c>
      <c r="F103" s="1" t="s">
        <v>42</v>
      </c>
      <c r="G103" s="1">
        <v>2600</v>
      </c>
      <c r="H103" s="1">
        <v>541</v>
      </c>
      <c r="I103" s="1">
        <v>360</v>
      </c>
      <c r="J103" s="1" t="s">
        <v>43</v>
      </c>
      <c r="K103" s="1" t="s">
        <v>47</v>
      </c>
      <c r="L103" s="23" t="s">
        <v>310</v>
      </c>
      <c r="M103" s="1">
        <v>0</v>
      </c>
      <c r="N103" s="1">
        <v>0</v>
      </c>
      <c r="O103" s="1">
        <v>0</v>
      </c>
      <c r="P103" s="1">
        <v>0</v>
      </c>
      <c r="Q103" s="1">
        <v>0</v>
      </c>
      <c r="R103" s="1">
        <v>0</v>
      </c>
      <c r="S103" s="1">
        <v>0</v>
      </c>
      <c r="T103" s="1">
        <v>0</v>
      </c>
      <c r="U103" s="1">
        <v>0</v>
      </c>
      <c r="V103" s="1">
        <v>0</v>
      </c>
      <c r="W103" s="1">
        <v>0</v>
      </c>
      <c r="X103" s="1">
        <v>0</v>
      </c>
      <c r="Y103" s="1">
        <f t="shared" si="8"/>
        <v>0</v>
      </c>
      <c r="Z103" s="1">
        <f t="shared" si="9"/>
        <v>0</v>
      </c>
      <c r="AA103" s="1">
        <f t="shared" si="7"/>
        <v>0</v>
      </c>
      <c r="AB103" s="12" t="s">
        <v>45</v>
      </c>
      <c r="AC103" s="9" t="s">
        <v>301</v>
      </c>
      <c r="AD103" s="1">
        <v>-246</v>
      </c>
      <c r="AE103" s="1" t="s">
        <v>291</v>
      </c>
      <c r="AF103" s="1" t="s">
        <v>292</v>
      </c>
      <c r="AG103" s="1" t="s">
        <v>292</v>
      </c>
      <c r="AH103" s="1" t="s">
        <v>292</v>
      </c>
      <c r="AI103" s="1" t="s">
        <v>292</v>
      </c>
      <c r="AJ103" s="1" t="s">
        <v>292</v>
      </c>
      <c r="AK103" s="1" t="s">
        <v>292</v>
      </c>
      <c r="AL103" s="1" t="s">
        <v>292</v>
      </c>
      <c r="AM103" s="1" t="s">
        <v>292</v>
      </c>
    </row>
    <row r="104" spans="1:39" x14ac:dyDescent="0.35">
      <c r="A104" s="9" t="s">
        <v>90</v>
      </c>
      <c r="B104" s="11" t="s">
        <v>91</v>
      </c>
      <c r="C104" s="10">
        <v>44635</v>
      </c>
      <c r="D104" s="5" t="s">
        <v>288</v>
      </c>
      <c r="E104" s="1">
        <v>2</v>
      </c>
      <c r="F104" s="1" t="s">
        <v>42</v>
      </c>
      <c r="G104" s="1">
        <v>3412</v>
      </c>
      <c r="H104" s="1">
        <v>562</v>
      </c>
      <c r="I104" s="1">
        <v>398</v>
      </c>
      <c r="J104" s="1" t="s">
        <v>43</v>
      </c>
      <c r="K104" s="1" t="s">
        <v>47</v>
      </c>
      <c r="L104" s="23" t="s">
        <v>311</v>
      </c>
      <c r="M104" s="1">
        <v>1</v>
      </c>
      <c r="N104" s="1">
        <v>0</v>
      </c>
      <c r="O104" s="1">
        <v>0</v>
      </c>
      <c r="P104" s="1">
        <v>0</v>
      </c>
      <c r="Q104" s="1">
        <v>0</v>
      </c>
      <c r="R104" s="1">
        <v>0</v>
      </c>
      <c r="S104" s="1">
        <v>0</v>
      </c>
      <c r="T104" s="1">
        <v>0</v>
      </c>
      <c r="U104" s="1">
        <v>0</v>
      </c>
      <c r="V104" s="1">
        <v>0</v>
      </c>
      <c r="W104" s="1">
        <v>0</v>
      </c>
      <c r="X104" s="1">
        <v>0</v>
      </c>
      <c r="Y104" s="1">
        <f t="shared" si="8"/>
        <v>1</v>
      </c>
      <c r="Z104" s="1">
        <f t="shared" si="9"/>
        <v>0</v>
      </c>
      <c r="AA104" s="1">
        <f t="shared" si="7"/>
        <v>1</v>
      </c>
      <c r="AB104" s="12" t="s">
        <v>45</v>
      </c>
      <c r="AC104" s="9" t="s">
        <v>301</v>
      </c>
      <c r="AD104" s="1">
        <v>-334</v>
      </c>
      <c r="AE104" s="1" t="s">
        <v>297</v>
      </c>
      <c r="AF104" s="1" t="s">
        <v>292</v>
      </c>
      <c r="AG104" s="1" t="s">
        <v>292</v>
      </c>
      <c r="AH104" s="1" t="s">
        <v>292</v>
      </c>
      <c r="AI104" s="1" t="s">
        <v>292</v>
      </c>
      <c r="AJ104" s="1" t="s">
        <v>292</v>
      </c>
      <c r="AK104" s="1" t="s">
        <v>292</v>
      </c>
      <c r="AL104" s="1" t="s">
        <v>292</v>
      </c>
      <c r="AM104" s="1" t="s">
        <v>292</v>
      </c>
    </row>
    <row r="105" spans="1:39" ht="29" x14ac:dyDescent="0.35">
      <c r="A105" s="9" t="s">
        <v>93</v>
      </c>
      <c r="B105" s="11" t="s">
        <v>94</v>
      </c>
      <c r="C105" s="10">
        <v>44635</v>
      </c>
      <c r="D105" s="5" t="s">
        <v>288</v>
      </c>
      <c r="E105" s="1">
        <v>2</v>
      </c>
      <c r="F105" s="1" t="s">
        <v>42</v>
      </c>
      <c r="G105" s="1">
        <v>2130</v>
      </c>
      <c r="H105" s="1">
        <v>520</v>
      </c>
      <c r="I105" s="1">
        <v>335</v>
      </c>
      <c r="J105" s="1" t="s">
        <v>43</v>
      </c>
      <c r="K105" s="1" t="s">
        <v>47</v>
      </c>
      <c r="L105" s="23" t="s">
        <v>312</v>
      </c>
      <c r="M105" s="1">
        <v>0</v>
      </c>
      <c r="N105" s="1">
        <v>0</v>
      </c>
      <c r="O105" s="1">
        <v>0</v>
      </c>
      <c r="P105" s="1">
        <v>0</v>
      </c>
      <c r="Q105" s="1">
        <v>0</v>
      </c>
      <c r="R105" s="1">
        <v>0</v>
      </c>
      <c r="S105" s="1">
        <v>0</v>
      </c>
      <c r="T105" s="1">
        <v>0</v>
      </c>
      <c r="U105" s="1">
        <v>0</v>
      </c>
      <c r="V105" s="1">
        <v>0</v>
      </c>
      <c r="W105" s="1">
        <v>0</v>
      </c>
      <c r="X105" s="1">
        <v>0</v>
      </c>
      <c r="Y105" s="1">
        <f t="shared" si="8"/>
        <v>0</v>
      </c>
      <c r="Z105" s="1">
        <f t="shared" si="9"/>
        <v>0</v>
      </c>
      <c r="AA105" s="1">
        <f t="shared" si="7"/>
        <v>0</v>
      </c>
      <c r="AB105" s="12" t="s">
        <v>45</v>
      </c>
      <c r="AC105" s="9" t="s">
        <v>313</v>
      </c>
      <c r="AD105" s="1">
        <v>-248</v>
      </c>
      <c r="AE105" s="1" t="s">
        <v>297</v>
      </c>
      <c r="AF105" s="1" t="s">
        <v>314</v>
      </c>
      <c r="AG105" s="1" t="s">
        <v>314</v>
      </c>
      <c r="AH105" s="1" t="s">
        <v>293</v>
      </c>
      <c r="AI105" s="1" t="s">
        <v>293</v>
      </c>
      <c r="AJ105" s="1" t="s">
        <v>292</v>
      </c>
      <c r="AK105" s="1" t="s">
        <v>292</v>
      </c>
      <c r="AL105" s="1" t="s">
        <v>292</v>
      </c>
      <c r="AM105" s="1" t="s">
        <v>292</v>
      </c>
    </row>
    <row r="106" spans="1:39" x14ac:dyDescent="0.35">
      <c r="A106" s="9" t="s">
        <v>95</v>
      </c>
      <c r="B106" s="11" t="s">
        <v>96</v>
      </c>
      <c r="C106" s="10">
        <v>44635</v>
      </c>
      <c r="D106" s="5" t="s">
        <v>288</v>
      </c>
      <c r="E106" s="1">
        <v>2</v>
      </c>
      <c r="F106" s="1" t="s">
        <v>42</v>
      </c>
      <c r="G106" s="1">
        <v>2528</v>
      </c>
      <c r="H106" s="1">
        <v>526</v>
      </c>
      <c r="I106" s="1">
        <v>344</v>
      </c>
      <c r="J106" s="1" t="s">
        <v>43</v>
      </c>
      <c r="K106" s="1" t="s">
        <v>47</v>
      </c>
      <c r="L106" s="23" t="s">
        <v>315</v>
      </c>
      <c r="M106" s="1">
        <v>0</v>
      </c>
      <c r="N106" s="1">
        <v>0</v>
      </c>
      <c r="O106" s="1">
        <v>0</v>
      </c>
      <c r="P106" s="1">
        <v>0</v>
      </c>
      <c r="Q106" s="1">
        <v>0</v>
      </c>
      <c r="R106" s="1">
        <v>0</v>
      </c>
      <c r="S106" s="1">
        <v>0</v>
      </c>
      <c r="T106" s="1">
        <v>0</v>
      </c>
      <c r="U106" s="1">
        <v>0</v>
      </c>
      <c r="V106" s="1">
        <v>0</v>
      </c>
      <c r="W106" s="1">
        <v>0</v>
      </c>
      <c r="X106" s="1">
        <v>0</v>
      </c>
      <c r="Y106" s="1">
        <f t="shared" si="8"/>
        <v>0</v>
      </c>
      <c r="Z106" s="1">
        <f t="shared" si="9"/>
        <v>0</v>
      </c>
      <c r="AA106" s="1">
        <f t="shared" si="7"/>
        <v>0</v>
      </c>
      <c r="AB106" s="12" t="s">
        <v>45</v>
      </c>
      <c r="AC106" s="9" t="s">
        <v>316</v>
      </c>
      <c r="AD106" s="1">
        <v>-262</v>
      </c>
      <c r="AE106" s="1" t="s">
        <v>291</v>
      </c>
      <c r="AF106" s="1" t="s">
        <v>292</v>
      </c>
      <c r="AG106" s="1" t="s">
        <v>292</v>
      </c>
      <c r="AH106" s="1" t="s">
        <v>292</v>
      </c>
      <c r="AI106" s="1" t="s">
        <v>294</v>
      </c>
      <c r="AJ106" s="1" t="s">
        <v>292</v>
      </c>
      <c r="AK106" s="1" t="s">
        <v>292</v>
      </c>
      <c r="AL106" s="1" t="s">
        <v>292</v>
      </c>
      <c r="AM106" s="1" t="s">
        <v>292</v>
      </c>
    </row>
    <row r="107" spans="1:39" ht="29" x14ac:dyDescent="0.35">
      <c r="A107" s="9" t="s">
        <v>98</v>
      </c>
      <c r="B107" s="11" t="s">
        <v>99</v>
      </c>
      <c r="C107" s="10">
        <v>44635</v>
      </c>
      <c r="D107" s="5" t="s">
        <v>288</v>
      </c>
      <c r="E107" s="1">
        <v>2</v>
      </c>
      <c r="F107" s="1" t="s">
        <v>42</v>
      </c>
      <c r="G107" s="1">
        <v>3552</v>
      </c>
      <c r="H107" s="1">
        <v>578</v>
      </c>
      <c r="I107" s="1">
        <v>414</v>
      </c>
      <c r="J107" s="1" t="s">
        <v>43</v>
      </c>
      <c r="K107" s="1" t="s">
        <v>47</v>
      </c>
      <c r="L107" s="23" t="s">
        <v>317</v>
      </c>
      <c r="M107" s="1">
        <v>0</v>
      </c>
      <c r="N107" s="1">
        <v>0</v>
      </c>
      <c r="O107" s="1">
        <v>0</v>
      </c>
      <c r="P107" s="1">
        <v>0</v>
      </c>
      <c r="Q107" s="1">
        <v>0</v>
      </c>
      <c r="R107" s="1">
        <v>0</v>
      </c>
      <c r="S107" s="1">
        <v>0</v>
      </c>
      <c r="T107" s="1">
        <v>0</v>
      </c>
      <c r="U107" s="1">
        <v>0</v>
      </c>
      <c r="V107" s="1">
        <v>0</v>
      </c>
      <c r="W107" s="1">
        <v>0</v>
      </c>
      <c r="X107" s="1">
        <v>0</v>
      </c>
      <c r="Y107" s="1">
        <f t="shared" si="8"/>
        <v>0</v>
      </c>
      <c r="Z107" s="1">
        <f t="shared" si="9"/>
        <v>0</v>
      </c>
      <c r="AA107" s="1">
        <f t="shared" si="7"/>
        <v>0</v>
      </c>
      <c r="AB107" s="12" t="s">
        <v>45</v>
      </c>
      <c r="AC107" s="9" t="s">
        <v>318</v>
      </c>
      <c r="AD107" s="1">
        <v>-34</v>
      </c>
      <c r="AE107" s="1" t="s">
        <v>291</v>
      </c>
      <c r="AF107" s="1" t="s">
        <v>292</v>
      </c>
      <c r="AG107" s="1" t="s">
        <v>292</v>
      </c>
      <c r="AH107" s="1" t="s">
        <v>293</v>
      </c>
      <c r="AI107" s="1" t="s">
        <v>293</v>
      </c>
      <c r="AJ107" s="1" t="s">
        <v>292</v>
      </c>
      <c r="AK107" s="1" t="s">
        <v>292</v>
      </c>
      <c r="AL107" s="1" t="s">
        <v>292</v>
      </c>
      <c r="AM107" s="1" t="s">
        <v>292</v>
      </c>
    </row>
    <row r="108" spans="1:39" x14ac:dyDescent="0.35">
      <c r="A108" s="9" t="s">
        <v>101</v>
      </c>
      <c r="B108" s="11" t="s">
        <v>102</v>
      </c>
      <c r="C108" s="10">
        <v>44635</v>
      </c>
      <c r="D108" s="5" t="s">
        <v>288</v>
      </c>
      <c r="E108" s="1">
        <v>2</v>
      </c>
      <c r="F108" s="1" t="s">
        <v>42</v>
      </c>
      <c r="G108" s="1">
        <v>2518</v>
      </c>
      <c r="H108" s="1">
        <v>503</v>
      </c>
      <c r="I108" s="1">
        <v>363</v>
      </c>
      <c r="J108" s="1" t="s">
        <v>43</v>
      </c>
      <c r="K108" s="1" t="s">
        <v>47</v>
      </c>
      <c r="L108" s="23" t="s">
        <v>319</v>
      </c>
      <c r="M108" s="1">
        <v>0</v>
      </c>
      <c r="N108" s="1">
        <v>0</v>
      </c>
      <c r="O108" s="1">
        <v>0</v>
      </c>
      <c r="P108" s="1">
        <v>0</v>
      </c>
      <c r="Q108" s="1">
        <v>0</v>
      </c>
      <c r="R108" s="1">
        <v>0</v>
      </c>
      <c r="S108" s="1">
        <v>0</v>
      </c>
      <c r="T108" s="1">
        <v>0</v>
      </c>
      <c r="U108" s="1">
        <v>0</v>
      </c>
      <c r="V108" s="1">
        <v>0</v>
      </c>
      <c r="W108" s="1">
        <v>0</v>
      </c>
      <c r="X108" s="1">
        <v>0</v>
      </c>
      <c r="Y108" s="1">
        <f t="shared" si="8"/>
        <v>0</v>
      </c>
      <c r="Z108" s="1">
        <f t="shared" si="9"/>
        <v>0</v>
      </c>
      <c r="AA108" s="1">
        <f t="shared" si="7"/>
        <v>0</v>
      </c>
      <c r="AB108" s="12" t="s">
        <v>45</v>
      </c>
      <c r="AC108" s="9" t="s">
        <v>320</v>
      </c>
      <c r="AD108" s="1">
        <v>-268</v>
      </c>
      <c r="AE108" s="1" t="s">
        <v>47</v>
      </c>
      <c r="AF108" s="1" t="s">
        <v>47</v>
      </c>
      <c r="AG108" s="1" t="s">
        <v>47</v>
      </c>
      <c r="AH108" s="1" t="s">
        <v>47</v>
      </c>
      <c r="AI108" s="1" t="s">
        <v>47</v>
      </c>
      <c r="AJ108" s="1" t="s">
        <v>47</v>
      </c>
      <c r="AK108" s="1" t="s">
        <v>47</v>
      </c>
      <c r="AL108" s="1" t="s">
        <v>47</v>
      </c>
      <c r="AM108" s="1" t="s">
        <v>47</v>
      </c>
    </row>
    <row r="109" spans="1:39" x14ac:dyDescent="0.35">
      <c r="A109" s="9" t="s">
        <v>104</v>
      </c>
      <c r="B109" s="11" t="s">
        <v>105</v>
      </c>
      <c r="C109" s="10">
        <v>44635</v>
      </c>
      <c r="D109" s="5" t="s">
        <v>288</v>
      </c>
      <c r="E109" s="1">
        <v>2</v>
      </c>
      <c r="F109" s="1" t="s">
        <v>42</v>
      </c>
      <c r="G109" s="1">
        <v>2298</v>
      </c>
      <c r="H109" s="1">
        <v>502</v>
      </c>
      <c r="I109" s="1">
        <v>339</v>
      </c>
      <c r="J109" s="1" t="s">
        <v>43</v>
      </c>
      <c r="K109" s="1" t="s">
        <v>47</v>
      </c>
      <c r="L109" s="23" t="s">
        <v>321</v>
      </c>
      <c r="M109" s="1">
        <v>0</v>
      </c>
      <c r="N109" s="1">
        <v>0</v>
      </c>
      <c r="O109" s="1">
        <v>0</v>
      </c>
      <c r="P109" s="1">
        <v>0</v>
      </c>
      <c r="Q109" s="1">
        <v>0</v>
      </c>
      <c r="R109" s="1">
        <v>0</v>
      </c>
      <c r="S109" s="1">
        <v>0</v>
      </c>
      <c r="T109" s="1">
        <v>0</v>
      </c>
      <c r="U109" s="1">
        <v>0</v>
      </c>
      <c r="V109" s="1">
        <v>0</v>
      </c>
      <c r="W109" s="1">
        <v>0</v>
      </c>
      <c r="X109" s="1">
        <v>0</v>
      </c>
      <c r="Y109" s="1">
        <f t="shared" si="8"/>
        <v>0</v>
      </c>
      <c r="Z109" s="1">
        <f t="shared" si="9"/>
        <v>0</v>
      </c>
      <c r="AA109" s="1">
        <f t="shared" si="7"/>
        <v>0</v>
      </c>
      <c r="AB109" s="12" t="s">
        <v>45</v>
      </c>
      <c r="AC109" s="9" t="s">
        <v>322</v>
      </c>
      <c r="AD109" s="1">
        <v>-294</v>
      </c>
      <c r="AE109" s="1" t="s">
        <v>47</v>
      </c>
      <c r="AF109" s="1" t="s">
        <v>47</v>
      </c>
      <c r="AG109" s="1" t="s">
        <v>47</v>
      </c>
      <c r="AH109" s="1" t="s">
        <v>47</v>
      </c>
      <c r="AI109" s="1" t="s">
        <v>47</v>
      </c>
      <c r="AJ109" s="1" t="s">
        <v>47</v>
      </c>
      <c r="AK109" s="1" t="s">
        <v>47</v>
      </c>
      <c r="AL109" s="1" t="s">
        <v>47</v>
      </c>
      <c r="AM109" s="1" t="s">
        <v>47</v>
      </c>
    </row>
    <row r="110" spans="1:39" ht="29" x14ac:dyDescent="0.35">
      <c r="A110" s="9" t="s">
        <v>107</v>
      </c>
      <c r="B110" s="11" t="s">
        <v>108</v>
      </c>
      <c r="C110" s="10">
        <v>44636</v>
      </c>
      <c r="D110" s="5" t="s">
        <v>288</v>
      </c>
      <c r="E110" s="1">
        <v>3</v>
      </c>
      <c r="F110" s="1" t="s">
        <v>42</v>
      </c>
      <c r="G110" s="1">
        <v>2874</v>
      </c>
      <c r="H110" s="1">
        <v>529</v>
      </c>
      <c r="I110" s="1">
        <v>389</v>
      </c>
      <c r="J110" s="1" t="s">
        <v>43</v>
      </c>
      <c r="K110" s="1" t="s">
        <v>47</v>
      </c>
      <c r="L110" s="23" t="s">
        <v>323</v>
      </c>
      <c r="M110" s="1">
        <v>0</v>
      </c>
      <c r="N110" s="1">
        <v>0</v>
      </c>
      <c r="O110" s="1">
        <v>0</v>
      </c>
      <c r="P110" s="1">
        <v>0</v>
      </c>
      <c r="Q110" s="1">
        <v>0</v>
      </c>
      <c r="R110" s="1">
        <v>0</v>
      </c>
      <c r="S110" s="1">
        <v>0</v>
      </c>
      <c r="T110" s="1">
        <v>0</v>
      </c>
      <c r="U110" s="1">
        <v>0</v>
      </c>
      <c r="V110" s="1">
        <v>0</v>
      </c>
      <c r="W110" s="1">
        <v>0</v>
      </c>
      <c r="X110" s="1">
        <v>0</v>
      </c>
      <c r="Y110" s="1">
        <f t="shared" si="8"/>
        <v>0</v>
      </c>
      <c r="Z110" s="1">
        <f t="shared" si="9"/>
        <v>0</v>
      </c>
      <c r="AA110" s="1">
        <f t="shared" si="7"/>
        <v>0</v>
      </c>
      <c r="AB110" s="12" t="s">
        <v>324</v>
      </c>
      <c r="AC110" s="9" t="s">
        <v>325</v>
      </c>
      <c r="AD110" s="1">
        <v>-604</v>
      </c>
      <c r="AE110" s="1" t="s">
        <v>297</v>
      </c>
      <c r="AF110" s="1" t="s">
        <v>293</v>
      </c>
      <c r="AG110" s="1" t="s">
        <v>293</v>
      </c>
      <c r="AH110" s="1" t="s">
        <v>293</v>
      </c>
      <c r="AI110" s="1" t="s">
        <v>293</v>
      </c>
      <c r="AJ110" s="1" t="s">
        <v>293</v>
      </c>
      <c r="AK110" s="1" t="s">
        <v>293</v>
      </c>
      <c r="AL110" s="1" t="s">
        <v>293</v>
      </c>
      <c r="AM110" s="1" t="s">
        <v>293</v>
      </c>
    </row>
    <row r="111" spans="1:39" x14ac:dyDescent="0.35">
      <c r="A111" s="9" t="s">
        <v>110</v>
      </c>
      <c r="B111" s="11" t="s">
        <v>111</v>
      </c>
      <c r="C111" s="10">
        <v>44636</v>
      </c>
      <c r="D111" s="5" t="s">
        <v>288</v>
      </c>
      <c r="E111" s="1">
        <v>3</v>
      </c>
      <c r="F111" s="1" t="s">
        <v>42</v>
      </c>
      <c r="G111" s="1">
        <v>2740</v>
      </c>
      <c r="H111" s="1">
        <v>510</v>
      </c>
      <c r="I111" s="1">
        <v>383</v>
      </c>
      <c r="J111" s="1" t="s">
        <v>43</v>
      </c>
      <c r="K111" s="1" t="s">
        <v>47</v>
      </c>
      <c r="L111" s="23" t="s">
        <v>326</v>
      </c>
      <c r="M111" s="1">
        <v>0</v>
      </c>
      <c r="N111" s="1">
        <v>0</v>
      </c>
      <c r="O111" s="1">
        <v>0</v>
      </c>
      <c r="P111" s="1">
        <v>0</v>
      </c>
      <c r="Q111" s="1">
        <v>0</v>
      </c>
      <c r="R111" s="1">
        <v>0</v>
      </c>
      <c r="S111" s="1">
        <v>0</v>
      </c>
      <c r="T111" s="1">
        <v>0</v>
      </c>
      <c r="U111" s="1">
        <v>0</v>
      </c>
      <c r="V111" s="1">
        <v>0</v>
      </c>
      <c r="W111" s="1">
        <v>0</v>
      </c>
      <c r="X111" s="1">
        <v>0</v>
      </c>
      <c r="Y111" s="1">
        <f t="shared" si="8"/>
        <v>0</v>
      </c>
      <c r="Z111" s="1">
        <f t="shared" si="9"/>
        <v>0</v>
      </c>
      <c r="AA111" s="1">
        <f t="shared" si="7"/>
        <v>0</v>
      </c>
      <c r="AB111" s="12" t="s">
        <v>45</v>
      </c>
      <c r="AC111" s="9" t="s">
        <v>327</v>
      </c>
      <c r="AD111" s="1">
        <v>-354</v>
      </c>
      <c r="AE111" s="1" t="s">
        <v>291</v>
      </c>
      <c r="AF111" s="1" t="s">
        <v>294</v>
      </c>
      <c r="AG111" s="1" t="s">
        <v>293</v>
      </c>
      <c r="AH111" s="1" t="s">
        <v>294</v>
      </c>
      <c r="AI111" s="1" t="s">
        <v>293</v>
      </c>
      <c r="AJ111" s="1" t="s">
        <v>292</v>
      </c>
      <c r="AK111" s="1" t="s">
        <v>292</v>
      </c>
      <c r="AL111" s="1" t="s">
        <v>292</v>
      </c>
      <c r="AM111" s="1" t="s">
        <v>292</v>
      </c>
    </row>
    <row r="112" spans="1:39" ht="29" x14ac:dyDescent="0.35">
      <c r="A112" s="9" t="s">
        <v>114</v>
      </c>
      <c r="B112" s="11" t="s">
        <v>115</v>
      </c>
      <c r="C112" s="10">
        <v>44636</v>
      </c>
      <c r="D112" s="5" t="s">
        <v>288</v>
      </c>
      <c r="E112" s="1">
        <v>3</v>
      </c>
      <c r="F112" s="1" t="s">
        <v>42</v>
      </c>
      <c r="G112" s="1">
        <v>2650</v>
      </c>
      <c r="H112" s="1">
        <v>512</v>
      </c>
      <c r="I112" s="1">
        <v>373</v>
      </c>
      <c r="J112" s="1" t="s">
        <v>43</v>
      </c>
      <c r="K112" s="1" t="s">
        <v>47</v>
      </c>
      <c r="L112" s="23" t="s">
        <v>328</v>
      </c>
      <c r="M112" s="1">
        <v>0</v>
      </c>
      <c r="N112" s="1">
        <v>0</v>
      </c>
      <c r="O112" s="1">
        <v>0</v>
      </c>
      <c r="P112" s="1">
        <v>0</v>
      </c>
      <c r="Q112" s="1">
        <v>0</v>
      </c>
      <c r="R112" s="1">
        <v>0</v>
      </c>
      <c r="S112" s="1">
        <v>0</v>
      </c>
      <c r="T112" s="1">
        <v>0</v>
      </c>
      <c r="U112" s="1">
        <v>0</v>
      </c>
      <c r="V112" s="1">
        <v>0</v>
      </c>
      <c r="W112" s="1">
        <v>0</v>
      </c>
      <c r="X112" s="1">
        <v>0</v>
      </c>
      <c r="Y112" s="1">
        <f t="shared" si="8"/>
        <v>0</v>
      </c>
      <c r="Z112" s="1">
        <f t="shared" si="9"/>
        <v>0</v>
      </c>
      <c r="AA112" s="1">
        <f t="shared" si="7"/>
        <v>0</v>
      </c>
      <c r="AB112" s="12" t="s">
        <v>45</v>
      </c>
      <c r="AC112" s="9" t="s">
        <v>329</v>
      </c>
      <c r="AD112" s="1">
        <v>-252</v>
      </c>
      <c r="AE112" s="1" t="s">
        <v>291</v>
      </c>
      <c r="AF112" s="1" t="s">
        <v>292</v>
      </c>
      <c r="AG112" s="1" t="s">
        <v>293</v>
      </c>
      <c r="AH112" s="1" t="s">
        <v>294</v>
      </c>
      <c r="AI112" s="1" t="s">
        <v>293</v>
      </c>
      <c r="AJ112" s="1" t="s">
        <v>292</v>
      </c>
      <c r="AK112" s="1" t="s">
        <v>292</v>
      </c>
      <c r="AL112" s="1" t="s">
        <v>292</v>
      </c>
      <c r="AM112" s="1" t="s">
        <v>292</v>
      </c>
    </row>
    <row r="113" spans="1:39" ht="29" x14ac:dyDescent="0.35">
      <c r="A113" s="9" t="s">
        <v>116</v>
      </c>
      <c r="B113" s="11" t="s">
        <v>117</v>
      </c>
      <c r="C113" s="10">
        <v>44636</v>
      </c>
      <c r="D113" s="5" t="s">
        <v>288</v>
      </c>
      <c r="E113" s="1">
        <v>3</v>
      </c>
      <c r="F113" s="1" t="s">
        <v>42</v>
      </c>
      <c r="G113" s="1">
        <v>2206</v>
      </c>
      <c r="H113" s="1">
        <v>492</v>
      </c>
      <c r="I113" s="1">
        <v>341</v>
      </c>
      <c r="J113" s="1" t="s">
        <v>43</v>
      </c>
      <c r="K113" s="1" t="s">
        <v>47</v>
      </c>
      <c r="L113" s="23" t="s">
        <v>330</v>
      </c>
      <c r="M113" s="1">
        <v>0</v>
      </c>
      <c r="N113" s="1">
        <v>0</v>
      </c>
      <c r="O113" s="1">
        <v>0</v>
      </c>
      <c r="P113" s="1">
        <v>0</v>
      </c>
      <c r="Q113" s="1">
        <v>0</v>
      </c>
      <c r="R113" s="1">
        <v>0</v>
      </c>
      <c r="S113" s="1">
        <v>0</v>
      </c>
      <c r="T113" s="1">
        <v>0</v>
      </c>
      <c r="U113" s="1">
        <v>0</v>
      </c>
      <c r="V113" s="1">
        <v>0</v>
      </c>
      <c r="W113" s="1">
        <v>0</v>
      </c>
      <c r="X113" s="1">
        <v>0</v>
      </c>
      <c r="Y113" s="1">
        <f t="shared" si="8"/>
        <v>0</v>
      </c>
      <c r="Z113" s="1">
        <f t="shared" si="9"/>
        <v>0</v>
      </c>
      <c r="AA113" s="1">
        <f t="shared" si="7"/>
        <v>0</v>
      </c>
      <c r="AB113" s="12" t="s">
        <v>45</v>
      </c>
      <c r="AC113" s="9" t="s">
        <v>331</v>
      </c>
      <c r="AD113" s="1">
        <v>-206</v>
      </c>
      <c r="AE113" s="1" t="s">
        <v>291</v>
      </c>
      <c r="AF113" s="1" t="s">
        <v>294</v>
      </c>
      <c r="AG113" s="1" t="s">
        <v>293</v>
      </c>
      <c r="AH113" s="1" t="s">
        <v>294</v>
      </c>
      <c r="AI113" s="1" t="s">
        <v>293</v>
      </c>
      <c r="AJ113" s="1" t="s">
        <v>292</v>
      </c>
      <c r="AK113" s="1" t="s">
        <v>292</v>
      </c>
      <c r="AL113" s="1" t="s">
        <v>292</v>
      </c>
      <c r="AM113" s="1" t="s">
        <v>292</v>
      </c>
    </row>
    <row r="114" spans="1:39" ht="29" x14ac:dyDescent="0.35">
      <c r="A114" s="9" t="s">
        <v>119</v>
      </c>
      <c r="B114" s="11" t="s">
        <v>120</v>
      </c>
      <c r="C114" s="10">
        <v>44636</v>
      </c>
      <c r="D114" s="5" t="s">
        <v>288</v>
      </c>
      <c r="E114" s="1">
        <v>3</v>
      </c>
      <c r="F114" s="1" t="s">
        <v>42</v>
      </c>
      <c r="G114" s="1">
        <v>3152</v>
      </c>
      <c r="H114" s="1">
        <v>555</v>
      </c>
      <c r="I114" s="1">
        <v>388</v>
      </c>
      <c r="J114" s="1" t="s">
        <v>43</v>
      </c>
      <c r="K114" s="1" t="s">
        <v>47</v>
      </c>
      <c r="L114" s="23" t="s">
        <v>332</v>
      </c>
      <c r="M114" s="1">
        <v>0</v>
      </c>
      <c r="N114" s="1">
        <v>0</v>
      </c>
      <c r="O114" s="1">
        <v>0</v>
      </c>
      <c r="P114" s="1">
        <v>0</v>
      </c>
      <c r="Q114" s="1">
        <v>0</v>
      </c>
      <c r="R114" s="1">
        <v>0</v>
      </c>
      <c r="S114" s="1">
        <v>0</v>
      </c>
      <c r="T114" s="1">
        <v>0</v>
      </c>
      <c r="U114" s="1">
        <v>0</v>
      </c>
      <c r="V114" s="1">
        <v>0</v>
      </c>
      <c r="W114" s="1">
        <v>0</v>
      </c>
      <c r="X114" s="1">
        <v>0</v>
      </c>
      <c r="Y114" s="1">
        <f t="shared" si="8"/>
        <v>0</v>
      </c>
      <c r="Z114" s="1">
        <f t="shared" si="9"/>
        <v>0</v>
      </c>
      <c r="AA114" s="1">
        <f t="shared" si="7"/>
        <v>0</v>
      </c>
      <c r="AB114" s="12" t="s">
        <v>45</v>
      </c>
      <c r="AC114" s="9" t="s">
        <v>333</v>
      </c>
      <c r="AD114" s="1">
        <v>-222</v>
      </c>
      <c r="AE114" s="1" t="s">
        <v>291</v>
      </c>
      <c r="AF114" s="1" t="s">
        <v>292</v>
      </c>
      <c r="AG114" s="1" t="s">
        <v>314</v>
      </c>
      <c r="AH114" s="1" t="s">
        <v>292</v>
      </c>
      <c r="AI114" s="1" t="s">
        <v>314</v>
      </c>
      <c r="AJ114" s="1" t="s">
        <v>292</v>
      </c>
      <c r="AK114" s="1" t="s">
        <v>292</v>
      </c>
      <c r="AL114" s="1" t="s">
        <v>292</v>
      </c>
      <c r="AM114" s="1" t="s">
        <v>292</v>
      </c>
    </row>
    <row r="115" spans="1:39" x14ac:dyDescent="0.35">
      <c r="A115" s="9" t="s">
        <v>123</v>
      </c>
      <c r="B115" s="11" t="s">
        <v>124</v>
      </c>
      <c r="C115" s="10">
        <v>44636</v>
      </c>
      <c r="D115" s="5" t="s">
        <v>288</v>
      </c>
      <c r="E115" s="1">
        <v>3</v>
      </c>
      <c r="F115" s="1" t="s">
        <v>42</v>
      </c>
      <c r="G115" s="1">
        <v>2790</v>
      </c>
      <c r="H115" s="1">
        <v>515</v>
      </c>
      <c r="I115" s="1">
        <v>378</v>
      </c>
      <c r="J115" s="1" t="s">
        <v>43</v>
      </c>
      <c r="K115" s="1" t="s">
        <v>47</v>
      </c>
      <c r="L115" s="23" t="s">
        <v>334</v>
      </c>
      <c r="M115" s="1">
        <v>0</v>
      </c>
      <c r="N115" s="1">
        <v>0</v>
      </c>
      <c r="O115" s="1">
        <v>0</v>
      </c>
      <c r="P115" s="1">
        <v>0</v>
      </c>
      <c r="Q115" s="1">
        <v>0</v>
      </c>
      <c r="R115" s="1">
        <v>0</v>
      </c>
      <c r="S115" s="1">
        <v>0</v>
      </c>
      <c r="T115" s="1">
        <v>0</v>
      </c>
      <c r="U115" s="1">
        <v>0</v>
      </c>
      <c r="V115" s="1">
        <v>0</v>
      </c>
      <c r="W115" s="1">
        <v>0</v>
      </c>
      <c r="X115" s="1">
        <v>0</v>
      </c>
      <c r="Y115" s="1">
        <f t="shared" si="8"/>
        <v>0</v>
      </c>
      <c r="Z115" s="1">
        <f t="shared" si="9"/>
        <v>0</v>
      </c>
      <c r="AA115" s="1">
        <f t="shared" si="7"/>
        <v>0</v>
      </c>
      <c r="AB115" s="12" t="s">
        <v>45</v>
      </c>
      <c r="AC115" s="9" t="s">
        <v>335</v>
      </c>
      <c r="AD115" s="1">
        <v>-240</v>
      </c>
      <c r="AE115" s="1" t="s">
        <v>47</v>
      </c>
      <c r="AF115" s="1" t="s">
        <v>47</v>
      </c>
      <c r="AG115" s="1" t="s">
        <v>47</v>
      </c>
      <c r="AH115" s="1" t="s">
        <v>47</v>
      </c>
      <c r="AI115" s="1" t="s">
        <v>47</v>
      </c>
      <c r="AJ115" s="1" t="s">
        <v>47</v>
      </c>
      <c r="AK115" s="1" t="s">
        <v>47</v>
      </c>
      <c r="AL115" s="1" t="s">
        <v>47</v>
      </c>
      <c r="AM115" s="1" t="s">
        <v>47</v>
      </c>
    </row>
    <row r="116" spans="1:39" x14ac:dyDescent="0.35">
      <c r="A116" s="9" t="s">
        <v>127</v>
      </c>
      <c r="B116" s="11" t="s">
        <v>128</v>
      </c>
      <c r="C116" s="10">
        <v>44636</v>
      </c>
      <c r="D116" s="5" t="s">
        <v>288</v>
      </c>
      <c r="E116" s="1">
        <v>3</v>
      </c>
      <c r="F116" s="1" t="s">
        <v>42</v>
      </c>
      <c r="G116" s="1">
        <v>2792</v>
      </c>
      <c r="H116" s="1">
        <v>518</v>
      </c>
      <c r="I116" s="1">
        <v>373</v>
      </c>
      <c r="J116" s="1" t="s">
        <v>43</v>
      </c>
      <c r="K116" s="1" t="s">
        <v>47</v>
      </c>
      <c r="L116" s="23" t="s">
        <v>336</v>
      </c>
      <c r="M116" s="1">
        <v>0</v>
      </c>
      <c r="N116" s="1">
        <v>0</v>
      </c>
      <c r="O116" s="1">
        <v>0</v>
      </c>
      <c r="P116" s="1">
        <v>0</v>
      </c>
      <c r="Q116" s="1">
        <v>0</v>
      </c>
      <c r="R116" s="1">
        <v>0</v>
      </c>
      <c r="S116" s="1">
        <v>0</v>
      </c>
      <c r="T116" s="1">
        <v>0</v>
      </c>
      <c r="U116" s="1">
        <v>0</v>
      </c>
      <c r="V116" s="1">
        <v>0</v>
      </c>
      <c r="W116" s="1">
        <v>0</v>
      </c>
      <c r="X116" s="1">
        <v>0</v>
      </c>
      <c r="Y116" s="1">
        <f t="shared" si="8"/>
        <v>0</v>
      </c>
      <c r="Z116" s="1">
        <f t="shared" si="9"/>
        <v>0</v>
      </c>
      <c r="AA116" s="1">
        <f t="shared" si="7"/>
        <v>0</v>
      </c>
      <c r="AB116" s="12" t="s">
        <v>45</v>
      </c>
      <c r="AC116" s="9" t="s">
        <v>337</v>
      </c>
      <c r="AD116" s="1">
        <v>-230</v>
      </c>
      <c r="AE116" s="1" t="s">
        <v>47</v>
      </c>
      <c r="AF116" s="1" t="s">
        <v>47</v>
      </c>
      <c r="AG116" s="1" t="s">
        <v>47</v>
      </c>
      <c r="AH116" s="1" t="s">
        <v>47</v>
      </c>
      <c r="AI116" s="1" t="s">
        <v>47</v>
      </c>
      <c r="AJ116" s="1" t="s">
        <v>47</v>
      </c>
      <c r="AK116" s="1" t="s">
        <v>47</v>
      </c>
      <c r="AL116" s="1" t="s">
        <v>47</v>
      </c>
      <c r="AM116" s="1" t="s">
        <v>47</v>
      </c>
    </row>
    <row r="117" spans="1:39" x14ac:dyDescent="0.35">
      <c r="A117" s="9" t="s">
        <v>129</v>
      </c>
      <c r="B117" s="11" t="s">
        <v>130</v>
      </c>
      <c r="C117" s="10">
        <v>44636</v>
      </c>
      <c r="D117" s="5" t="s">
        <v>288</v>
      </c>
      <c r="E117" s="1">
        <v>3</v>
      </c>
      <c r="F117" s="1" t="s">
        <v>42</v>
      </c>
      <c r="G117" s="1">
        <v>2696</v>
      </c>
      <c r="H117" s="1">
        <v>516</v>
      </c>
      <c r="I117" s="1">
        <v>375</v>
      </c>
      <c r="J117" s="1" t="s">
        <v>43</v>
      </c>
      <c r="K117" s="1" t="s">
        <v>47</v>
      </c>
      <c r="L117" s="23" t="s">
        <v>338</v>
      </c>
      <c r="M117" s="1">
        <v>0</v>
      </c>
      <c r="N117" s="1">
        <v>0</v>
      </c>
      <c r="O117" s="1">
        <v>0</v>
      </c>
      <c r="P117" s="1">
        <v>0</v>
      </c>
      <c r="Q117" s="1">
        <v>0</v>
      </c>
      <c r="R117" s="1">
        <v>0</v>
      </c>
      <c r="S117" s="1">
        <v>0</v>
      </c>
      <c r="T117" s="1">
        <v>0</v>
      </c>
      <c r="U117" s="1">
        <v>0</v>
      </c>
      <c r="V117" s="1">
        <v>0</v>
      </c>
      <c r="W117" s="1">
        <v>0</v>
      </c>
      <c r="X117" s="1">
        <v>0</v>
      </c>
      <c r="Y117" s="1">
        <f t="shared" si="8"/>
        <v>0</v>
      </c>
      <c r="Z117" s="1">
        <f t="shared" si="9"/>
        <v>0</v>
      </c>
      <c r="AA117" s="1">
        <f t="shared" si="7"/>
        <v>0</v>
      </c>
      <c r="AB117" s="12" t="s">
        <v>45</v>
      </c>
      <c r="AC117" s="9" t="s">
        <v>339</v>
      </c>
      <c r="AD117" s="1">
        <v>-272</v>
      </c>
      <c r="AE117" s="1" t="s">
        <v>47</v>
      </c>
      <c r="AF117" s="1" t="s">
        <v>47</v>
      </c>
      <c r="AG117" s="1" t="s">
        <v>47</v>
      </c>
      <c r="AH117" s="1" t="s">
        <v>47</v>
      </c>
      <c r="AI117" s="1" t="s">
        <v>47</v>
      </c>
      <c r="AJ117" s="1" t="s">
        <v>47</v>
      </c>
      <c r="AK117" s="1" t="s">
        <v>47</v>
      </c>
      <c r="AL117" s="1" t="s">
        <v>47</v>
      </c>
      <c r="AM117" s="1" t="s">
        <v>47</v>
      </c>
    </row>
    <row r="118" spans="1:39" ht="29" x14ac:dyDescent="0.35">
      <c r="A118" s="9" t="s">
        <v>132</v>
      </c>
      <c r="B118" s="11" t="s">
        <v>133</v>
      </c>
      <c r="C118" s="10">
        <v>44636</v>
      </c>
      <c r="D118" s="5" t="s">
        <v>288</v>
      </c>
      <c r="E118" s="1">
        <v>3</v>
      </c>
      <c r="F118" s="1" t="s">
        <v>42</v>
      </c>
      <c r="G118" s="1">
        <v>3210</v>
      </c>
      <c r="H118" s="1">
        <v>515</v>
      </c>
      <c r="I118" s="1">
        <v>404</v>
      </c>
      <c r="J118" s="1" t="s">
        <v>43</v>
      </c>
      <c r="K118" s="1" t="s">
        <v>47</v>
      </c>
      <c r="L118" s="23" t="s">
        <v>340</v>
      </c>
      <c r="M118" s="1">
        <v>0</v>
      </c>
      <c r="N118" s="1">
        <v>0</v>
      </c>
      <c r="O118" s="1">
        <v>0</v>
      </c>
      <c r="P118" s="1">
        <v>0</v>
      </c>
      <c r="Q118" s="1">
        <v>0</v>
      </c>
      <c r="R118" s="1">
        <v>0</v>
      </c>
      <c r="S118" s="1">
        <v>0</v>
      </c>
      <c r="T118" s="1">
        <v>0</v>
      </c>
      <c r="U118" s="1">
        <v>0</v>
      </c>
      <c r="V118" s="1">
        <v>0</v>
      </c>
      <c r="W118" s="1">
        <v>0</v>
      </c>
      <c r="X118" s="1">
        <v>0</v>
      </c>
      <c r="Y118" s="1">
        <f t="shared" si="8"/>
        <v>0</v>
      </c>
      <c r="Z118" s="1">
        <f t="shared" si="9"/>
        <v>0</v>
      </c>
      <c r="AA118" s="1">
        <f t="shared" si="7"/>
        <v>0</v>
      </c>
      <c r="AB118" s="12" t="s">
        <v>45</v>
      </c>
      <c r="AC118" s="9" t="s">
        <v>341</v>
      </c>
      <c r="AD118" s="1">
        <v>-280</v>
      </c>
      <c r="AE118" s="1" t="s">
        <v>297</v>
      </c>
      <c r="AF118" s="1" t="s">
        <v>292</v>
      </c>
      <c r="AG118" s="1" t="s">
        <v>293</v>
      </c>
      <c r="AH118" s="1" t="s">
        <v>294</v>
      </c>
      <c r="AI118" s="1" t="s">
        <v>293</v>
      </c>
      <c r="AJ118" s="1" t="s">
        <v>292</v>
      </c>
      <c r="AK118" s="1" t="s">
        <v>292</v>
      </c>
      <c r="AL118" s="1" t="s">
        <v>292</v>
      </c>
      <c r="AM118" s="1" t="s">
        <v>292</v>
      </c>
    </row>
    <row r="119" spans="1:39" x14ac:dyDescent="0.35">
      <c r="A119" s="9" t="s">
        <v>135</v>
      </c>
      <c r="B119" s="11" t="s">
        <v>136</v>
      </c>
      <c r="C119" s="10">
        <v>44636</v>
      </c>
      <c r="D119" s="5" t="s">
        <v>288</v>
      </c>
      <c r="E119" s="1">
        <v>3</v>
      </c>
      <c r="F119" s="1" t="s">
        <v>42</v>
      </c>
      <c r="G119" s="1">
        <v>2630</v>
      </c>
      <c r="H119" s="1">
        <v>508</v>
      </c>
      <c r="I119" s="1">
        <v>374</v>
      </c>
      <c r="J119" s="1" t="s">
        <v>43</v>
      </c>
      <c r="K119" s="1" t="s">
        <v>47</v>
      </c>
      <c r="L119" s="23" t="s">
        <v>342</v>
      </c>
      <c r="M119" s="1">
        <v>0</v>
      </c>
      <c r="N119" s="1">
        <v>0</v>
      </c>
      <c r="O119" s="1">
        <v>0</v>
      </c>
      <c r="P119" s="1">
        <v>0</v>
      </c>
      <c r="Q119" s="1">
        <v>0</v>
      </c>
      <c r="R119" s="1">
        <v>0</v>
      </c>
      <c r="S119" s="1">
        <v>0</v>
      </c>
      <c r="T119" s="1">
        <v>0</v>
      </c>
      <c r="U119" s="1">
        <v>0</v>
      </c>
      <c r="V119" s="1">
        <v>0</v>
      </c>
      <c r="W119" s="1">
        <v>0</v>
      </c>
      <c r="X119" s="1">
        <v>0</v>
      </c>
      <c r="Y119" s="1">
        <f t="shared" si="8"/>
        <v>0</v>
      </c>
      <c r="Z119" s="1">
        <f t="shared" si="9"/>
        <v>0</v>
      </c>
      <c r="AA119" s="1">
        <f t="shared" si="7"/>
        <v>0</v>
      </c>
      <c r="AB119" s="12" t="s">
        <v>45</v>
      </c>
      <c r="AC119" s="9" t="s">
        <v>343</v>
      </c>
      <c r="AD119" s="1">
        <v>-190</v>
      </c>
      <c r="AE119" s="1" t="s">
        <v>297</v>
      </c>
      <c r="AF119" s="1" t="s">
        <v>294</v>
      </c>
      <c r="AG119" s="1" t="s">
        <v>293</v>
      </c>
      <c r="AH119" s="1" t="s">
        <v>292</v>
      </c>
      <c r="AI119" s="1" t="s">
        <v>293</v>
      </c>
      <c r="AJ119" s="1" t="s">
        <v>292</v>
      </c>
      <c r="AK119" s="1" t="s">
        <v>292</v>
      </c>
      <c r="AL119" s="1" t="s">
        <v>292</v>
      </c>
      <c r="AM119" s="1" t="s">
        <v>292</v>
      </c>
    </row>
    <row r="120" spans="1:39" x14ac:dyDescent="0.35">
      <c r="A120" s="9" t="s">
        <v>138</v>
      </c>
      <c r="B120" s="11" t="s">
        <v>139</v>
      </c>
      <c r="C120" s="10">
        <v>44636</v>
      </c>
      <c r="D120" s="5" t="s">
        <v>288</v>
      </c>
      <c r="E120" s="1">
        <v>4</v>
      </c>
      <c r="F120" s="1" t="s">
        <v>42</v>
      </c>
      <c r="G120" s="1">
        <v>2502</v>
      </c>
      <c r="H120" s="1">
        <v>499</v>
      </c>
      <c r="I120" s="1">
        <v>362</v>
      </c>
      <c r="J120" s="1" t="s">
        <v>43</v>
      </c>
      <c r="K120" s="1" t="s">
        <v>47</v>
      </c>
      <c r="L120" s="23" t="s">
        <v>344</v>
      </c>
      <c r="M120" s="1">
        <v>1</v>
      </c>
      <c r="N120" s="1">
        <v>0</v>
      </c>
      <c r="O120" s="1">
        <v>0</v>
      </c>
      <c r="P120" s="1">
        <v>0</v>
      </c>
      <c r="Q120" s="1">
        <v>0</v>
      </c>
      <c r="R120" s="1">
        <v>0</v>
      </c>
      <c r="S120" s="1">
        <v>0</v>
      </c>
      <c r="T120" s="1">
        <v>0</v>
      </c>
      <c r="U120" s="1">
        <v>0</v>
      </c>
      <c r="V120" s="1">
        <v>0</v>
      </c>
      <c r="W120" s="1">
        <v>0</v>
      </c>
      <c r="X120" s="1">
        <v>0</v>
      </c>
      <c r="Y120" s="1">
        <f t="shared" si="8"/>
        <v>1</v>
      </c>
      <c r="Z120" s="1">
        <f t="shared" si="9"/>
        <v>0</v>
      </c>
      <c r="AA120" s="1">
        <f t="shared" si="7"/>
        <v>1</v>
      </c>
      <c r="AB120" s="12" t="s">
        <v>45</v>
      </c>
      <c r="AC120" s="9" t="s">
        <v>345</v>
      </c>
      <c r="AD120" s="1">
        <v>-114</v>
      </c>
      <c r="AE120" s="1" t="s">
        <v>297</v>
      </c>
      <c r="AF120" s="1" t="s">
        <v>292</v>
      </c>
      <c r="AG120" s="1" t="s">
        <v>294</v>
      </c>
      <c r="AH120" s="1" t="s">
        <v>292</v>
      </c>
      <c r="AI120" s="1" t="s">
        <v>314</v>
      </c>
      <c r="AJ120" s="1" t="s">
        <v>292</v>
      </c>
      <c r="AK120" s="1" t="s">
        <v>292</v>
      </c>
      <c r="AL120" s="1" t="s">
        <v>292</v>
      </c>
      <c r="AM120" s="1" t="s">
        <v>292</v>
      </c>
    </row>
    <row r="121" spans="1:39" ht="29" x14ac:dyDescent="0.35">
      <c r="A121" s="9" t="s">
        <v>140</v>
      </c>
      <c r="B121" s="11" t="s">
        <v>141</v>
      </c>
      <c r="C121" s="10">
        <v>44636</v>
      </c>
      <c r="D121" s="5" t="s">
        <v>288</v>
      </c>
      <c r="E121" s="1">
        <v>4</v>
      </c>
      <c r="F121" s="1" t="s">
        <v>42</v>
      </c>
      <c r="G121" s="1">
        <v>2836</v>
      </c>
      <c r="H121" s="1">
        <v>525</v>
      </c>
      <c r="I121" s="1">
        <v>375</v>
      </c>
      <c r="J121" s="1" t="s">
        <v>43</v>
      </c>
      <c r="K121" s="1" t="s">
        <v>47</v>
      </c>
      <c r="L121" s="23" t="s">
        <v>346</v>
      </c>
      <c r="M121" s="1">
        <v>0</v>
      </c>
      <c r="N121" s="1">
        <v>0</v>
      </c>
      <c r="O121" s="1">
        <v>0</v>
      </c>
      <c r="P121" s="1">
        <v>0</v>
      </c>
      <c r="Q121" s="1">
        <v>0</v>
      </c>
      <c r="R121" s="1">
        <v>0</v>
      </c>
      <c r="S121" s="1">
        <v>0</v>
      </c>
      <c r="T121" s="1">
        <v>0</v>
      </c>
      <c r="U121" s="1">
        <v>0</v>
      </c>
      <c r="V121" s="1">
        <v>0</v>
      </c>
      <c r="W121" s="1">
        <v>0</v>
      </c>
      <c r="X121" s="1">
        <v>0</v>
      </c>
      <c r="Y121" s="1">
        <f t="shared" si="8"/>
        <v>0</v>
      </c>
      <c r="Z121" s="1">
        <f t="shared" si="9"/>
        <v>0</v>
      </c>
      <c r="AA121" s="1">
        <f t="shared" si="7"/>
        <v>0</v>
      </c>
      <c r="AB121" s="12" t="s">
        <v>45</v>
      </c>
      <c r="AC121" s="9" t="s">
        <v>347</v>
      </c>
      <c r="AD121" s="1">
        <v>-266</v>
      </c>
      <c r="AE121" s="1" t="s">
        <v>297</v>
      </c>
      <c r="AF121" s="1" t="s">
        <v>292</v>
      </c>
      <c r="AG121" s="1" t="s">
        <v>293</v>
      </c>
      <c r="AH121" s="1" t="s">
        <v>292</v>
      </c>
      <c r="AI121" s="1" t="s">
        <v>293</v>
      </c>
      <c r="AJ121" s="1" t="s">
        <v>292</v>
      </c>
      <c r="AK121" s="1" t="s">
        <v>292</v>
      </c>
      <c r="AL121" s="1" t="s">
        <v>292</v>
      </c>
      <c r="AM121" s="1" t="s">
        <v>292</v>
      </c>
    </row>
    <row r="122" spans="1:39" x14ac:dyDescent="0.35">
      <c r="A122" s="9" t="s">
        <v>144</v>
      </c>
      <c r="B122" s="11" t="s">
        <v>145</v>
      </c>
      <c r="C122" s="10">
        <v>44636</v>
      </c>
      <c r="D122" s="5" t="s">
        <v>288</v>
      </c>
      <c r="E122" s="1">
        <v>4</v>
      </c>
      <c r="F122" s="1" t="s">
        <v>42</v>
      </c>
      <c r="G122" s="1">
        <v>3194</v>
      </c>
      <c r="H122" s="1">
        <v>489</v>
      </c>
      <c r="I122" s="1">
        <v>416</v>
      </c>
      <c r="J122" s="1" t="s">
        <v>43</v>
      </c>
      <c r="K122" s="1" t="s">
        <v>47</v>
      </c>
      <c r="L122" s="23" t="s">
        <v>348</v>
      </c>
      <c r="M122" s="1">
        <v>0</v>
      </c>
      <c r="N122" s="1">
        <v>0</v>
      </c>
      <c r="O122" s="1">
        <v>0</v>
      </c>
      <c r="P122" s="1">
        <v>0</v>
      </c>
      <c r="Q122" s="1">
        <v>0</v>
      </c>
      <c r="R122" s="1">
        <v>0</v>
      </c>
      <c r="S122" s="1">
        <v>0</v>
      </c>
      <c r="T122" s="1">
        <v>0</v>
      </c>
      <c r="U122" s="1">
        <v>0</v>
      </c>
      <c r="V122" s="1">
        <v>0</v>
      </c>
      <c r="W122" s="1">
        <v>0</v>
      </c>
      <c r="X122" s="1">
        <v>0</v>
      </c>
      <c r="Y122" s="1">
        <f t="shared" si="8"/>
        <v>0</v>
      </c>
      <c r="Z122" s="1">
        <f t="shared" si="9"/>
        <v>0</v>
      </c>
      <c r="AA122" s="1">
        <f t="shared" si="7"/>
        <v>0</v>
      </c>
      <c r="AB122" s="12" t="s">
        <v>45</v>
      </c>
      <c r="AC122" s="9" t="s">
        <v>349</v>
      </c>
      <c r="AD122" s="1">
        <v>330</v>
      </c>
      <c r="AE122" s="1" t="s">
        <v>291</v>
      </c>
      <c r="AF122" s="1" t="s">
        <v>294</v>
      </c>
      <c r="AG122" s="1" t="s">
        <v>293</v>
      </c>
      <c r="AH122" s="1" t="s">
        <v>292</v>
      </c>
      <c r="AI122" s="1" t="s">
        <v>314</v>
      </c>
      <c r="AJ122" s="1" t="s">
        <v>292</v>
      </c>
      <c r="AK122" s="1" t="s">
        <v>292</v>
      </c>
      <c r="AL122" s="1" t="s">
        <v>292</v>
      </c>
      <c r="AM122" s="1" t="s">
        <v>292</v>
      </c>
    </row>
    <row r="123" spans="1:39" x14ac:dyDescent="0.35">
      <c r="A123" s="9" t="s">
        <v>146</v>
      </c>
      <c r="B123" s="11" t="s">
        <v>147</v>
      </c>
      <c r="C123" s="10">
        <v>44636</v>
      </c>
      <c r="D123" s="5" t="s">
        <v>288</v>
      </c>
      <c r="E123" s="1">
        <v>4</v>
      </c>
      <c r="F123" s="1" t="s">
        <v>42</v>
      </c>
      <c r="G123" s="1">
        <v>2876</v>
      </c>
      <c r="H123" s="1">
        <v>521</v>
      </c>
      <c r="I123" s="1">
        <v>385</v>
      </c>
      <c r="J123" s="1" t="s">
        <v>43</v>
      </c>
      <c r="K123" s="1" t="s">
        <v>47</v>
      </c>
      <c r="L123" s="23" t="s">
        <v>350</v>
      </c>
      <c r="M123" s="1">
        <v>0</v>
      </c>
      <c r="N123" s="1">
        <v>0</v>
      </c>
      <c r="O123" s="1">
        <v>0</v>
      </c>
      <c r="P123" s="1">
        <v>0</v>
      </c>
      <c r="Q123" s="1">
        <v>0</v>
      </c>
      <c r="R123" s="1">
        <v>0</v>
      </c>
      <c r="S123" s="1">
        <v>0</v>
      </c>
      <c r="T123" s="1">
        <v>0</v>
      </c>
      <c r="U123" s="1">
        <v>0</v>
      </c>
      <c r="V123" s="1">
        <v>0</v>
      </c>
      <c r="W123" s="1">
        <v>0</v>
      </c>
      <c r="X123" s="1">
        <v>0</v>
      </c>
      <c r="Y123" s="1">
        <f t="shared" si="8"/>
        <v>0</v>
      </c>
      <c r="Z123" s="1">
        <f t="shared" si="9"/>
        <v>0</v>
      </c>
      <c r="AA123" s="1">
        <f t="shared" si="7"/>
        <v>0</v>
      </c>
      <c r="AB123" s="12" t="s">
        <v>45</v>
      </c>
      <c r="AC123" s="9" t="s">
        <v>351</v>
      </c>
      <c r="AD123" s="1">
        <v>-120</v>
      </c>
      <c r="AE123" s="1" t="s">
        <v>291</v>
      </c>
      <c r="AF123" s="1" t="s">
        <v>292</v>
      </c>
      <c r="AG123" s="1" t="s">
        <v>314</v>
      </c>
      <c r="AH123" s="1" t="s">
        <v>294</v>
      </c>
      <c r="AI123" s="1" t="s">
        <v>294</v>
      </c>
      <c r="AJ123" s="1" t="s">
        <v>292</v>
      </c>
      <c r="AK123" s="1" t="s">
        <v>292</v>
      </c>
      <c r="AL123" s="1" t="s">
        <v>292</v>
      </c>
      <c r="AM123" s="1" t="s">
        <v>292</v>
      </c>
    </row>
    <row r="124" spans="1:39" x14ac:dyDescent="0.35">
      <c r="A124" s="9" t="s">
        <v>148</v>
      </c>
      <c r="B124" s="11" t="s">
        <v>149</v>
      </c>
      <c r="C124" s="10">
        <v>44636</v>
      </c>
      <c r="D124" s="5" t="s">
        <v>288</v>
      </c>
      <c r="E124" s="1">
        <v>4</v>
      </c>
      <c r="F124" s="1" t="s">
        <v>42</v>
      </c>
      <c r="G124" s="1">
        <v>2192</v>
      </c>
      <c r="H124" s="1">
        <v>509</v>
      </c>
      <c r="I124" s="1">
        <v>336</v>
      </c>
      <c r="J124" s="1" t="s">
        <v>43</v>
      </c>
      <c r="K124" s="1" t="s">
        <v>47</v>
      </c>
      <c r="L124" s="23" t="s">
        <v>352</v>
      </c>
      <c r="M124" s="1">
        <v>0</v>
      </c>
      <c r="N124" s="1">
        <v>0</v>
      </c>
      <c r="O124" s="1">
        <v>0</v>
      </c>
      <c r="P124" s="1">
        <v>0</v>
      </c>
      <c r="Q124" s="1">
        <v>0</v>
      </c>
      <c r="R124" s="1">
        <v>0</v>
      </c>
      <c r="S124" s="1">
        <v>0</v>
      </c>
      <c r="T124" s="1">
        <v>0</v>
      </c>
      <c r="U124" s="1">
        <v>0</v>
      </c>
      <c r="V124" s="1">
        <v>0</v>
      </c>
      <c r="W124" s="1">
        <v>0</v>
      </c>
      <c r="X124" s="1">
        <v>0</v>
      </c>
      <c r="Y124" s="1">
        <f t="shared" si="8"/>
        <v>0</v>
      </c>
      <c r="Z124" s="1">
        <f t="shared" si="9"/>
        <v>0</v>
      </c>
      <c r="AA124" s="1">
        <f t="shared" si="7"/>
        <v>0</v>
      </c>
      <c r="AB124" s="12" t="s">
        <v>45</v>
      </c>
      <c r="AC124" s="9" t="s">
        <v>353</v>
      </c>
      <c r="AD124" s="1">
        <v>-266</v>
      </c>
      <c r="AE124" s="1" t="s">
        <v>291</v>
      </c>
      <c r="AF124" s="1" t="s">
        <v>292</v>
      </c>
      <c r="AG124" s="1" t="s">
        <v>293</v>
      </c>
      <c r="AH124" s="1" t="s">
        <v>294</v>
      </c>
      <c r="AI124" s="1" t="s">
        <v>293</v>
      </c>
      <c r="AJ124" s="1" t="s">
        <v>292</v>
      </c>
      <c r="AK124" s="1" t="s">
        <v>292</v>
      </c>
      <c r="AL124" s="1" t="s">
        <v>292</v>
      </c>
      <c r="AM124" s="1" t="s">
        <v>292</v>
      </c>
    </row>
    <row r="125" spans="1:39" x14ac:dyDescent="0.35">
      <c r="A125" s="9" t="s">
        <v>150</v>
      </c>
      <c r="B125" s="11" t="s">
        <v>151</v>
      </c>
      <c r="C125" s="10">
        <v>44636</v>
      </c>
      <c r="D125" s="5" t="s">
        <v>288</v>
      </c>
      <c r="E125" s="1">
        <v>4</v>
      </c>
      <c r="F125" s="1" t="s">
        <v>42</v>
      </c>
      <c r="G125" s="1">
        <v>2674</v>
      </c>
      <c r="H125" s="1">
        <v>500</v>
      </c>
      <c r="I125" s="1">
        <v>383</v>
      </c>
      <c r="J125" s="1" t="s">
        <v>43</v>
      </c>
      <c r="K125" s="1" t="s">
        <v>47</v>
      </c>
      <c r="L125" s="23" t="s">
        <v>354</v>
      </c>
      <c r="M125" s="1">
        <v>0</v>
      </c>
      <c r="N125" s="1">
        <v>0</v>
      </c>
      <c r="O125" s="1">
        <v>0</v>
      </c>
      <c r="P125" s="1">
        <v>0</v>
      </c>
      <c r="Q125" s="1">
        <v>0</v>
      </c>
      <c r="R125" s="1">
        <v>0</v>
      </c>
      <c r="S125" s="1">
        <v>0</v>
      </c>
      <c r="T125" s="1">
        <v>0</v>
      </c>
      <c r="U125" s="1">
        <v>0</v>
      </c>
      <c r="V125" s="1">
        <v>0</v>
      </c>
      <c r="W125" s="1">
        <v>0</v>
      </c>
      <c r="X125" s="1">
        <v>0</v>
      </c>
      <c r="Y125" s="1">
        <f t="shared" si="8"/>
        <v>0</v>
      </c>
      <c r="Z125" s="1">
        <f t="shared" si="9"/>
        <v>0</v>
      </c>
      <c r="AA125" s="1">
        <f t="shared" si="7"/>
        <v>0</v>
      </c>
      <c r="AB125" s="12" t="s">
        <v>45</v>
      </c>
      <c r="AC125" s="9" t="s">
        <v>355</v>
      </c>
      <c r="AD125" s="1">
        <v>-20</v>
      </c>
      <c r="AE125" s="1" t="s">
        <v>291</v>
      </c>
      <c r="AF125" s="1" t="s">
        <v>292</v>
      </c>
      <c r="AG125" s="1" t="s">
        <v>293</v>
      </c>
      <c r="AH125" s="1" t="s">
        <v>294</v>
      </c>
      <c r="AI125" s="1" t="s">
        <v>314</v>
      </c>
      <c r="AJ125" s="1" t="s">
        <v>292</v>
      </c>
      <c r="AK125" s="1" t="s">
        <v>292</v>
      </c>
      <c r="AL125" s="1" t="s">
        <v>292</v>
      </c>
      <c r="AM125" s="1" t="s">
        <v>292</v>
      </c>
    </row>
    <row r="126" spans="1:39" ht="29" x14ac:dyDescent="0.35">
      <c r="A126" s="9" t="s">
        <v>152</v>
      </c>
      <c r="B126" s="11" t="s">
        <v>153</v>
      </c>
      <c r="C126" s="10">
        <v>44636</v>
      </c>
      <c r="D126" s="5" t="s">
        <v>288</v>
      </c>
      <c r="E126" s="1">
        <v>4</v>
      </c>
      <c r="F126" s="1" t="s">
        <v>42</v>
      </c>
      <c r="G126" s="1">
        <v>3780</v>
      </c>
      <c r="H126" s="1">
        <v>554</v>
      </c>
      <c r="I126" s="1">
        <v>417</v>
      </c>
      <c r="J126" s="1" t="s">
        <v>43</v>
      </c>
      <c r="K126" s="1" t="s">
        <v>47</v>
      </c>
      <c r="L126" s="23" t="s">
        <v>356</v>
      </c>
      <c r="M126" s="1">
        <v>0</v>
      </c>
      <c r="N126" s="1">
        <v>0</v>
      </c>
      <c r="O126" s="1">
        <v>0</v>
      </c>
      <c r="P126" s="1">
        <v>0</v>
      </c>
      <c r="Q126" s="1">
        <v>0</v>
      </c>
      <c r="R126" s="1">
        <v>0</v>
      </c>
      <c r="S126" s="1">
        <v>0</v>
      </c>
      <c r="T126" s="1">
        <v>0</v>
      </c>
      <c r="U126" s="1">
        <v>0</v>
      </c>
      <c r="V126" s="1">
        <v>0</v>
      </c>
      <c r="W126" s="1">
        <v>0</v>
      </c>
      <c r="X126" s="1">
        <v>0</v>
      </c>
      <c r="Y126" s="1">
        <f t="shared" si="8"/>
        <v>0</v>
      </c>
      <c r="Z126" s="1">
        <f t="shared" si="9"/>
        <v>0</v>
      </c>
      <c r="AA126" s="1">
        <f t="shared" si="7"/>
        <v>0</v>
      </c>
      <c r="AB126" s="12" t="s">
        <v>45</v>
      </c>
      <c r="AC126" s="9" t="s">
        <v>357</v>
      </c>
      <c r="AD126" s="1">
        <v>-206</v>
      </c>
      <c r="AE126" s="1" t="s">
        <v>291</v>
      </c>
      <c r="AF126" s="1" t="s">
        <v>292</v>
      </c>
      <c r="AG126" s="1" t="s">
        <v>293</v>
      </c>
      <c r="AH126" s="1" t="s">
        <v>292</v>
      </c>
      <c r="AI126" s="1" t="s">
        <v>292</v>
      </c>
      <c r="AJ126" s="1" t="s">
        <v>292</v>
      </c>
      <c r="AK126" s="1" t="s">
        <v>294</v>
      </c>
      <c r="AL126" s="1" t="s">
        <v>292</v>
      </c>
      <c r="AM126" s="1" t="s">
        <v>293</v>
      </c>
    </row>
    <row r="127" spans="1:39" x14ac:dyDescent="0.35">
      <c r="A127" s="9" t="s">
        <v>156</v>
      </c>
      <c r="B127" s="11" t="s">
        <v>157</v>
      </c>
      <c r="C127" s="10">
        <v>44636</v>
      </c>
      <c r="D127" s="5" t="s">
        <v>288</v>
      </c>
      <c r="E127" s="1">
        <v>4</v>
      </c>
      <c r="F127" s="1" t="s">
        <v>42</v>
      </c>
      <c r="G127" s="1">
        <v>3834</v>
      </c>
      <c r="H127" s="1">
        <v>558</v>
      </c>
      <c r="I127" s="1">
        <v>420</v>
      </c>
      <c r="J127" s="1" t="s">
        <v>43</v>
      </c>
      <c r="K127" s="1" t="s">
        <v>47</v>
      </c>
      <c r="L127" s="23" t="s">
        <v>358</v>
      </c>
      <c r="M127" s="1">
        <v>0</v>
      </c>
      <c r="N127" s="1">
        <v>0</v>
      </c>
      <c r="O127" s="1">
        <v>0</v>
      </c>
      <c r="P127" s="1">
        <v>0</v>
      </c>
      <c r="Q127" s="1">
        <v>0</v>
      </c>
      <c r="R127" s="1">
        <v>0</v>
      </c>
      <c r="S127" s="1">
        <v>0</v>
      </c>
      <c r="T127" s="1">
        <v>0</v>
      </c>
      <c r="U127" s="1">
        <v>0</v>
      </c>
      <c r="V127" s="1">
        <v>0</v>
      </c>
      <c r="W127" s="1">
        <v>0</v>
      </c>
      <c r="X127" s="1">
        <v>0</v>
      </c>
      <c r="Y127" s="1">
        <f t="shared" si="8"/>
        <v>0</v>
      </c>
      <c r="Z127" s="1">
        <f t="shared" si="9"/>
        <v>0</v>
      </c>
      <c r="AA127" s="1">
        <f t="shared" si="7"/>
        <v>0</v>
      </c>
      <c r="AB127" s="12" t="s">
        <v>45</v>
      </c>
      <c r="AC127" s="9" t="s">
        <v>359</v>
      </c>
      <c r="AD127" s="1">
        <v>-178</v>
      </c>
      <c r="AE127" s="1" t="s">
        <v>297</v>
      </c>
      <c r="AF127" s="1" t="s">
        <v>292</v>
      </c>
      <c r="AG127" s="1" t="s">
        <v>293</v>
      </c>
      <c r="AH127" s="1" t="s">
        <v>292</v>
      </c>
      <c r="AI127" s="1" t="s">
        <v>314</v>
      </c>
      <c r="AJ127" s="1" t="s">
        <v>292</v>
      </c>
      <c r="AK127" s="1" t="s">
        <v>292</v>
      </c>
      <c r="AL127" s="1" t="s">
        <v>292</v>
      </c>
      <c r="AM127" s="1" t="s">
        <v>292</v>
      </c>
    </row>
    <row r="128" spans="1:39" x14ac:dyDescent="0.35">
      <c r="A128" s="9" t="s">
        <v>158</v>
      </c>
      <c r="B128" s="11" t="s">
        <v>159</v>
      </c>
      <c r="C128" s="10">
        <v>44636</v>
      </c>
      <c r="D128" s="5" t="s">
        <v>288</v>
      </c>
      <c r="E128" s="1">
        <v>4</v>
      </c>
      <c r="F128" s="1" t="s">
        <v>42</v>
      </c>
      <c r="G128" s="1">
        <v>2810</v>
      </c>
      <c r="H128" s="1">
        <v>516</v>
      </c>
      <c r="I128" s="1">
        <v>379</v>
      </c>
      <c r="J128" s="1" t="s">
        <v>43</v>
      </c>
      <c r="K128" s="1" t="s">
        <v>47</v>
      </c>
      <c r="L128" s="23" t="s">
        <v>360</v>
      </c>
      <c r="M128" s="1">
        <v>0</v>
      </c>
      <c r="N128" s="1">
        <v>1</v>
      </c>
      <c r="O128" s="1">
        <v>0</v>
      </c>
      <c r="P128" s="1">
        <v>0</v>
      </c>
      <c r="Q128" s="1">
        <v>0</v>
      </c>
      <c r="R128" s="1">
        <v>0</v>
      </c>
      <c r="S128" s="1">
        <v>0</v>
      </c>
      <c r="T128" s="1">
        <v>0</v>
      </c>
      <c r="U128" s="1">
        <v>0</v>
      </c>
      <c r="V128" s="1">
        <v>0</v>
      </c>
      <c r="W128" s="1">
        <v>0</v>
      </c>
      <c r="X128" s="1">
        <v>0</v>
      </c>
      <c r="Y128" s="1">
        <f t="shared" si="8"/>
        <v>1</v>
      </c>
      <c r="Z128" s="1">
        <f t="shared" si="9"/>
        <v>0</v>
      </c>
      <c r="AA128" s="1">
        <f t="shared" si="7"/>
        <v>1</v>
      </c>
      <c r="AB128" s="12" t="s">
        <v>45</v>
      </c>
      <c r="AC128" s="9" t="s">
        <v>361</v>
      </c>
      <c r="AD128" s="1">
        <v>-8</v>
      </c>
      <c r="AE128" s="1" t="s">
        <v>47</v>
      </c>
      <c r="AF128" s="1" t="s">
        <v>47</v>
      </c>
      <c r="AG128" s="1" t="s">
        <v>47</v>
      </c>
      <c r="AH128" s="1" t="s">
        <v>47</v>
      </c>
      <c r="AI128" s="1" t="s">
        <v>47</v>
      </c>
      <c r="AJ128" s="1" t="s">
        <v>47</v>
      </c>
      <c r="AK128" s="1" t="s">
        <v>47</v>
      </c>
      <c r="AL128" s="1" t="s">
        <v>47</v>
      </c>
      <c r="AM128" s="1" t="s">
        <v>47</v>
      </c>
    </row>
    <row r="129" spans="1:39" ht="29" x14ac:dyDescent="0.35">
      <c r="A129" s="9" t="s">
        <v>161</v>
      </c>
      <c r="B129" s="11" t="s">
        <v>162</v>
      </c>
      <c r="C129" s="10">
        <v>44636</v>
      </c>
      <c r="D129" s="5" t="s">
        <v>288</v>
      </c>
      <c r="E129" s="1">
        <v>4</v>
      </c>
      <c r="F129" s="1" t="s">
        <v>42</v>
      </c>
      <c r="G129" s="1">
        <v>2892</v>
      </c>
      <c r="H129" s="1">
        <v>536</v>
      </c>
      <c r="I129" s="1">
        <v>373</v>
      </c>
      <c r="J129" s="1" t="s">
        <v>43</v>
      </c>
      <c r="K129" s="1" t="s">
        <v>47</v>
      </c>
      <c r="L129" s="23" t="s">
        <v>362</v>
      </c>
      <c r="M129" s="1">
        <v>0</v>
      </c>
      <c r="N129" s="1">
        <v>0</v>
      </c>
      <c r="O129" s="1">
        <v>0</v>
      </c>
      <c r="P129" s="1">
        <v>0</v>
      </c>
      <c r="Q129" s="1">
        <v>0</v>
      </c>
      <c r="R129" s="1">
        <v>0</v>
      </c>
      <c r="S129" s="1">
        <v>0</v>
      </c>
      <c r="T129" s="1">
        <v>0</v>
      </c>
      <c r="U129" s="1">
        <v>0</v>
      </c>
      <c r="V129" s="1">
        <v>0</v>
      </c>
      <c r="W129" s="1">
        <v>0</v>
      </c>
      <c r="X129" s="1">
        <v>0</v>
      </c>
      <c r="Y129" s="1">
        <f t="shared" si="8"/>
        <v>0</v>
      </c>
      <c r="Z129" s="1">
        <f t="shared" si="9"/>
        <v>0</v>
      </c>
      <c r="AA129" s="1">
        <f t="shared" si="7"/>
        <v>0</v>
      </c>
      <c r="AB129" s="12" t="s">
        <v>45</v>
      </c>
      <c r="AC129" s="9" t="s">
        <v>363</v>
      </c>
      <c r="AD129" s="1">
        <v>-280</v>
      </c>
      <c r="AE129" s="1" t="s">
        <v>47</v>
      </c>
      <c r="AF129" s="1" t="s">
        <v>47</v>
      </c>
      <c r="AG129" s="1" t="s">
        <v>47</v>
      </c>
      <c r="AH129" s="1" t="s">
        <v>47</v>
      </c>
      <c r="AI129" s="1" t="s">
        <v>47</v>
      </c>
      <c r="AJ129" s="1" t="s">
        <v>47</v>
      </c>
      <c r="AK129" s="1" t="s">
        <v>47</v>
      </c>
      <c r="AL129" s="1" t="s">
        <v>47</v>
      </c>
      <c r="AM129" s="1" t="s">
        <v>47</v>
      </c>
    </row>
    <row r="130" spans="1:39" ht="29" x14ac:dyDescent="0.35">
      <c r="A130" s="9" t="s">
        <v>164</v>
      </c>
      <c r="B130" s="11" t="s">
        <v>165</v>
      </c>
      <c r="C130" s="10">
        <v>44635</v>
      </c>
      <c r="D130" s="5" t="s">
        <v>288</v>
      </c>
      <c r="E130" s="1">
        <v>5</v>
      </c>
      <c r="F130" s="1" t="s">
        <v>166</v>
      </c>
      <c r="G130" s="1">
        <v>2472</v>
      </c>
      <c r="H130" s="1">
        <v>515</v>
      </c>
      <c r="I130" s="1">
        <v>348</v>
      </c>
      <c r="J130" s="1" t="s">
        <v>43</v>
      </c>
      <c r="K130" s="1" t="s">
        <v>47</v>
      </c>
      <c r="L130" s="23" t="s">
        <v>364</v>
      </c>
      <c r="M130" s="1">
        <v>1</v>
      </c>
      <c r="N130" s="1">
        <v>0</v>
      </c>
      <c r="O130" s="1">
        <v>0</v>
      </c>
      <c r="P130" s="1">
        <v>0</v>
      </c>
      <c r="Q130" s="1">
        <v>0</v>
      </c>
      <c r="R130" s="1">
        <v>0</v>
      </c>
      <c r="S130" s="1">
        <v>0</v>
      </c>
      <c r="T130" s="1">
        <v>0</v>
      </c>
      <c r="U130" s="1">
        <v>0</v>
      </c>
      <c r="V130" s="1">
        <v>0</v>
      </c>
      <c r="W130" s="1">
        <v>0</v>
      </c>
      <c r="X130" s="1">
        <v>0</v>
      </c>
      <c r="Y130" s="1">
        <f t="shared" ref="Y130:Y161" si="10">SUM(M130:R130)</f>
        <v>1</v>
      </c>
      <c r="Z130" s="1">
        <f t="shared" ref="Z130:Z161" si="11">SUM(S130:X130)</f>
        <v>0</v>
      </c>
      <c r="AA130" s="1">
        <f t="shared" si="7"/>
        <v>1</v>
      </c>
      <c r="AB130" s="12" t="s">
        <v>45</v>
      </c>
      <c r="AC130" s="9" t="s">
        <v>365</v>
      </c>
      <c r="AD130" s="1">
        <v>-316</v>
      </c>
      <c r="AE130" s="1" t="s">
        <v>297</v>
      </c>
      <c r="AF130" s="1" t="s">
        <v>292</v>
      </c>
      <c r="AG130" s="1" t="s">
        <v>292</v>
      </c>
      <c r="AH130" s="1" t="s">
        <v>292</v>
      </c>
      <c r="AI130" s="1" t="s">
        <v>294</v>
      </c>
      <c r="AJ130" s="1" t="s">
        <v>292</v>
      </c>
      <c r="AK130" s="1" t="s">
        <v>292</v>
      </c>
      <c r="AL130" s="1" t="s">
        <v>292</v>
      </c>
      <c r="AM130" s="1" t="s">
        <v>292</v>
      </c>
    </row>
    <row r="131" spans="1:39" x14ac:dyDescent="0.35">
      <c r="A131" s="9" t="s">
        <v>168</v>
      </c>
      <c r="B131" s="11" t="s">
        <v>169</v>
      </c>
      <c r="C131" s="10">
        <v>44635</v>
      </c>
      <c r="D131" s="5" t="s">
        <v>288</v>
      </c>
      <c r="E131" s="1">
        <v>5</v>
      </c>
      <c r="F131" s="1" t="s">
        <v>166</v>
      </c>
      <c r="G131" s="1">
        <v>3286</v>
      </c>
      <c r="H131" s="1">
        <v>558</v>
      </c>
      <c r="I131" s="1">
        <v>395</v>
      </c>
      <c r="J131" s="1" t="s">
        <v>43</v>
      </c>
      <c r="K131" s="1" t="s">
        <v>47</v>
      </c>
      <c r="L131" s="23" t="s">
        <v>366</v>
      </c>
      <c r="M131" s="1">
        <v>0</v>
      </c>
      <c r="N131" s="1">
        <v>0</v>
      </c>
      <c r="O131" s="1">
        <v>0</v>
      </c>
      <c r="P131" s="1">
        <v>0</v>
      </c>
      <c r="Q131" s="1">
        <v>0</v>
      </c>
      <c r="R131" s="1">
        <v>0</v>
      </c>
      <c r="S131" s="1">
        <v>0</v>
      </c>
      <c r="T131" s="1">
        <v>0</v>
      </c>
      <c r="U131" s="1">
        <v>0</v>
      </c>
      <c r="V131" s="1">
        <v>0</v>
      </c>
      <c r="W131" s="1">
        <v>0</v>
      </c>
      <c r="X131" s="1">
        <v>0</v>
      </c>
      <c r="Y131" s="1">
        <f t="shared" si="10"/>
        <v>0</v>
      </c>
      <c r="Z131" s="1">
        <f t="shared" si="11"/>
        <v>0</v>
      </c>
      <c r="AA131" s="1">
        <f t="shared" ref="AA131:AA161" si="12">(SUM(M131:N131,S131:T131)*1)+(SUM(O131:P131,U131:V131)*2)+(SUM(Q131:R131,W131:X131)*3)</f>
        <v>0</v>
      </c>
      <c r="AB131" s="12" t="s">
        <v>45</v>
      </c>
      <c r="AC131" s="9" t="s">
        <v>363</v>
      </c>
      <c r="AD131" s="1">
        <v>-156</v>
      </c>
      <c r="AE131" s="1" t="s">
        <v>291</v>
      </c>
      <c r="AF131" s="1" t="s">
        <v>292</v>
      </c>
      <c r="AG131" s="1" t="s">
        <v>292</v>
      </c>
      <c r="AH131" s="1" t="s">
        <v>292</v>
      </c>
      <c r="AI131" s="1" t="s">
        <v>294</v>
      </c>
      <c r="AJ131" s="1" t="s">
        <v>292</v>
      </c>
      <c r="AK131" s="1" t="s">
        <v>292</v>
      </c>
      <c r="AL131" s="1" t="s">
        <v>292</v>
      </c>
      <c r="AM131" s="1" t="s">
        <v>292</v>
      </c>
    </row>
    <row r="132" spans="1:39" x14ac:dyDescent="0.35">
      <c r="A132" s="9" t="s">
        <v>171</v>
      </c>
      <c r="B132" s="11" t="s">
        <v>172</v>
      </c>
      <c r="C132" s="10">
        <v>44635</v>
      </c>
      <c r="D132" s="5" t="s">
        <v>288</v>
      </c>
      <c r="E132" s="1">
        <v>5</v>
      </c>
      <c r="F132" s="1" t="s">
        <v>166</v>
      </c>
      <c r="G132" s="1">
        <v>2156</v>
      </c>
      <c r="H132" s="1">
        <v>511</v>
      </c>
      <c r="I132" s="1">
        <v>331</v>
      </c>
      <c r="J132" s="1" t="s">
        <v>43</v>
      </c>
      <c r="K132" s="1" t="s">
        <v>47</v>
      </c>
      <c r="L132" s="23" t="s">
        <v>367</v>
      </c>
      <c r="M132" s="1">
        <v>0</v>
      </c>
      <c r="N132" s="1">
        <v>0</v>
      </c>
      <c r="O132" s="1">
        <v>0</v>
      </c>
      <c r="P132" s="1">
        <v>0</v>
      </c>
      <c r="Q132" s="1">
        <v>0</v>
      </c>
      <c r="R132" s="1">
        <v>0</v>
      </c>
      <c r="S132" s="1">
        <v>0</v>
      </c>
      <c r="T132" s="1">
        <v>0</v>
      </c>
      <c r="U132" s="1">
        <v>0</v>
      </c>
      <c r="V132" s="1">
        <v>0</v>
      </c>
      <c r="W132" s="1">
        <v>0</v>
      </c>
      <c r="X132" s="1">
        <v>0</v>
      </c>
      <c r="Y132" s="1">
        <f t="shared" si="10"/>
        <v>0</v>
      </c>
      <c r="Z132" s="1">
        <f t="shared" si="11"/>
        <v>0</v>
      </c>
      <c r="AA132" s="1">
        <f t="shared" si="12"/>
        <v>0</v>
      </c>
      <c r="AB132" s="12" t="s">
        <v>45</v>
      </c>
      <c r="AC132" s="9" t="s">
        <v>368</v>
      </c>
      <c r="AD132" s="1">
        <v>-148</v>
      </c>
      <c r="AE132" s="1" t="s">
        <v>291</v>
      </c>
      <c r="AF132" s="1" t="s">
        <v>292</v>
      </c>
      <c r="AG132" s="1" t="s">
        <v>294</v>
      </c>
      <c r="AH132" s="1" t="s">
        <v>292</v>
      </c>
      <c r="AI132" s="1" t="s">
        <v>294</v>
      </c>
      <c r="AJ132" s="1" t="s">
        <v>292</v>
      </c>
      <c r="AK132" s="1" t="s">
        <v>292</v>
      </c>
      <c r="AL132" s="1" t="s">
        <v>292</v>
      </c>
      <c r="AM132" s="1" t="s">
        <v>292</v>
      </c>
    </row>
    <row r="133" spans="1:39" ht="29" x14ac:dyDescent="0.35">
      <c r="A133" s="9" t="s">
        <v>174</v>
      </c>
      <c r="B133" s="11" t="s">
        <v>175</v>
      </c>
      <c r="C133" s="10">
        <v>44635</v>
      </c>
      <c r="D133" s="5" t="s">
        <v>288</v>
      </c>
      <c r="E133" s="1">
        <v>5</v>
      </c>
      <c r="F133" s="1" t="s">
        <v>166</v>
      </c>
      <c r="G133" s="1">
        <v>2872</v>
      </c>
      <c r="H133" s="1">
        <v>530</v>
      </c>
      <c r="I133" s="1">
        <v>384</v>
      </c>
      <c r="J133" s="1" t="s">
        <v>43</v>
      </c>
      <c r="K133" s="1" t="s">
        <v>47</v>
      </c>
      <c r="L133" s="23" t="s">
        <v>369</v>
      </c>
      <c r="M133" s="1">
        <v>0</v>
      </c>
      <c r="N133" s="1">
        <v>1</v>
      </c>
      <c r="O133" s="1">
        <v>0</v>
      </c>
      <c r="P133" s="1">
        <v>0</v>
      </c>
      <c r="Q133" s="1">
        <v>0</v>
      </c>
      <c r="R133" s="1">
        <v>0</v>
      </c>
      <c r="S133" s="1">
        <v>0</v>
      </c>
      <c r="T133" s="1">
        <v>0</v>
      </c>
      <c r="U133" s="1">
        <v>0</v>
      </c>
      <c r="V133" s="1">
        <v>0</v>
      </c>
      <c r="W133" s="1">
        <v>0</v>
      </c>
      <c r="X133" s="1">
        <v>0</v>
      </c>
      <c r="Y133" s="1">
        <f t="shared" si="10"/>
        <v>1</v>
      </c>
      <c r="Z133" s="1">
        <f t="shared" si="11"/>
        <v>0</v>
      </c>
      <c r="AA133" s="1">
        <f t="shared" si="12"/>
        <v>1</v>
      </c>
      <c r="AB133" s="12" t="s">
        <v>45</v>
      </c>
      <c r="AC133" s="9" t="s">
        <v>370</v>
      </c>
      <c r="AD133" s="1">
        <v>-242</v>
      </c>
      <c r="AE133" s="1" t="s">
        <v>297</v>
      </c>
      <c r="AF133" s="1" t="s">
        <v>292</v>
      </c>
      <c r="AG133" s="1" t="s">
        <v>292</v>
      </c>
      <c r="AH133" s="1" t="s">
        <v>292</v>
      </c>
      <c r="AI133" s="1" t="s">
        <v>292</v>
      </c>
      <c r="AJ133" s="1" t="s">
        <v>292</v>
      </c>
      <c r="AK133" s="1" t="s">
        <v>292</v>
      </c>
      <c r="AL133" s="1" t="s">
        <v>292</v>
      </c>
      <c r="AM133" s="1" t="s">
        <v>292</v>
      </c>
    </row>
    <row r="134" spans="1:39" ht="29" x14ac:dyDescent="0.35">
      <c r="A134" s="9" t="s">
        <v>176</v>
      </c>
      <c r="B134" s="11" t="s">
        <v>177</v>
      </c>
      <c r="C134" s="10">
        <v>44635</v>
      </c>
      <c r="D134" s="5" t="s">
        <v>288</v>
      </c>
      <c r="E134" s="1">
        <v>5</v>
      </c>
      <c r="F134" s="1" t="s">
        <v>166</v>
      </c>
      <c r="G134" s="1">
        <v>2764</v>
      </c>
      <c r="H134" s="1">
        <v>522</v>
      </c>
      <c r="I134" s="1">
        <v>372</v>
      </c>
      <c r="J134" s="1" t="s">
        <v>43</v>
      </c>
      <c r="K134" s="1" t="s">
        <v>47</v>
      </c>
      <c r="L134" s="23" t="s">
        <v>371</v>
      </c>
      <c r="M134" s="1">
        <v>0</v>
      </c>
      <c r="N134" s="1">
        <v>0</v>
      </c>
      <c r="O134" s="1">
        <v>0</v>
      </c>
      <c r="P134" s="1">
        <v>0</v>
      </c>
      <c r="Q134" s="1">
        <v>0</v>
      </c>
      <c r="R134" s="1">
        <v>0</v>
      </c>
      <c r="S134" s="1">
        <v>0</v>
      </c>
      <c r="T134" s="1">
        <v>0</v>
      </c>
      <c r="U134" s="1">
        <v>0</v>
      </c>
      <c r="V134" s="1">
        <v>0</v>
      </c>
      <c r="W134" s="1">
        <v>0</v>
      </c>
      <c r="X134" s="1">
        <v>0</v>
      </c>
      <c r="Y134" s="1">
        <f t="shared" si="10"/>
        <v>0</v>
      </c>
      <c r="Z134" s="1">
        <f t="shared" si="11"/>
        <v>0</v>
      </c>
      <c r="AA134" s="1">
        <f t="shared" si="12"/>
        <v>0</v>
      </c>
      <c r="AB134" s="12" t="s">
        <v>45</v>
      </c>
      <c r="AC134" s="9" t="s">
        <v>343</v>
      </c>
      <c r="AD134" s="1">
        <v>-330</v>
      </c>
      <c r="AE134" s="1" t="s">
        <v>291</v>
      </c>
      <c r="AF134" s="1" t="s">
        <v>292</v>
      </c>
      <c r="AG134" s="1" t="s">
        <v>292</v>
      </c>
      <c r="AH134" s="1" t="s">
        <v>294</v>
      </c>
      <c r="AI134" s="1" t="s">
        <v>292</v>
      </c>
      <c r="AJ134" s="1" t="s">
        <v>292</v>
      </c>
      <c r="AK134" s="1" t="s">
        <v>292</v>
      </c>
      <c r="AL134" s="1" t="s">
        <v>292</v>
      </c>
      <c r="AM134" s="1" t="s">
        <v>292</v>
      </c>
    </row>
    <row r="135" spans="1:39" ht="29" x14ac:dyDescent="0.35">
      <c r="A135" s="9" t="s">
        <v>180</v>
      </c>
      <c r="B135" s="11" t="s">
        <v>181</v>
      </c>
      <c r="C135" s="10">
        <v>44635</v>
      </c>
      <c r="D135" s="5" t="s">
        <v>288</v>
      </c>
      <c r="E135" s="1">
        <v>5</v>
      </c>
      <c r="F135" s="1" t="s">
        <v>166</v>
      </c>
      <c r="G135" s="1">
        <v>2356</v>
      </c>
      <c r="H135" s="1">
        <v>511</v>
      </c>
      <c r="I135" s="1">
        <v>349</v>
      </c>
      <c r="J135" s="1" t="s">
        <v>43</v>
      </c>
      <c r="K135" s="1" t="s">
        <v>47</v>
      </c>
      <c r="L135" s="23" t="s">
        <v>372</v>
      </c>
      <c r="M135" s="1">
        <v>0</v>
      </c>
      <c r="N135" s="1">
        <v>0</v>
      </c>
      <c r="O135" s="1">
        <v>0</v>
      </c>
      <c r="P135" s="1">
        <v>0</v>
      </c>
      <c r="Q135" s="1">
        <v>0</v>
      </c>
      <c r="R135" s="1">
        <v>0</v>
      </c>
      <c r="S135" s="1">
        <v>0</v>
      </c>
      <c r="T135" s="1">
        <v>0</v>
      </c>
      <c r="U135" s="1">
        <v>0</v>
      </c>
      <c r="V135" s="1">
        <v>0</v>
      </c>
      <c r="W135" s="1">
        <v>0</v>
      </c>
      <c r="X135" s="1">
        <v>0</v>
      </c>
      <c r="Y135" s="1">
        <f t="shared" si="10"/>
        <v>0</v>
      </c>
      <c r="Z135" s="1">
        <f t="shared" si="11"/>
        <v>0</v>
      </c>
      <c r="AA135" s="1">
        <f t="shared" si="12"/>
        <v>0</v>
      </c>
      <c r="AB135" s="12" t="s">
        <v>45</v>
      </c>
      <c r="AC135" s="9" t="s">
        <v>343</v>
      </c>
      <c r="AD135" s="1">
        <v>-234</v>
      </c>
      <c r="AE135" s="1" t="s">
        <v>291</v>
      </c>
      <c r="AF135" s="1" t="s">
        <v>292</v>
      </c>
      <c r="AG135" s="1" t="s">
        <v>292</v>
      </c>
      <c r="AH135" s="1" t="s">
        <v>294</v>
      </c>
      <c r="AI135" s="1" t="s">
        <v>294</v>
      </c>
      <c r="AJ135" s="1" t="s">
        <v>292</v>
      </c>
      <c r="AK135" s="1" t="s">
        <v>292</v>
      </c>
      <c r="AL135" s="1" t="s">
        <v>292</v>
      </c>
      <c r="AM135" s="1" t="s">
        <v>292</v>
      </c>
    </row>
    <row r="136" spans="1:39" x14ac:dyDescent="0.35">
      <c r="A136" s="9" t="s">
        <v>182</v>
      </c>
      <c r="B136" s="11" t="s">
        <v>183</v>
      </c>
      <c r="C136" s="10">
        <v>44635</v>
      </c>
      <c r="D136" s="5" t="s">
        <v>288</v>
      </c>
      <c r="E136" s="1">
        <v>5</v>
      </c>
      <c r="F136" s="1" t="s">
        <v>166</v>
      </c>
      <c r="G136" s="1">
        <v>2570</v>
      </c>
      <c r="H136" s="1">
        <v>522</v>
      </c>
      <c r="I136" s="1">
        <v>355</v>
      </c>
      <c r="J136" s="1" t="s">
        <v>43</v>
      </c>
      <c r="K136" s="1" t="s">
        <v>47</v>
      </c>
      <c r="L136" s="23" t="s">
        <v>373</v>
      </c>
      <c r="M136" s="1">
        <v>0</v>
      </c>
      <c r="N136" s="1">
        <v>1</v>
      </c>
      <c r="O136" s="1">
        <v>0</v>
      </c>
      <c r="P136" s="1">
        <v>0</v>
      </c>
      <c r="Q136" s="1">
        <v>0</v>
      </c>
      <c r="R136" s="1">
        <v>0</v>
      </c>
      <c r="S136" s="1">
        <v>0</v>
      </c>
      <c r="T136" s="1">
        <v>0</v>
      </c>
      <c r="U136" s="1">
        <v>0</v>
      </c>
      <c r="V136" s="1">
        <v>0</v>
      </c>
      <c r="W136" s="1">
        <v>0</v>
      </c>
      <c r="X136" s="1">
        <v>0</v>
      </c>
      <c r="Y136" s="1">
        <f t="shared" si="10"/>
        <v>1</v>
      </c>
      <c r="Z136" s="1">
        <f t="shared" si="11"/>
        <v>0</v>
      </c>
      <c r="AA136" s="1">
        <f t="shared" si="12"/>
        <v>1</v>
      </c>
      <c r="AB136" s="12" t="s">
        <v>45</v>
      </c>
      <c r="AC136" s="9" t="s">
        <v>374</v>
      </c>
      <c r="AD136" s="1">
        <v>-426</v>
      </c>
      <c r="AE136" s="1" t="s">
        <v>297</v>
      </c>
      <c r="AF136" s="1" t="s">
        <v>292</v>
      </c>
      <c r="AG136" s="1" t="s">
        <v>292</v>
      </c>
      <c r="AH136" s="1" t="s">
        <v>292</v>
      </c>
      <c r="AI136" s="1" t="s">
        <v>292</v>
      </c>
      <c r="AJ136" s="1" t="s">
        <v>292</v>
      </c>
      <c r="AK136" s="1" t="s">
        <v>292</v>
      </c>
      <c r="AL136" s="1" t="s">
        <v>292</v>
      </c>
      <c r="AM136" s="1" t="s">
        <v>292</v>
      </c>
    </row>
    <row r="137" spans="1:39" x14ac:dyDescent="0.35">
      <c r="A137" s="9" t="s">
        <v>185</v>
      </c>
      <c r="B137" s="11" t="s">
        <v>186</v>
      </c>
      <c r="C137" s="10">
        <v>44635</v>
      </c>
      <c r="D137" s="5" t="s">
        <v>288</v>
      </c>
      <c r="E137" s="1">
        <v>5</v>
      </c>
      <c r="F137" s="1" t="s">
        <v>166</v>
      </c>
      <c r="G137" s="1">
        <v>2104</v>
      </c>
      <c r="H137" s="1">
        <v>488</v>
      </c>
      <c r="I137" s="1">
        <v>340</v>
      </c>
      <c r="J137" s="1" t="s">
        <v>43</v>
      </c>
      <c r="K137" s="1" t="s">
        <v>47</v>
      </c>
      <c r="L137" s="23" t="s">
        <v>375</v>
      </c>
      <c r="M137" s="1">
        <v>0</v>
      </c>
      <c r="N137" s="1">
        <v>1</v>
      </c>
      <c r="O137" s="1">
        <v>0</v>
      </c>
      <c r="P137" s="1">
        <v>0</v>
      </c>
      <c r="Q137" s="1">
        <v>0</v>
      </c>
      <c r="R137" s="1">
        <v>0</v>
      </c>
      <c r="S137" s="1">
        <v>0</v>
      </c>
      <c r="T137" s="1">
        <v>0</v>
      </c>
      <c r="U137" s="1">
        <v>0</v>
      </c>
      <c r="V137" s="1">
        <v>0</v>
      </c>
      <c r="W137" s="1">
        <v>0</v>
      </c>
      <c r="X137" s="1">
        <v>0</v>
      </c>
      <c r="Y137" s="1">
        <f t="shared" si="10"/>
        <v>1</v>
      </c>
      <c r="Z137" s="1">
        <f t="shared" si="11"/>
        <v>0</v>
      </c>
      <c r="AA137" s="1">
        <f t="shared" si="12"/>
        <v>1</v>
      </c>
      <c r="AB137" s="12" t="s">
        <v>45</v>
      </c>
      <c r="AC137" s="9" t="s">
        <v>301</v>
      </c>
      <c r="AD137" s="1">
        <v>-194</v>
      </c>
      <c r="AE137" s="1" t="s">
        <v>297</v>
      </c>
      <c r="AF137" s="1" t="s">
        <v>292</v>
      </c>
      <c r="AG137" s="1" t="s">
        <v>292</v>
      </c>
      <c r="AH137" s="1" t="s">
        <v>292</v>
      </c>
      <c r="AI137" s="1" t="s">
        <v>294</v>
      </c>
      <c r="AJ137" s="1" t="s">
        <v>292</v>
      </c>
      <c r="AK137" s="1" t="s">
        <v>292</v>
      </c>
      <c r="AL137" s="1" t="s">
        <v>292</v>
      </c>
      <c r="AM137" s="1" t="s">
        <v>292</v>
      </c>
    </row>
    <row r="138" spans="1:39" x14ac:dyDescent="0.35">
      <c r="A138" s="9" t="s">
        <v>188</v>
      </c>
      <c r="B138" s="11" t="s">
        <v>189</v>
      </c>
      <c r="C138" s="10">
        <v>44635</v>
      </c>
      <c r="D138" s="5" t="s">
        <v>288</v>
      </c>
      <c r="E138" s="1">
        <v>5</v>
      </c>
      <c r="F138" s="1" t="s">
        <v>166</v>
      </c>
      <c r="G138" s="1">
        <v>2546</v>
      </c>
      <c r="H138" s="1">
        <v>505</v>
      </c>
      <c r="I138" s="1">
        <v>365</v>
      </c>
      <c r="J138" s="1" t="s">
        <v>43</v>
      </c>
      <c r="K138" s="1" t="s">
        <v>47</v>
      </c>
      <c r="L138" s="23" t="s">
        <v>376</v>
      </c>
      <c r="M138" s="1">
        <v>0</v>
      </c>
      <c r="N138" s="1">
        <v>0</v>
      </c>
      <c r="O138" s="1">
        <v>0</v>
      </c>
      <c r="P138" s="1">
        <v>0</v>
      </c>
      <c r="Q138" s="1">
        <v>0</v>
      </c>
      <c r="R138" s="1">
        <v>0</v>
      </c>
      <c r="S138" s="1">
        <v>0</v>
      </c>
      <c r="T138" s="1">
        <v>0</v>
      </c>
      <c r="U138" s="1">
        <v>0</v>
      </c>
      <c r="V138" s="1">
        <v>0</v>
      </c>
      <c r="W138" s="1">
        <v>0</v>
      </c>
      <c r="X138" s="1">
        <v>0</v>
      </c>
      <c r="Y138" s="1">
        <f t="shared" si="10"/>
        <v>0</v>
      </c>
      <c r="Z138" s="1">
        <f t="shared" si="11"/>
        <v>0</v>
      </c>
      <c r="AA138" s="1">
        <f t="shared" si="12"/>
        <v>0</v>
      </c>
      <c r="AB138" s="12" t="s">
        <v>45</v>
      </c>
      <c r="AC138" s="9" t="s">
        <v>316</v>
      </c>
      <c r="AD138" s="1">
        <v>-164</v>
      </c>
      <c r="AE138" s="1" t="s">
        <v>47</v>
      </c>
      <c r="AF138" s="1" t="s">
        <v>47</v>
      </c>
      <c r="AG138" s="1" t="s">
        <v>47</v>
      </c>
      <c r="AH138" s="1" t="s">
        <v>47</v>
      </c>
      <c r="AI138" s="1" t="s">
        <v>47</v>
      </c>
      <c r="AJ138" s="1" t="s">
        <v>47</v>
      </c>
      <c r="AK138" s="1" t="s">
        <v>47</v>
      </c>
      <c r="AL138" s="1" t="s">
        <v>47</v>
      </c>
      <c r="AM138" s="1" t="s">
        <v>47</v>
      </c>
    </row>
    <row r="139" spans="1:39" x14ac:dyDescent="0.35">
      <c r="A139" s="9" t="s">
        <v>191</v>
      </c>
      <c r="B139" s="11" t="s">
        <v>192</v>
      </c>
      <c r="C139" s="10">
        <v>44635</v>
      </c>
      <c r="D139" s="5" t="s">
        <v>288</v>
      </c>
      <c r="E139" s="1">
        <v>5</v>
      </c>
      <c r="F139" s="1" t="s">
        <v>166</v>
      </c>
      <c r="G139" s="1">
        <v>2192</v>
      </c>
      <c r="H139" s="1">
        <v>488</v>
      </c>
      <c r="I139" s="1">
        <v>341</v>
      </c>
      <c r="J139" s="1" t="s">
        <v>43</v>
      </c>
      <c r="K139" s="1" t="s">
        <v>47</v>
      </c>
      <c r="L139" s="23" t="s">
        <v>377</v>
      </c>
      <c r="M139" s="1">
        <v>0</v>
      </c>
      <c r="N139" s="1">
        <v>0</v>
      </c>
      <c r="O139" s="1">
        <v>0</v>
      </c>
      <c r="P139" s="1">
        <v>0</v>
      </c>
      <c r="Q139" s="1">
        <v>0</v>
      </c>
      <c r="R139" s="1">
        <v>0</v>
      </c>
      <c r="S139" s="1">
        <v>0</v>
      </c>
      <c r="T139" s="1">
        <v>0</v>
      </c>
      <c r="U139" s="1">
        <v>0</v>
      </c>
      <c r="V139" s="1">
        <v>0</v>
      </c>
      <c r="W139" s="1">
        <v>0</v>
      </c>
      <c r="X139" s="1">
        <v>0</v>
      </c>
      <c r="Y139" s="1">
        <f t="shared" si="10"/>
        <v>0</v>
      </c>
      <c r="Z139" s="1">
        <f t="shared" si="11"/>
        <v>0</v>
      </c>
      <c r="AA139" s="1">
        <f t="shared" si="12"/>
        <v>0</v>
      </c>
      <c r="AB139" s="12" t="s">
        <v>45</v>
      </c>
      <c r="AC139" s="9" t="s">
        <v>316</v>
      </c>
      <c r="AD139" s="1">
        <v>-70</v>
      </c>
      <c r="AE139" s="1" t="s">
        <v>47</v>
      </c>
      <c r="AF139" s="1" t="s">
        <v>47</v>
      </c>
      <c r="AG139" s="1" t="s">
        <v>47</v>
      </c>
      <c r="AH139" s="1" t="s">
        <v>47</v>
      </c>
      <c r="AI139" s="1" t="s">
        <v>47</v>
      </c>
      <c r="AJ139" s="1" t="s">
        <v>47</v>
      </c>
      <c r="AK139" s="1" t="s">
        <v>47</v>
      </c>
      <c r="AL139" s="1" t="s">
        <v>47</v>
      </c>
      <c r="AM139" s="1" t="s">
        <v>47</v>
      </c>
    </row>
    <row r="140" spans="1:39" x14ac:dyDescent="0.35">
      <c r="A140" s="9" t="s">
        <v>195</v>
      </c>
      <c r="B140" s="11" t="s">
        <v>196</v>
      </c>
      <c r="C140" s="10">
        <v>44635</v>
      </c>
      <c r="D140" s="5" t="s">
        <v>288</v>
      </c>
      <c r="E140" s="1">
        <v>6</v>
      </c>
      <c r="F140" s="1" t="s">
        <v>166</v>
      </c>
      <c r="G140" s="1">
        <v>2478</v>
      </c>
      <c r="H140" s="1">
        <v>488</v>
      </c>
      <c r="I140" s="1">
        <v>363</v>
      </c>
      <c r="J140" s="1" t="s">
        <v>43</v>
      </c>
      <c r="K140" s="1" t="s">
        <v>47</v>
      </c>
      <c r="L140" s="23" t="s">
        <v>378</v>
      </c>
      <c r="M140" s="1">
        <v>0</v>
      </c>
      <c r="N140" s="1">
        <v>0</v>
      </c>
      <c r="O140" s="1">
        <v>0</v>
      </c>
      <c r="P140" s="1">
        <v>0</v>
      </c>
      <c r="Q140" s="1">
        <v>0</v>
      </c>
      <c r="R140" s="1">
        <v>0</v>
      </c>
      <c r="S140" s="1">
        <v>0</v>
      </c>
      <c r="T140" s="1">
        <v>0</v>
      </c>
      <c r="U140" s="1">
        <v>0</v>
      </c>
      <c r="V140" s="1">
        <v>0</v>
      </c>
      <c r="W140" s="1">
        <v>0</v>
      </c>
      <c r="X140" s="1">
        <v>0</v>
      </c>
      <c r="Y140" s="1">
        <f t="shared" si="10"/>
        <v>0</v>
      </c>
      <c r="Z140" s="1">
        <f t="shared" si="11"/>
        <v>0</v>
      </c>
      <c r="AA140" s="1">
        <f t="shared" si="12"/>
        <v>0</v>
      </c>
      <c r="AB140" s="12" t="s">
        <v>45</v>
      </c>
      <c r="AC140" s="9" t="s">
        <v>379</v>
      </c>
      <c r="AD140" s="1">
        <v>-314</v>
      </c>
      <c r="AE140" s="1" t="s">
        <v>291</v>
      </c>
      <c r="AF140" s="1" t="s">
        <v>292</v>
      </c>
      <c r="AG140" s="1" t="s">
        <v>292</v>
      </c>
      <c r="AH140" s="1" t="s">
        <v>294</v>
      </c>
      <c r="AI140" s="1" t="s">
        <v>294</v>
      </c>
      <c r="AJ140" s="1" t="s">
        <v>292</v>
      </c>
      <c r="AK140" s="1" t="s">
        <v>292</v>
      </c>
      <c r="AL140" s="1" t="s">
        <v>292</v>
      </c>
      <c r="AM140" s="1" t="s">
        <v>292</v>
      </c>
    </row>
    <row r="141" spans="1:39" x14ac:dyDescent="0.35">
      <c r="A141" s="9" t="s">
        <v>199</v>
      </c>
      <c r="B141" s="11" t="s">
        <v>200</v>
      </c>
      <c r="C141" s="10">
        <v>44635</v>
      </c>
      <c r="D141" s="5" t="s">
        <v>288</v>
      </c>
      <c r="E141" s="1">
        <v>6</v>
      </c>
      <c r="F141" s="1" t="s">
        <v>166</v>
      </c>
      <c r="G141" s="1">
        <v>2106</v>
      </c>
      <c r="H141" s="1">
        <v>505</v>
      </c>
      <c r="I141" s="1">
        <v>336</v>
      </c>
      <c r="J141" s="1" t="s">
        <v>43</v>
      </c>
      <c r="K141" s="1" t="s">
        <v>47</v>
      </c>
      <c r="L141" s="23" t="s">
        <v>380</v>
      </c>
      <c r="M141" s="1">
        <v>0</v>
      </c>
      <c r="N141" s="1">
        <v>0</v>
      </c>
      <c r="O141" s="1">
        <v>0</v>
      </c>
      <c r="P141" s="1">
        <v>0</v>
      </c>
      <c r="Q141" s="1">
        <v>0</v>
      </c>
      <c r="R141" s="1">
        <v>0</v>
      </c>
      <c r="S141" s="1">
        <v>0</v>
      </c>
      <c r="T141" s="1">
        <v>0</v>
      </c>
      <c r="U141" s="1">
        <v>0</v>
      </c>
      <c r="V141" s="1">
        <v>0</v>
      </c>
      <c r="W141" s="1">
        <v>0</v>
      </c>
      <c r="X141" s="1">
        <v>0</v>
      </c>
      <c r="Y141" s="1">
        <f t="shared" si="10"/>
        <v>0</v>
      </c>
      <c r="Z141" s="1">
        <f t="shared" si="11"/>
        <v>0</v>
      </c>
      <c r="AA141" s="1">
        <f t="shared" si="12"/>
        <v>0</v>
      </c>
      <c r="AB141" s="12" t="s">
        <v>45</v>
      </c>
      <c r="AC141" s="9" t="s">
        <v>301</v>
      </c>
      <c r="AD141" s="1">
        <v>-274</v>
      </c>
      <c r="AE141" s="1" t="s">
        <v>291</v>
      </c>
      <c r="AF141" s="1" t="s">
        <v>292</v>
      </c>
      <c r="AG141" s="1" t="s">
        <v>292</v>
      </c>
      <c r="AH141" s="1" t="s">
        <v>292</v>
      </c>
      <c r="AI141" s="1" t="s">
        <v>47</v>
      </c>
      <c r="AJ141" s="1" t="s">
        <v>292</v>
      </c>
      <c r="AK141" s="1" t="s">
        <v>292</v>
      </c>
      <c r="AL141" s="1" t="s">
        <v>292</v>
      </c>
      <c r="AM141" s="1" t="s">
        <v>292</v>
      </c>
    </row>
    <row r="142" spans="1:39" x14ac:dyDescent="0.35">
      <c r="A142" s="9" t="s">
        <v>202</v>
      </c>
      <c r="B142" s="11" t="s">
        <v>203</v>
      </c>
      <c r="C142" s="10">
        <v>44635</v>
      </c>
      <c r="D142" s="5" t="s">
        <v>288</v>
      </c>
      <c r="E142" s="1">
        <v>6</v>
      </c>
      <c r="F142" s="1" t="s">
        <v>166</v>
      </c>
      <c r="G142" s="1">
        <v>2530</v>
      </c>
      <c r="H142" s="1">
        <v>514</v>
      </c>
      <c r="I142" s="1">
        <v>348</v>
      </c>
      <c r="J142" s="1" t="s">
        <v>43</v>
      </c>
      <c r="K142" s="1" t="s">
        <v>47</v>
      </c>
      <c r="L142" s="23" t="s">
        <v>381</v>
      </c>
      <c r="M142" s="1">
        <v>0</v>
      </c>
      <c r="N142" s="1">
        <v>0</v>
      </c>
      <c r="O142" s="1">
        <v>0</v>
      </c>
      <c r="P142" s="1">
        <v>0</v>
      </c>
      <c r="Q142" s="1">
        <v>0</v>
      </c>
      <c r="R142" s="1">
        <v>0</v>
      </c>
      <c r="S142" s="1">
        <v>0</v>
      </c>
      <c r="T142" s="1">
        <v>0</v>
      </c>
      <c r="U142" s="1">
        <v>0</v>
      </c>
      <c r="V142" s="1">
        <v>0</v>
      </c>
      <c r="W142" s="1">
        <v>0</v>
      </c>
      <c r="X142" s="1">
        <v>0</v>
      </c>
      <c r="Y142" s="1">
        <f t="shared" si="10"/>
        <v>0</v>
      </c>
      <c r="Z142" s="1">
        <f t="shared" si="11"/>
        <v>0</v>
      </c>
      <c r="AA142" s="1">
        <f t="shared" si="12"/>
        <v>0</v>
      </c>
      <c r="AB142" s="12" t="s">
        <v>45</v>
      </c>
      <c r="AC142" s="9" t="s">
        <v>363</v>
      </c>
      <c r="AD142" s="1">
        <v>-316</v>
      </c>
      <c r="AE142" s="1" t="s">
        <v>291</v>
      </c>
      <c r="AF142" s="1" t="s">
        <v>292</v>
      </c>
      <c r="AG142" s="1" t="s">
        <v>292</v>
      </c>
      <c r="AH142" s="1" t="s">
        <v>292</v>
      </c>
      <c r="AI142" s="1" t="s">
        <v>294</v>
      </c>
      <c r="AJ142" s="1" t="s">
        <v>292</v>
      </c>
      <c r="AK142" s="1" t="s">
        <v>292</v>
      </c>
      <c r="AL142" s="1" t="s">
        <v>292</v>
      </c>
      <c r="AM142" s="1" t="s">
        <v>292</v>
      </c>
    </row>
    <row r="143" spans="1:39" ht="29" x14ac:dyDescent="0.35">
      <c r="A143" s="9" t="s">
        <v>204</v>
      </c>
      <c r="B143" s="11" t="s">
        <v>205</v>
      </c>
      <c r="C143" s="10">
        <v>44635</v>
      </c>
      <c r="D143" s="5" t="s">
        <v>288</v>
      </c>
      <c r="E143" s="1">
        <v>6</v>
      </c>
      <c r="F143" s="1" t="s">
        <v>166</v>
      </c>
      <c r="G143" s="1">
        <v>2412</v>
      </c>
      <c r="H143" s="1">
        <v>507</v>
      </c>
      <c r="I143" s="1">
        <v>349</v>
      </c>
      <c r="J143" s="1" t="s">
        <v>43</v>
      </c>
      <c r="K143" s="1" t="s">
        <v>47</v>
      </c>
      <c r="L143" s="23" t="s">
        <v>382</v>
      </c>
      <c r="M143" s="1">
        <v>0</v>
      </c>
      <c r="N143" s="1">
        <v>0</v>
      </c>
      <c r="O143" s="1">
        <v>0</v>
      </c>
      <c r="P143" s="1">
        <v>0</v>
      </c>
      <c r="Q143" s="1">
        <v>0</v>
      </c>
      <c r="R143" s="1">
        <v>0</v>
      </c>
      <c r="S143" s="1">
        <v>0</v>
      </c>
      <c r="T143" s="1">
        <v>0</v>
      </c>
      <c r="U143" s="1">
        <v>0</v>
      </c>
      <c r="V143" s="1">
        <v>0</v>
      </c>
      <c r="W143" s="1">
        <v>0</v>
      </c>
      <c r="X143" s="1">
        <v>0</v>
      </c>
      <c r="Y143" s="1">
        <f t="shared" si="10"/>
        <v>0</v>
      </c>
      <c r="Z143" s="1">
        <f t="shared" si="11"/>
        <v>0</v>
      </c>
      <c r="AA143" s="1">
        <f t="shared" si="12"/>
        <v>0</v>
      </c>
      <c r="AB143" s="12" t="s">
        <v>45</v>
      </c>
      <c r="AC143" s="9" t="s">
        <v>363</v>
      </c>
      <c r="AD143" s="1">
        <v>-202</v>
      </c>
      <c r="AE143" s="1" t="s">
        <v>291</v>
      </c>
      <c r="AF143" s="1" t="s">
        <v>292</v>
      </c>
      <c r="AG143" s="1" t="s">
        <v>292</v>
      </c>
      <c r="AH143" s="1" t="s">
        <v>292</v>
      </c>
      <c r="AI143" s="1" t="s">
        <v>292</v>
      </c>
      <c r="AJ143" s="1" t="s">
        <v>292</v>
      </c>
      <c r="AK143" s="1" t="s">
        <v>292</v>
      </c>
      <c r="AL143" s="1" t="s">
        <v>292</v>
      </c>
      <c r="AM143" s="1" t="s">
        <v>292</v>
      </c>
    </row>
    <row r="144" spans="1:39" ht="29" x14ac:dyDescent="0.35">
      <c r="A144" s="9" t="s">
        <v>207</v>
      </c>
      <c r="B144" s="11" t="s">
        <v>208</v>
      </c>
      <c r="C144" s="10">
        <v>44635</v>
      </c>
      <c r="D144" s="5" t="s">
        <v>288</v>
      </c>
      <c r="E144" s="1">
        <v>6</v>
      </c>
      <c r="F144" s="1" t="s">
        <v>166</v>
      </c>
      <c r="G144" s="1">
        <v>3002</v>
      </c>
      <c r="H144" s="1">
        <v>547</v>
      </c>
      <c r="I144" s="1">
        <v>379</v>
      </c>
      <c r="J144" s="1" t="s">
        <v>43</v>
      </c>
      <c r="K144" s="1" t="s">
        <v>47</v>
      </c>
      <c r="L144" s="23" t="s">
        <v>383</v>
      </c>
      <c r="M144" s="1">
        <v>0</v>
      </c>
      <c r="N144" s="1">
        <v>0</v>
      </c>
      <c r="O144" s="1">
        <v>0</v>
      </c>
      <c r="P144" s="1">
        <v>0</v>
      </c>
      <c r="Q144" s="1">
        <v>0</v>
      </c>
      <c r="R144" s="1">
        <v>0</v>
      </c>
      <c r="S144" s="1">
        <v>0</v>
      </c>
      <c r="T144" s="1">
        <v>0</v>
      </c>
      <c r="U144" s="1">
        <v>0</v>
      </c>
      <c r="V144" s="1">
        <v>0</v>
      </c>
      <c r="W144" s="1">
        <v>0</v>
      </c>
      <c r="X144" s="1">
        <v>0</v>
      </c>
      <c r="Y144" s="1">
        <f t="shared" si="10"/>
        <v>0</v>
      </c>
      <c r="Z144" s="1">
        <f t="shared" si="11"/>
        <v>0</v>
      </c>
      <c r="AA144" s="1">
        <f t="shared" si="12"/>
        <v>0</v>
      </c>
      <c r="AB144" s="12" t="s">
        <v>45</v>
      </c>
      <c r="AC144" s="9" t="s">
        <v>384</v>
      </c>
      <c r="AD144" s="1">
        <v>-362</v>
      </c>
      <c r="AE144" s="1" t="s">
        <v>47</v>
      </c>
      <c r="AF144" s="1" t="s">
        <v>47</v>
      </c>
      <c r="AG144" s="1" t="s">
        <v>47</v>
      </c>
      <c r="AH144" s="1" t="s">
        <v>47</v>
      </c>
      <c r="AI144" s="1" t="s">
        <v>47</v>
      </c>
      <c r="AJ144" s="1" t="s">
        <v>47</v>
      </c>
      <c r="AK144" s="1" t="s">
        <v>47</v>
      </c>
      <c r="AL144" s="1" t="s">
        <v>47</v>
      </c>
      <c r="AM144" s="1" t="s">
        <v>47</v>
      </c>
    </row>
    <row r="145" spans="1:39" x14ac:dyDescent="0.35">
      <c r="A145" s="9" t="s">
        <v>211</v>
      </c>
      <c r="B145" s="11" t="s">
        <v>212</v>
      </c>
      <c r="C145" s="10">
        <v>44635</v>
      </c>
      <c r="D145" s="5" t="s">
        <v>288</v>
      </c>
      <c r="E145" s="1">
        <v>6</v>
      </c>
      <c r="F145" s="1" t="s">
        <v>166</v>
      </c>
      <c r="G145" s="1">
        <v>2156</v>
      </c>
      <c r="H145" s="1">
        <v>496</v>
      </c>
      <c r="I145" s="1">
        <v>340</v>
      </c>
      <c r="J145" s="1" t="s">
        <v>43</v>
      </c>
      <c r="K145" s="1" t="s">
        <v>47</v>
      </c>
      <c r="L145" s="23" t="s">
        <v>385</v>
      </c>
      <c r="M145" s="1">
        <v>0</v>
      </c>
      <c r="N145" s="1">
        <v>0</v>
      </c>
      <c r="O145" s="1">
        <v>0</v>
      </c>
      <c r="P145" s="1">
        <v>0</v>
      </c>
      <c r="Q145" s="1">
        <v>0</v>
      </c>
      <c r="R145" s="1">
        <v>0</v>
      </c>
      <c r="S145" s="1">
        <v>0</v>
      </c>
      <c r="T145" s="1">
        <v>0</v>
      </c>
      <c r="U145" s="1">
        <v>0</v>
      </c>
      <c r="V145" s="1">
        <v>0</v>
      </c>
      <c r="W145" s="1">
        <v>0</v>
      </c>
      <c r="X145" s="1">
        <v>0</v>
      </c>
      <c r="Y145" s="1">
        <f t="shared" si="10"/>
        <v>0</v>
      </c>
      <c r="Z145" s="1">
        <f t="shared" si="11"/>
        <v>0</v>
      </c>
      <c r="AA145" s="1">
        <f t="shared" si="12"/>
        <v>0</v>
      </c>
      <c r="AB145" s="12" t="s">
        <v>45</v>
      </c>
      <c r="AC145" s="9" t="s">
        <v>363</v>
      </c>
      <c r="AD145" s="1">
        <v>-250</v>
      </c>
      <c r="AE145" s="1" t="s">
        <v>47</v>
      </c>
      <c r="AF145" s="1" t="s">
        <v>47</v>
      </c>
      <c r="AG145" s="1" t="s">
        <v>47</v>
      </c>
      <c r="AH145" s="1" t="s">
        <v>47</v>
      </c>
      <c r="AI145" s="1" t="s">
        <v>47</v>
      </c>
      <c r="AJ145" s="1" t="s">
        <v>47</v>
      </c>
      <c r="AK145" s="1" t="s">
        <v>47</v>
      </c>
      <c r="AL145" s="1" t="s">
        <v>47</v>
      </c>
      <c r="AM145" s="1" t="s">
        <v>47</v>
      </c>
    </row>
    <row r="146" spans="1:39" x14ac:dyDescent="0.35">
      <c r="A146" s="9" t="s">
        <v>214</v>
      </c>
      <c r="B146" s="11" t="s">
        <v>215</v>
      </c>
      <c r="C146" s="10">
        <v>44635</v>
      </c>
      <c r="D146" s="5" t="s">
        <v>288</v>
      </c>
      <c r="E146" s="1">
        <v>6</v>
      </c>
      <c r="F146" s="1" t="s">
        <v>166</v>
      </c>
      <c r="G146" s="1">
        <v>3064</v>
      </c>
      <c r="H146" s="1">
        <v>534</v>
      </c>
      <c r="I146" s="1">
        <v>384</v>
      </c>
      <c r="J146" s="1" t="s">
        <v>43</v>
      </c>
      <c r="K146" s="1" t="s">
        <v>47</v>
      </c>
      <c r="L146" s="23" t="s">
        <v>386</v>
      </c>
      <c r="M146" s="1">
        <v>1</v>
      </c>
      <c r="N146" s="1">
        <v>0</v>
      </c>
      <c r="O146" s="1">
        <v>0</v>
      </c>
      <c r="P146" s="1">
        <v>0</v>
      </c>
      <c r="Q146" s="1">
        <v>0</v>
      </c>
      <c r="R146" s="1">
        <v>0</v>
      </c>
      <c r="S146" s="1">
        <v>0</v>
      </c>
      <c r="T146" s="1">
        <v>0</v>
      </c>
      <c r="U146" s="1">
        <v>0</v>
      </c>
      <c r="V146" s="1">
        <v>0</v>
      </c>
      <c r="W146" s="1">
        <v>0</v>
      </c>
      <c r="X146" s="1">
        <v>0</v>
      </c>
      <c r="Y146" s="1">
        <f t="shared" si="10"/>
        <v>1</v>
      </c>
      <c r="Z146" s="1">
        <f t="shared" si="11"/>
        <v>0</v>
      </c>
      <c r="AA146" s="1">
        <f t="shared" si="12"/>
        <v>1</v>
      </c>
      <c r="AB146" s="12" t="s">
        <v>45</v>
      </c>
      <c r="AC146" s="9" t="s">
        <v>387</v>
      </c>
      <c r="AD146" s="1">
        <v>-138</v>
      </c>
      <c r="AE146" s="1" t="s">
        <v>297</v>
      </c>
      <c r="AF146" s="1" t="s">
        <v>292</v>
      </c>
      <c r="AG146" s="1" t="s">
        <v>292</v>
      </c>
      <c r="AH146" s="1" t="s">
        <v>292</v>
      </c>
      <c r="AI146" s="1" t="s">
        <v>292</v>
      </c>
      <c r="AJ146" s="1" t="s">
        <v>292</v>
      </c>
      <c r="AK146" s="1" t="s">
        <v>292</v>
      </c>
      <c r="AL146" s="1" t="s">
        <v>292</v>
      </c>
      <c r="AM146" s="1" t="s">
        <v>292</v>
      </c>
    </row>
    <row r="147" spans="1:39" x14ac:dyDescent="0.35">
      <c r="A147" s="9" t="s">
        <v>216</v>
      </c>
      <c r="B147" s="11" t="s">
        <v>217</v>
      </c>
      <c r="C147" s="10">
        <v>44635</v>
      </c>
      <c r="D147" s="5" t="s">
        <v>288</v>
      </c>
      <c r="E147" s="1">
        <v>6</v>
      </c>
      <c r="F147" s="1" t="s">
        <v>166</v>
      </c>
      <c r="G147" s="1">
        <v>2578</v>
      </c>
      <c r="H147" s="1">
        <v>494</v>
      </c>
      <c r="I147" s="1">
        <v>372</v>
      </c>
      <c r="J147" s="1" t="s">
        <v>43</v>
      </c>
      <c r="K147" s="1" t="s">
        <v>47</v>
      </c>
      <c r="L147" s="23" t="s">
        <v>388</v>
      </c>
      <c r="M147" s="1">
        <v>2</v>
      </c>
      <c r="N147" s="1">
        <v>2</v>
      </c>
      <c r="O147" s="1">
        <v>0</v>
      </c>
      <c r="P147" s="1">
        <v>0</v>
      </c>
      <c r="Q147" s="1">
        <v>0</v>
      </c>
      <c r="R147" s="1">
        <v>0</v>
      </c>
      <c r="S147" s="1">
        <v>0</v>
      </c>
      <c r="T147" s="1">
        <v>0</v>
      </c>
      <c r="U147" s="1">
        <v>0</v>
      </c>
      <c r="V147" s="1">
        <v>0</v>
      </c>
      <c r="W147" s="1">
        <v>0</v>
      </c>
      <c r="X147" s="1">
        <v>0</v>
      </c>
      <c r="Y147" s="1">
        <f t="shared" si="10"/>
        <v>4</v>
      </c>
      <c r="Z147" s="1">
        <f t="shared" si="11"/>
        <v>0</v>
      </c>
      <c r="AA147" s="1">
        <f t="shared" si="12"/>
        <v>4</v>
      </c>
      <c r="AB147" s="12" t="s">
        <v>45</v>
      </c>
      <c r="AC147" s="9" t="s">
        <v>343</v>
      </c>
      <c r="AD147" s="1">
        <v>-258</v>
      </c>
      <c r="AE147" s="1" t="s">
        <v>47</v>
      </c>
      <c r="AF147" s="1" t="s">
        <v>47</v>
      </c>
      <c r="AG147" s="1" t="s">
        <v>47</v>
      </c>
      <c r="AH147" s="1" t="s">
        <v>47</v>
      </c>
      <c r="AI147" s="1" t="s">
        <v>47</v>
      </c>
      <c r="AJ147" s="1" t="s">
        <v>47</v>
      </c>
      <c r="AK147" s="1" t="s">
        <v>47</v>
      </c>
      <c r="AL147" s="1" t="s">
        <v>47</v>
      </c>
      <c r="AM147" s="1" t="s">
        <v>47</v>
      </c>
    </row>
    <row r="148" spans="1:39" x14ac:dyDescent="0.35">
      <c r="A148" s="9" t="s">
        <v>218</v>
      </c>
      <c r="B148" s="11" t="s">
        <v>219</v>
      </c>
      <c r="C148" s="10">
        <v>44635</v>
      </c>
      <c r="D148" s="5" t="s">
        <v>288</v>
      </c>
      <c r="E148" s="1">
        <v>6</v>
      </c>
      <c r="F148" s="1" t="s">
        <v>166</v>
      </c>
      <c r="G148" s="1">
        <v>2548</v>
      </c>
      <c r="H148" s="1">
        <v>518</v>
      </c>
      <c r="I148" s="1">
        <v>356</v>
      </c>
      <c r="J148" s="1" t="s">
        <v>43</v>
      </c>
      <c r="K148" s="1" t="s">
        <v>47</v>
      </c>
      <c r="L148" s="23" t="s">
        <v>389</v>
      </c>
      <c r="M148" s="1">
        <v>0</v>
      </c>
      <c r="N148" s="1">
        <v>0</v>
      </c>
      <c r="O148" s="1">
        <v>0</v>
      </c>
      <c r="P148" s="1">
        <v>0</v>
      </c>
      <c r="Q148" s="1">
        <v>0</v>
      </c>
      <c r="R148" s="1">
        <v>0</v>
      </c>
      <c r="S148" s="1">
        <v>0</v>
      </c>
      <c r="T148" s="1">
        <v>0</v>
      </c>
      <c r="U148" s="1">
        <v>0</v>
      </c>
      <c r="V148" s="1">
        <v>0</v>
      </c>
      <c r="W148" s="1">
        <v>0</v>
      </c>
      <c r="X148" s="1">
        <v>0</v>
      </c>
      <c r="Y148" s="1">
        <f t="shared" si="10"/>
        <v>0</v>
      </c>
      <c r="Z148" s="1">
        <f t="shared" si="11"/>
        <v>0</v>
      </c>
      <c r="AA148" s="1">
        <f t="shared" si="12"/>
        <v>0</v>
      </c>
      <c r="AB148" s="12" t="s">
        <v>45</v>
      </c>
      <c r="AC148" s="9" t="s">
        <v>343</v>
      </c>
      <c r="AD148" s="1">
        <v>-174</v>
      </c>
      <c r="AE148" s="1" t="s">
        <v>47</v>
      </c>
      <c r="AF148" s="1" t="s">
        <v>47</v>
      </c>
      <c r="AG148" s="1" t="s">
        <v>47</v>
      </c>
      <c r="AH148" s="1" t="s">
        <v>47</v>
      </c>
      <c r="AI148" s="1" t="s">
        <v>47</v>
      </c>
      <c r="AJ148" s="1" t="s">
        <v>47</v>
      </c>
      <c r="AK148" s="1" t="s">
        <v>47</v>
      </c>
      <c r="AL148" s="1" t="s">
        <v>47</v>
      </c>
      <c r="AM148" s="1" t="s">
        <v>47</v>
      </c>
    </row>
    <row r="149" spans="1:39" x14ac:dyDescent="0.35">
      <c r="A149" s="9" t="s">
        <v>220</v>
      </c>
      <c r="B149" s="11" t="s">
        <v>221</v>
      </c>
      <c r="C149" s="10">
        <v>44635</v>
      </c>
      <c r="D149" s="5" t="s">
        <v>288</v>
      </c>
      <c r="E149" s="1">
        <v>6</v>
      </c>
      <c r="F149" s="1" t="s">
        <v>166</v>
      </c>
      <c r="G149" s="1">
        <v>2942</v>
      </c>
      <c r="H149" s="1">
        <v>531</v>
      </c>
      <c r="I149" s="1">
        <v>384</v>
      </c>
      <c r="J149" s="1" t="s">
        <v>43</v>
      </c>
      <c r="K149" s="1" t="s">
        <v>47</v>
      </c>
      <c r="L149" s="23" t="s">
        <v>390</v>
      </c>
      <c r="M149" s="1">
        <v>0</v>
      </c>
      <c r="N149" s="1">
        <v>0</v>
      </c>
      <c r="O149" s="1">
        <v>0</v>
      </c>
      <c r="P149" s="1">
        <v>0</v>
      </c>
      <c r="Q149" s="1">
        <v>0</v>
      </c>
      <c r="R149" s="1">
        <v>0</v>
      </c>
      <c r="S149" s="1">
        <v>0</v>
      </c>
      <c r="T149" s="1">
        <v>0</v>
      </c>
      <c r="U149" s="1">
        <v>0</v>
      </c>
      <c r="V149" s="1">
        <v>0</v>
      </c>
      <c r="W149" s="1">
        <v>0</v>
      </c>
      <c r="X149" s="1">
        <v>0</v>
      </c>
      <c r="Y149" s="1">
        <f t="shared" si="10"/>
        <v>0</v>
      </c>
      <c r="Z149" s="1">
        <f t="shared" si="11"/>
        <v>0</v>
      </c>
      <c r="AA149" s="1">
        <f t="shared" si="12"/>
        <v>0</v>
      </c>
      <c r="AB149" s="12" t="s">
        <v>45</v>
      </c>
      <c r="AC149" s="9" t="s">
        <v>316</v>
      </c>
      <c r="AD149" s="1">
        <v>-278</v>
      </c>
      <c r="AE149" s="1" t="s">
        <v>47</v>
      </c>
      <c r="AF149" s="1" t="s">
        <v>47</v>
      </c>
      <c r="AG149" s="1" t="s">
        <v>47</v>
      </c>
      <c r="AH149" s="1" t="s">
        <v>47</v>
      </c>
      <c r="AI149" s="1" t="s">
        <v>47</v>
      </c>
      <c r="AJ149" s="1" t="s">
        <v>47</v>
      </c>
      <c r="AK149" s="1" t="s">
        <v>47</v>
      </c>
      <c r="AL149" s="1" t="s">
        <v>47</v>
      </c>
      <c r="AM149" s="1" t="s">
        <v>47</v>
      </c>
    </row>
    <row r="150" spans="1:39" x14ac:dyDescent="0.35">
      <c r="A150" s="9" t="s">
        <v>223</v>
      </c>
      <c r="B150" s="11" t="s">
        <v>224</v>
      </c>
      <c r="C150" s="10">
        <v>44636</v>
      </c>
      <c r="D150" s="5" t="s">
        <v>288</v>
      </c>
      <c r="E150" s="1">
        <v>7</v>
      </c>
      <c r="F150" s="1" t="s">
        <v>166</v>
      </c>
      <c r="G150" s="1">
        <v>3152</v>
      </c>
      <c r="H150" s="1">
        <v>548</v>
      </c>
      <c r="I150" s="1">
        <v>391</v>
      </c>
      <c r="J150" s="1" t="s">
        <v>43</v>
      </c>
      <c r="K150" s="1" t="s">
        <v>47</v>
      </c>
      <c r="L150" s="23" t="s">
        <v>391</v>
      </c>
      <c r="M150" s="1">
        <v>0</v>
      </c>
      <c r="N150" s="1">
        <v>0</v>
      </c>
      <c r="O150" s="1">
        <v>0</v>
      </c>
      <c r="P150" s="1">
        <v>0</v>
      </c>
      <c r="Q150" s="1">
        <v>0</v>
      </c>
      <c r="R150" s="1">
        <v>0</v>
      </c>
      <c r="S150" s="1">
        <v>0</v>
      </c>
      <c r="T150" s="1">
        <v>0</v>
      </c>
      <c r="U150" s="1">
        <v>0</v>
      </c>
      <c r="V150" s="1">
        <v>0</v>
      </c>
      <c r="W150" s="1">
        <v>0</v>
      </c>
      <c r="X150" s="1">
        <v>0</v>
      </c>
      <c r="Y150" s="1">
        <f t="shared" si="10"/>
        <v>0</v>
      </c>
      <c r="Z150" s="1">
        <f t="shared" si="11"/>
        <v>0</v>
      </c>
      <c r="AA150" s="1">
        <f t="shared" si="12"/>
        <v>0</v>
      </c>
      <c r="AB150" s="12" t="s">
        <v>45</v>
      </c>
      <c r="AC150" s="9" t="s">
        <v>392</v>
      </c>
      <c r="AD150" s="1">
        <v>-448</v>
      </c>
      <c r="AE150" s="1" t="s">
        <v>291</v>
      </c>
      <c r="AF150" s="1" t="s">
        <v>292</v>
      </c>
      <c r="AG150" s="1" t="s">
        <v>293</v>
      </c>
      <c r="AH150" s="1" t="s">
        <v>292</v>
      </c>
      <c r="AI150" s="1" t="s">
        <v>293</v>
      </c>
      <c r="AJ150" s="1" t="s">
        <v>292</v>
      </c>
      <c r="AK150" s="1" t="s">
        <v>292</v>
      </c>
      <c r="AL150" s="1" t="s">
        <v>292</v>
      </c>
      <c r="AM150" s="1" t="s">
        <v>292</v>
      </c>
    </row>
    <row r="151" spans="1:39" ht="29" x14ac:dyDescent="0.35">
      <c r="A151" s="9" t="s">
        <v>227</v>
      </c>
      <c r="B151" s="11" t="s">
        <v>228</v>
      </c>
      <c r="C151" s="10">
        <v>44636</v>
      </c>
      <c r="D151" s="5" t="s">
        <v>288</v>
      </c>
      <c r="E151" s="1">
        <v>7</v>
      </c>
      <c r="F151" s="1" t="s">
        <v>166</v>
      </c>
      <c r="G151" s="1">
        <v>2898</v>
      </c>
      <c r="H151" s="1">
        <v>568</v>
      </c>
      <c r="I151" s="1">
        <v>363</v>
      </c>
      <c r="J151" s="1" t="s">
        <v>43</v>
      </c>
      <c r="K151" s="1" t="s">
        <v>47</v>
      </c>
      <c r="L151" s="23" t="s">
        <v>393</v>
      </c>
      <c r="M151" s="1">
        <v>0</v>
      </c>
      <c r="N151" s="1">
        <v>0</v>
      </c>
      <c r="O151" s="1">
        <v>0</v>
      </c>
      <c r="P151" s="1">
        <v>0</v>
      </c>
      <c r="Q151" s="1">
        <v>0</v>
      </c>
      <c r="R151" s="1">
        <v>0</v>
      </c>
      <c r="S151" s="1">
        <v>0</v>
      </c>
      <c r="T151" s="1">
        <v>0</v>
      </c>
      <c r="U151" s="1">
        <v>0</v>
      </c>
      <c r="V151" s="1">
        <v>0</v>
      </c>
      <c r="W151" s="1">
        <v>0</v>
      </c>
      <c r="X151" s="1">
        <v>0</v>
      </c>
      <c r="Y151" s="1">
        <f t="shared" si="10"/>
        <v>0</v>
      </c>
      <c r="Z151" s="1">
        <f t="shared" si="11"/>
        <v>0</v>
      </c>
      <c r="AA151" s="1">
        <f t="shared" si="12"/>
        <v>0</v>
      </c>
      <c r="AB151" s="12" t="s">
        <v>45</v>
      </c>
      <c r="AC151" s="9" t="s">
        <v>394</v>
      </c>
      <c r="AD151" s="1">
        <v>-254</v>
      </c>
      <c r="AE151" s="1" t="s">
        <v>297</v>
      </c>
      <c r="AF151" s="1" t="s">
        <v>292</v>
      </c>
      <c r="AG151" s="1" t="s">
        <v>292</v>
      </c>
      <c r="AH151" s="1" t="s">
        <v>292</v>
      </c>
      <c r="AI151" s="1" t="s">
        <v>314</v>
      </c>
      <c r="AJ151" s="1" t="s">
        <v>292</v>
      </c>
      <c r="AK151" s="1" t="s">
        <v>292</v>
      </c>
      <c r="AL151" s="1" t="s">
        <v>292</v>
      </c>
      <c r="AM151" s="1" t="s">
        <v>292</v>
      </c>
    </row>
    <row r="152" spans="1:39" ht="29" x14ac:dyDescent="0.35">
      <c r="A152" s="9" t="s">
        <v>229</v>
      </c>
      <c r="B152" s="11" t="s">
        <v>230</v>
      </c>
      <c r="C152" s="10">
        <v>44636</v>
      </c>
      <c r="D152" s="5" t="s">
        <v>288</v>
      </c>
      <c r="E152" s="1">
        <v>7</v>
      </c>
      <c r="F152" s="1" t="s">
        <v>166</v>
      </c>
      <c r="G152" s="1">
        <v>2320</v>
      </c>
      <c r="H152" s="1">
        <v>485</v>
      </c>
      <c r="I152" s="1">
        <v>354</v>
      </c>
      <c r="J152" s="1" t="s">
        <v>43</v>
      </c>
      <c r="K152" s="1" t="s">
        <v>47</v>
      </c>
      <c r="L152" s="23" t="s">
        <v>395</v>
      </c>
      <c r="M152" s="1">
        <v>0</v>
      </c>
      <c r="N152" s="1">
        <v>0</v>
      </c>
      <c r="O152" s="1">
        <v>0</v>
      </c>
      <c r="P152" s="1">
        <v>0</v>
      </c>
      <c r="Q152" s="1">
        <v>0</v>
      </c>
      <c r="R152" s="1">
        <v>0</v>
      </c>
      <c r="S152" s="1">
        <v>0</v>
      </c>
      <c r="T152" s="1">
        <v>0</v>
      </c>
      <c r="U152" s="1">
        <v>0</v>
      </c>
      <c r="V152" s="1">
        <v>0</v>
      </c>
      <c r="W152" s="1">
        <v>0</v>
      </c>
      <c r="X152" s="1">
        <v>0</v>
      </c>
      <c r="Y152" s="1">
        <f t="shared" si="10"/>
        <v>0</v>
      </c>
      <c r="Z152" s="1">
        <f t="shared" si="11"/>
        <v>0</v>
      </c>
      <c r="AA152" s="1">
        <f t="shared" si="12"/>
        <v>0</v>
      </c>
      <c r="AB152" s="12" t="s">
        <v>45</v>
      </c>
      <c r="AC152" s="9" t="s">
        <v>396</v>
      </c>
      <c r="AD152" s="1">
        <v>-192</v>
      </c>
      <c r="AE152" s="1" t="s">
        <v>291</v>
      </c>
      <c r="AF152" s="1" t="s">
        <v>292</v>
      </c>
      <c r="AG152" s="1" t="s">
        <v>292</v>
      </c>
      <c r="AH152" s="1" t="s">
        <v>294</v>
      </c>
      <c r="AI152" s="1" t="s">
        <v>294</v>
      </c>
      <c r="AJ152" s="1" t="s">
        <v>292</v>
      </c>
      <c r="AK152" s="1" t="s">
        <v>292</v>
      </c>
      <c r="AL152" s="1" t="s">
        <v>292</v>
      </c>
      <c r="AM152" s="1" t="s">
        <v>292</v>
      </c>
    </row>
    <row r="153" spans="1:39" ht="43.5" x14ac:dyDescent="0.35">
      <c r="A153" s="9" t="s">
        <v>231</v>
      </c>
      <c r="B153" s="11" t="s">
        <v>232</v>
      </c>
      <c r="C153" s="10">
        <v>44636</v>
      </c>
      <c r="D153" s="5" t="s">
        <v>288</v>
      </c>
      <c r="E153" s="1">
        <v>7</v>
      </c>
      <c r="F153" s="1" t="s">
        <v>166</v>
      </c>
      <c r="G153" s="1">
        <v>3038</v>
      </c>
      <c r="H153" s="1">
        <v>550</v>
      </c>
      <c r="I153" s="1">
        <v>389</v>
      </c>
      <c r="J153" s="1" t="s">
        <v>43</v>
      </c>
      <c r="K153" s="1" t="s">
        <v>47</v>
      </c>
      <c r="L153" s="23" t="s">
        <v>397</v>
      </c>
      <c r="M153" s="1">
        <v>0</v>
      </c>
      <c r="N153" s="1">
        <v>2</v>
      </c>
      <c r="O153" s="1">
        <v>1</v>
      </c>
      <c r="P153" s="1">
        <v>0</v>
      </c>
      <c r="Q153" s="1">
        <v>0</v>
      </c>
      <c r="R153" s="1">
        <v>0</v>
      </c>
      <c r="S153" s="1">
        <v>0</v>
      </c>
      <c r="T153" s="1">
        <v>0</v>
      </c>
      <c r="U153" s="1">
        <v>0</v>
      </c>
      <c r="V153" s="1">
        <v>0</v>
      </c>
      <c r="W153" s="1">
        <v>0</v>
      </c>
      <c r="X153" s="1">
        <v>0</v>
      </c>
      <c r="Y153" s="1">
        <f t="shared" si="10"/>
        <v>3</v>
      </c>
      <c r="Z153" s="1">
        <f t="shared" si="11"/>
        <v>0</v>
      </c>
      <c r="AA153" s="1">
        <f t="shared" si="12"/>
        <v>4</v>
      </c>
      <c r="AB153" s="12" t="s">
        <v>45</v>
      </c>
      <c r="AC153" s="9" t="s">
        <v>398</v>
      </c>
      <c r="AD153" s="1">
        <v>-340</v>
      </c>
      <c r="AE153" s="1" t="s">
        <v>291</v>
      </c>
      <c r="AF153" s="1" t="s">
        <v>292</v>
      </c>
      <c r="AG153" s="1" t="s">
        <v>292</v>
      </c>
      <c r="AH153" s="1" t="s">
        <v>292</v>
      </c>
      <c r="AI153" s="1" t="s">
        <v>314</v>
      </c>
      <c r="AJ153" s="1" t="s">
        <v>292</v>
      </c>
      <c r="AK153" s="1" t="s">
        <v>292</v>
      </c>
      <c r="AL153" s="1" t="s">
        <v>292</v>
      </c>
      <c r="AM153" s="1" t="s">
        <v>292</v>
      </c>
    </row>
    <row r="154" spans="1:39" ht="29" x14ac:dyDescent="0.35">
      <c r="A154" s="9" t="s">
        <v>234</v>
      </c>
      <c r="B154" s="11" t="s">
        <v>235</v>
      </c>
      <c r="C154" s="10">
        <v>44636</v>
      </c>
      <c r="D154" s="5" t="s">
        <v>288</v>
      </c>
      <c r="E154" s="1">
        <v>7</v>
      </c>
      <c r="F154" s="1" t="s">
        <v>166</v>
      </c>
      <c r="G154" s="1">
        <v>3020</v>
      </c>
      <c r="H154" s="1">
        <v>536</v>
      </c>
      <c r="I154" s="1">
        <v>387</v>
      </c>
      <c r="J154" s="1" t="s">
        <v>43</v>
      </c>
      <c r="K154" s="1" t="s">
        <v>47</v>
      </c>
      <c r="L154" s="23" t="s">
        <v>399</v>
      </c>
      <c r="M154" s="1">
        <v>1</v>
      </c>
      <c r="N154" s="1">
        <v>0</v>
      </c>
      <c r="O154" s="1">
        <v>0</v>
      </c>
      <c r="P154" s="1">
        <v>0</v>
      </c>
      <c r="Q154" s="1">
        <v>0</v>
      </c>
      <c r="R154" s="1">
        <v>0</v>
      </c>
      <c r="S154" s="1">
        <v>0</v>
      </c>
      <c r="T154" s="1">
        <v>0</v>
      </c>
      <c r="U154" s="1">
        <v>0</v>
      </c>
      <c r="V154" s="1">
        <v>0</v>
      </c>
      <c r="W154" s="1">
        <v>0</v>
      </c>
      <c r="X154" s="1">
        <v>0</v>
      </c>
      <c r="Y154" s="1">
        <f t="shared" si="10"/>
        <v>1</v>
      </c>
      <c r="Z154" s="1">
        <f t="shared" si="11"/>
        <v>0</v>
      </c>
      <c r="AA154" s="1">
        <f t="shared" si="12"/>
        <v>1</v>
      </c>
      <c r="AB154" s="12" t="s">
        <v>45</v>
      </c>
      <c r="AC154" s="9" t="s">
        <v>335</v>
      </c>
      <c r="AD154" s="1">
        <v>-378</v>
      </c>
      <c r="AE154" s="1" t="s">
        <v>297</v>
      </c>
      <c r="AF154" s="1" t="s">
        <v>292</v>
      </c>
      <c r="AG154" s="1" t="s">
        <v>292</v>
      </c>
      <c r="AH154" s="1" t="s">
        <v>292</v>
      </c>
      <c r="AI154" s="1" t="s">
        <v>294</v>
      </c>
      <c r="AJ154" s="1" t="s">
        <v>292</v>
      </c>
      <c r="AK154" s="1" t="s">
        <v>292</v>
      </c>
      <c r="AL154" s="1" t="s">
        <v>292</v>
      </c>
      <c r="AM154" s="1" t="s">
        <v>292</v>
      </c>
    </row>
    <row r="155" spans="1:39" ht="29" x14ac:dyDescent="0.35">
      <c r="A155" s="9" t="s">
        <v>237</v>
      </c>
      <c r="B155" s="11" t="s">
        <v>238</v>
      </c>
      <c r="C155" s="10">
        <v>44636</v>
      </c>
      <c r="D155" s="5" t="s">
        <v>288</v>
      </c>
      <c r="E155" s="1">
        <v>7</v>
      </c>
      <c r="F155" s="1" t="s">
        <v>166</v>
      </c>
      <c r="G155" s="1">
        <v>2912</v>
      </c>
      <c r="H155" s="1">
        <v>524</v>
      </c>
      <c r="I155" s="1">
        <v>386</v>
      </c>
      <c r="J155" s="1" t="s">
        <v>43</v>
      </c>
      <c r="K155" s="1" t="s">
        <v>47</v>
      </c>
      <c r="L155" s="23" t="s">
        <v>400</v>
      </c>
      <c r="M155" s="1">
        <v>0</v>
      </c>
      <c r="N155" s="1">
        <v>0</v>
      </c>
      <c r="O155" s="1">
        <v>0</v>
      </c>
      <c r="P155" s="1">
        <v>0</v>
      </c>
      <c r="Q155" s="1">
        <v>0</v>
      </c>
      <c r="R155" s="1">
        <v>0</v>
      </c>
      <c r="S155" s="1">
        <v>0</v>
      </c>
      <c r="T155" s="1">
        <v>0</v>
      </c>
      <c r="U155" s="1">
        <v>0</v>
      </c>
      <c r="V155" s="1">
        <v>0</v>
      </c>
      <c r="W155" s="1">
        <v>0</v>
      </c>
      <c r="X155" s="1">
        <v>0</v>
      </c>
      <c r="Y155" s="1">
        <f t="shared" si="10"/>
        <v>0</v>
      </c>
      <c r="Z155" s="1">
        <f t="shared" si="11"/>
        <v>0</v>
      </c>
      <c r="AA155" s="1">
        <f t="shared" si="12"/>
        <v>0</v>
      </c>
      <c r="AB155" s="12" t="s">
        <v>45</v>
      </c>
      <c r="AC155" s="9" t="s">
        <v>401</v>
      </c>
      <c r="AD155" s="1">
        <v>-198</v>
      </c>
      <c r="AE155" s="1" t="s">
        <v>291</v>
      </c>
      <c r="AF155" s="1" t="s">
        <v>292</v>
      </c>
      <c r="AG155" s="1" t="s">
        <v>294</v>
      </c>
      <c r="AH155" s="1" t="s">
        <v>292</v>
      </c>
      <c r="AI155" s="1" t="s">
        <v>293</v>
      </c>
      <c r="AJ155" s="1" t="s">
        <v>292</v>
      </c>
      <c r="AK155" s="1" t="s">
        <v>292</v>
      </c>
      <c r="AL155" s="1" t="s">
        <v>292</v>
      </c>
      <c r="AM155" s="1" t="s">
        <v>292</v>
      </c>
    </row>
    <row r="156" spans="1:39" ht="29" x14ac:dyDescent="0.35">
      <c r="A156" s="9" t="s">
        <v>239</v>
      </c>
      <c r="B156" s="11" t="s">
        <v>240</v>
      </c>
      <c r="C156" s="10">
        <v>44636</v>
      </c>
      <c r="D156" s="5" t="s">
        <v>288</v>
      </c>
      <c r="E156" s="1">
        <v>7</v>
      </c>
      <c r="F156" s="1" t="s">
        <v>166</v>
      </c>
      <c r="G156" s="1">
        <v>2752</v>
      </c>
      <c r="H156" s="1">
        <v>538</v>
      </c>
      <c r="I156" s="1">
        <v>355</v>
      </c>
      <c r="J156" s="1" t="s">
        <v>43</v>
      </c>
      <c r="K156" s="1" t="s">
        <v>47</v>
      </c>
      <c r="L156" s="23" t="s">
        <v>402</v>
      </c>
      <c r="M156" s="1">
        <v>0</v>
      </c>
      <c r="N156" s="1">
        <v>0</v>
      </c>
      <c r="O156" s="1">
        <v>0</v>
      </c>
      <c r="P156" s="1">
        <v>0</v>
      </c>
      <c r="Q156" s="1">
        <v>0</v>
      </c>
      <c r="R156" s="1">
        <v>0</v>
      </c>
      <c r="S156" s="1">
        <v>0</v>
      </c>
      <c r="T156" s="1">
        <v>0</v>
      </c>
      <c r="U156" s="1">
        <v>1</v>
      </c>
      <c r="V156" s="1">
        <v>0</v>
      </c>
      <c r="W156" s="1">
        <v>0</v>
      </c>
      <c r="X156" s="1">
        <v>0</v>
      </c>
      <c r="Y156" s="1">
        <f t="shared" si="10"/>
        <v>0</v>
      </c>
      <c r="Z156" s="1">
        <f t="shared" si="11"/>
        <v>1</v>
      </c>
      <c r="AA156" s="1">
        <f t="shared" si="12"/>
        <v>2</v>
      </c>
      <c r="AB156" s="12" t="s">
        <v>45</v>
      </c>
      <c r="AC156" s="9" t="s">
        <v>403</v>
      </c>
      <c r="AD156" s="1">
        <v>-266</v>
      </c>
      <c r="AE156" s="1" t="s">
        <v>297</v>
      </c>
      <c r="AF156" s="1" t="s">
        <v>292</v>
      </c>
      <c r="AG156" s="1" t="s">
        <v>292</v>
      </c>
      <c r="AH156" s="1" t="s">
        <v>292</v>
      </c>
      <c r="AI156" s="1" t="s">
        <v>314</v>
      </c>
      <c r="AJ156" s="1" t="s">
        <v>292</v>
      </c>
      <c r="AK156" s="1" t="s">
        <v>292</v>
      </c>
      <c r="AL156" s="1" t="s">
        <v>292</v>
      </c>
      <c r="AM156" s="1" t="s">
        <v>292</v>
      </c>
    </row>
    <row r="157" spans="1:39" ht="43.5" x14ac:dyDescent="0.35">
      <c r="A157" s="9" t="s">
        <v>241</v>
      </c>
      <c r="B157" s="11" t="s">
        <v>242</v>
      </c>
      <c r="C157" s="10">
        <v>44636</v>
      </c>
      <c r="D157" s="5" t="s">
        <v>288</v>
      </c>
      <c r="E157" s="1">
        <v>7</v>
      </c>
      <c r="F157" s="1" t="s">
        <v>166</v>
      </c>
      <c r="G157" s="1">
        <v>3100</v>
      </c>
      <c r="H157" s="1">
        <v>526</v>
      </c>
      <c r="I157" s="1">
        <v>388</v>
      </c>
      <c r="J157" s="1" t="s">
        <v>43</v>
      </c>
      <c r="K157" s="1" t="s">
        <v>47</v>
      </c>
      <c r="L157" s="23" t="s">
        <v>404</v>
      </c>
      <c r="M157" s="1">
        <v>0</v>
      </c>
      <c r="N157" s="1">
        <v>0</v>
      </c>
      <c r="O157" s="1">
        <v>0</v>
      </c>
      <c r="P157" s="1">
        <v>0</v>
      </c>
      <c r="Q157" s="1">
        <v>0</v>
      </c>
      <c r="R157" s="1">
        <v>0</v>
      </c>
      <c r="S157" s="1">
        <v>0</v>
      </c>
      <c r="T157" s="1">
        <v>2</v>
      </c>
      <c r="U157" s="1">
        <v>0</v>
      </c>
      <c r="V157" s="1">
        <v>0</v>
      </c>
      <c r="W157" s="1">
        <v>0</v>
      </c>
      <c r="X157" s="1">
        <v>0</v>
      </c>
      <c r="Y157" s="1">
        <f t="shared" si="10"/>
        <v>0</v>
      </c>
      <c r="Z157" s="1">
        <f t="shared" si="11"/>
        <v>2</v>
      </c>
      <c r="AA157" s="1">
        <f t="shared" si="12"/>
        <v>2</v>
      </c>
      <c r="AB157" s="12" t="s">
        <v>45</v>
      </c>
      <c r="AC157" s="9" t="s">
        <v>405</v>
      </c>
      <c r="AD157" s="1">
        <v>-356</v>
      </c>
      <c r="AE157" s="1" t="s">
        <v>297</v>
      </c>
      <c r="AF157" s="1" t="s">
        <v>292</v>
      </c>
      <c r="AG157" s="1" t="s">
        <v>292</v>
      </c>
      <c r="AH157" s="1" t="s">
        <v>292</v>
      </c>
      <c r="AI157" s="1" t="s">
        <v>294</v>
      </c>
      <c r="AJ157" s="1" t="s">
        <v>292</v>
      </c>
      <c r="AK157" s="1" t="s">
        <v>292</v>
      </c>
      <c r="AL157" s="1" t="s">
        <v>292</v>
      </c>
      <c r="AM157" s="1" t="s">
        <v>292</v>
      </c>
    </row>
    <row r="158" spans="1:39" x14ac:dyDescent="0.35">
      <c r="A158" s="9" t="s">
        <v>249</v>
      </c>
      <c r="B158" s="11" t="s">
        <v>250</v>
      </c>
      <c r="C158" s="10">
        <v>44635</v>
      </c>
      <c r="D158" s="5" t="s">
        <v>288</v>
      </c>
      <c r="E158" s="1">
        <v>8</v>
      </c>
      <c r="F158" s="1" t="s">
        <v>166</v>
      </c>
      <c r="G158" s="1">
        <v>2474</v>
      </c>
      <c r="H158" s="1">
        <v>527</v>
      </c>
      <c r="I158" s="1">
        <v>342</v>
      </c>
      <c r="J158" s="1" t="s">
        <v>43</v>
      </c>
      <c r="K158" s="1" t="s">
        <v>47</v>
      </c>
      <c r="L158" s="23" t="s">
        <v>406</v>
      </c>
      <c r="M158" s="1">
        <v>0</v>
      </c>
      <c r="N158" s="1">
        <v>0</v>
      </c>
      <c r="O158" s="1">
        <v>0</v>
      </c>
      <c r="P158" s="1">
        <v>0</v>
      </c>
      <c r="Q158" s="1">
        <v>0</v>
      </c>
      <c r="R158" s="1">
        <v>0</v>
      </c>
      <c r="S158" s="1">
        <v>0</v>
      </c>
      <c r="T158" s="1">
        <v>0</v>
      </c>
      <c r="U158" s="1">
        <v>0</v>
      </c>
      <c r="V158" s="1">
        <v>0</v>
      </c>
      <c r="W158" s="1">
        <v>0</v>
      </c>
      <c r="X158" s="1">
        <v>0</v>
      </c>
      <c r="Y158" s="1">
        <f t="shared" si="10"/>
        <v>0</v>
      </c>
      <c r="Z158" s="1">
        <f t="shared" si="11"/>
        <v>0</v>
      </c>
      <c r="AA158" s="1">
        <f t="shared" si="12"/>
        <v>0</v>
      </c>
      <c r="AB158" s="12" t="s">
        <v>45</v>
      </c>
      <c r="AC158" s="9" t="s">
        <v>407</v>
      </c>
      <c r="AD158" s="1">
        <v>-468</v>
      </c>
      <c r="AE158" s="1" t="s">
        <v>291</v>
      </c>
      <c r="AF158" s="1" t="s">
        <v>314</v>
      </c>
      <c r="AG158" s="1" t="s">
        <v>293</v>
      </c>
      <c r="AH158" s="1" t="s">
        <v>294</v>
      </c>
      <c r="AI158" s="1" t="s">
        <v>314</v>
      </c>
      <c r="AJ158" s="1" t="s">
        <v>292</v>
      </c>
      <c r="AK158" s="1" t="s">
        <v>292</v>
      </c>
      <c r="AL158" s="1" t="s">
        <v>292</v>
      </c>
      <c r="AM158" s="1" t="s">
        <v>292</v>
      </c>
    </row>
    <row r="159" spans="1:39" x14ac:dyDescent="0.35">
      <c r="A159" s="9" t="s">
        <v>251</v>
      </c>
      <c r="B159" s="11" t="s">
        <v>252</v>
      </c>
      <c r="C159" s="10">
        <v>44635</v>
      </c>
      <c r="D159" s="5" t="s">
        <v>288</v>
      </c>
      <c r="E159" s="1">
        <v>8</v>
      </c>
      <c r="F159" s="1" t="s">
        <v>166</v>
      </c>
      <c r="G159" s="1">
        <v>2746</v>
      </c>
      <c r="H159" s="1">
        <v>508</v>
      </c>
      <c r="I159" s="1">
        <v>377</v>
      </c>
      <c r="J159" s="1" t="s">
        <v>43</v>
      </c>
      <c r="K159" s="1" t="s">
        <v>47</v>
      </c>
      <c r="L159" s="23" t="s">
        <v>408</v>
      </c>
      <c r="M159" s="1">
        <v>2</v>
      </c>
      <c r="N159" s="1">
        <v>0</v>
      </c>
      <c r="O159" s="1">
        <v>0</v>
      </c>
      <c r="P159" s="1">
        <v>0</v>
      </c>
      <c r="Q159" s="1">
        <v>0</v>
      </c>
      <c r="R159" s="1">
        <v>0</v>
      </c>
      <c r="S159" s="1">
        <v>0</v>
      </c>
      <c r="T159" s="1">
        <v>0</v>
      </c>
      <c r="U159" s="1">
        <v>0</v>
      </c>
      <c r="V159" s="1">
        <v>0</v>
      </c>
      <c r="W159" s="1">
        <v>0</v>
      </c>
      <c r="X159" s="1">
        <v>0</v>
      </c>
      <c r="Y159" s="1">
        <f t="shared" si="10"/>
        <v>2</v>
      </c>
      <c r="Z159" s="1">
        <f t="shared" si="11"/>
        <v>0</v>
      </c>
      <c r="AA159" s="1">
        <f t="shared" si="12"/>
        <v>2</v>
      </c>
      <c r="AB159" s="12" t="s">
        <v>45</v>
      </c>
      <c r="AC159" s="9" t="s">
        <v>409</v>
      </c>
      <c r="AD159" s="1">
        <v>-326</v>
      </c>
      <c r="AE159" s="1" t="s">
        <v>297</v>
      </c>
      <c r="AF159" s="1" t="s">
        <v>294</v>
      </c>
      <c r="AG159" s="1" t="s">
        <v>314</v>
      </c>
      <c r="AH159" s="1" t="s">
        <v>294</v>
      </c>
      <c r="AI159" s="1" t="s">
        <v>293</v>
      </c>
      <c r="AJ159" s="1" t="s">
        <v>292</v>
      </c>
      <c r="AK159" s="1" t="s">
        <v>292</v>
      </c>
      <c r="AL159" s="1" t="s">
        <v>292</v>
      </c>
      <c r="AM159" s="1" t="s">
        <v>292</v>
      </c>
    </row>
    <row r="160" spans="1:39" ht="29" x14ac:dyDescent="0.35">
      <c r="A160" s="9" t="s">
        <v>253</v>
      </c>
      <c r="B160" s="11" t="s">
        <v>254</v>
      </c>
      <c r="C160" s="10">
        <v>44635</v>
      </c>
      <c r="D160" s="5" t="s">
        <v>288</v>
      </c>
      <c r="E160" s="1">
        <v>8</v>
      </c>
      <c r="F160" s="1" t="s">
        <v>166</v>
      </c>
      <c r="G160" s="1">
        <v>3086</v>
      </c>
      <c r="H160" s="1">
        <v>542</v>
      </c>
      <c r="I160" s="1">
        <v>382</v>
      </c>
      <c r="J160" s="1" t="s">
        <v>43</v>
      </c>
      <c r="K160" s="1" t="s">
        <v>47</v>
      </c>
      <c r="L160" s="23" t="s">
        <v>410</v>
      </c>
      <c r="M160" s="1">
        <v>1</v>
      </c>
      <c r="N160" s="1">
        <v>1</v>
      </c>
      <c r="O160" s="1">
        <v>0</v>
      </c>
      <c r="P160" s="1">
        <v>0</v>
      </c>
      <c r="Q160" s="1">
        <v>0</v>
      </c>
      <c r="R160" s="1">
        <v>0</v>
      </c>
      <c r="S160" s="1">
        <v>0</v>
      </c>
      <c r="T160" s="1">
        <v>0</v>
      </c>
      <c r="U160" s="1">
        <v>0</v>
      </c>
      <c r="V160" s="1">
        <v>0</v>
      </c>
      <c r="W160" s="1">
        <v>0</v>
      </c>
      <c r="X160" s="1">
        <v>0</v>
      </c>
      <c r="Y160" s="1">
        <f t="shared" si="10"/>
        <v>2</v>
      </c>
      <c r="Z160" s="1">
        <f t="shared" si="11"/>
        <v>0</v>
      </c>
      <c r="AA160" s="1">
        <f t="shared" si="12"/>
        <v>2</v>
      </c>
      <c r="AB160" s="12" t="s">
        <v>45</v>
      </c>
      <c r="AC160" s="9" t="s">
        <v>409</v>
      </c>
      <c r="AD160" s="1">
        <v>-344</v>
      </c>
      <c r="AE160" s="1" t="s">
        <v>297</v>
      </c>
      <c r="AF160" s="1" t="s">
        <v>292</v>
      </c>
      <c r="AG160" s="1" t="s">
        <v>292</v>
      </c>
      <c r="AH160" s="1" t="s">
        <v>292</v>
      </c>
      <c r="AI160" s="1" t="s">
        <v>294</v>
      </c>
      <c r="AJ160" s="1" t="s">
        <v>292</v>
      </c>
      <c r="AK160" s="1" t="s">
        <v>292</v>
      </c>
      <c r="AL160" s="1" t="s">
        <v>292</v>
      </c>
      <c r="AM160" s="1" t="s">
        <v>292</v>
      </c>
    </row>
    <row r="161" spans="1:39" ht="29" x14ac:dyDescent="0.35">
      <c r="A161" s="9" t="s">
        <v>255</v>
      </c>
      <c r="B161" s="11" t="s">
        <v>256</v>
      </c>
      <c r="C161" s="10">
        <v>44635</v>
      </c>
      <c r="D161" s="5" t="s">
        <v>288</v>
      </c>
      <c r="E161" s="1">
        <v>8</v>
      </c>
      <c r="F161" s="1" t="s">
        <v>166</v>
      </c>
      <c r="G161" s="1">
        <v>2338</v>
      </c>
      <c r="H161" s="1">
        <v>505</v>
      </c>
      <c r="I161" s="1">
        <v>360</v>
      </c>
      <c r="J161" s="1" t="s">
        <v>43</v>
      </c>
      <c r="K161" s="1" t="s">
        <v>47</v>
      </c>
      <c r="L161" s="23" t="s">
        <v>411</v>
      </c>
      <c r="M161" s="1">
        <v>0</v>
      </c>
      <c r="N161" s="1">
        <v>0</v>
      </c>
      <c r="O161" s="1">
        <v>0</v>
      </c>
      <c r="P161" s="1">
        <v>0</v>
      </c>
      <c r="Q161" s="1">
        <v>0</v>
      </c>
      <c r="R161" s="1">
        <v>0</v>
      </c>
      <c r="S161" s="1">
        <v>0</v>
      </c>
      <c r="T161" s="1">
        <v>0</v>
      </c>
      <c r="U161" s="1">
        <v>0</v>
      </c>
      <c r="V161" s="1">
        <v>0</v>
      </c>
      <c r="W161" s="1">
        <v>0</v>
      </c>
      <c r="X161" s="1">
        <v>0</v>
      </c>
      <c r="Y161" s="1">
        <f t="shared" si="10"/>
        <v>0</v>
      </c>
      <c r="Z161" s="1">
        <f t="shared" si="11"/>
        <v>0</v>
      </c>
      <c r="AA161" s="1">
        <f t="shared" si="12"/>
        <v>0</v>
      </c>
      <c r="AB161" s="12" t="s">
        <v>45</v>
      </c>
      <c r="AC161" s="9" t="s">
        <v>349</v>
      </c>
      <c r="AD161" s="1">
        <v>-302</v>
      </c>
      <c r="AE161" s="1" t="s">
        <v>291</v>
      </c>
      <c r="AF161" s="1" t="s">
        <v>292</v>
      </c>
      <c r="AG161" s="1" t="s">
        <v>293</v>
      </c>
      <c r="AH161" s="1" t="s">
        <v>292</v>
      </c>
      <c r="AI161" s="1" t="s">
        <v>293</v>
      </c>
      <c r="AJ161" s="1" t="s">
        <v>292</v>
      </c>
      <c r="AK161" s="1" t="s">
        <v>292</v>
      </c>
      <c r="AL161" s="1" t="s">
        <v>292</v>
      </c>
      <c r="AM161" s="1" t="s">
        <v>292</v>
      </c>
    </row>
  </sheetData>
  <sortState xmlns:xlrd2="http://schemas.microsoft.com/office/spreadsheetml/2017/richdata2" ref="A2:AD161">
    <sortCondition ref="D2:D161"/>
    <sortCondition ref="E2:E161"/>
  </sortState>
  <phoneticPr fontId="2" type="noConversion"/>
  <conditionalFormatting sqref="B11 B2:B7">
    <cfRule type="duplicateValues" dxfId="26" priority="7"/>
    <cfRule type="duplicateValues" dxfId="25" priority="8"/>
  </conditionalFormatting>
  <conditionalFormatting sqref="B35:B39">
    <cfRule type="duplicateValues" dxfId="24" priority="9"/>
    <cfRule type="duplicateValues" dxfId="23" priority="10"/>
  </conditionalFormatting>
  <conditionalFormatting sqref="B47:B50 B52:B68 B22:B34 B41 B71:B75 B81">
    <cfRule type="duplicateValues" dxfId="22" priority="32"/>
    <cfRule type="duplicateValues" dxfId="21" priority="33"/>
  </conditionalFormatting>
  <conditionalFormatting sqref="B51 B42:B46 B8:B10 B12:B21">
    <cfRule type="duplicateValues" dxfId="20" priority="28"/>
    <cfRule type="duplicateValues" dxfId="19" priority="29"/>
  </conditionalFormatting>
  <conditionalFormatting sqref="B82">
    <cfRule type="duplicateValues" dxfId="18" priority="1"/>
    <cfRule type="duplicateValues" dxfId="17" priority="2"/>
  </conditionalFormatting>
  <conditionalFormatting sqref="B96:B98 B100:B114 B119">
    <cfRule type="duplicateValues" dxfId="16" priority="21"/>
    <cfRule type="duplicateValues" dxfId="15" priority="22"/>
  </conditionalFormatting>
  <conditionalFormatting sqref="B99 B90:B95">
    <cfRule type="duplicateValues" dxfId="14" priority="15"/>
    <cfRule type="duplicateValues" dxfId="13" priority="16"/>
  </conditionalFormatting>
  <conditionalFormatting sqref="B115:B118 B120:B155">
    <cfRule type="duplicateValues" dxfId="12" priority="19"/>
    <cfRule type="duplicateValues" dxfId="11" priority="20"/>
  </conditionalFormatting>
  <conditionalFormatting sqref="B156:B161">
    <cfRule type="duplicateValues" dxfId="10" priority="17"/>
    <cfRule type="duplicateValues" dxfId="9" priority="18"/>
  </conditionalFormatting>
  <conditionalFormatting sqref="M2:AA161">
    <cfRule type="cellIs" dxfId="8" priority="24"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53922-99AE-4983-8A08-7F6E94C6A405}">
  <dimension ref="A1:Q20"/>
  <sheetViews>
    <sheetView tabSelected="1" topLeftCell="A9" workbookViewId="0">
      <selection activeCell="J23" sqref="J23"/>
    </sheetView>
  </sheetViews>
  <sheetFormatPr defaultRowHeight="14.5" x14ac:dyDescent="0.35"/>
  <cols>
    <col min="1" max="1" width="14.54296875" customWidth="1"/>
    <col min="2" max="2" width="13.81640625" customWidth="1"/>
    <col min="3" max="3" width="13" style="1" customWidth="1"/>
    <col min="4" max="4" width="12.1796875" style="1" customWidth="1"/>
    <col min="7" max="7" width="15.54296875" style="8" customWidth="1"/>
    <col min="8" max="9" width="15" customWidth="1"/>
    <col min="10" max="10" width="13.453125" customWidth="1"/>
    <col min="11" max="11" width="14.1796875" style="1" customWidth="1"/>
    <col min="12" max="12" width="15.453125" customWidth="1"/>
    <col min="13" max="13" width="9.1796875" customWidth="1"/>
    <col min="14" max="14" width="12.1796875" customWidth="1"/>
    <col min="15" max="17" width="9.1796875" style="1"/>
  </cols>
  <sheetData>
    <row r="1" spans="1:17" x14ac:dyDescent="0.35">
      <c r="A1" s="26" t="s">
        <v>560</v>
      </c>
      <c r="B1" s="26"/>
      <c r="C1" s="26"/>
      <c r="D1"/>
      <c r="G1" s="26" t="s">
        <v>555</v>
      </c>
      <c r="H1" s="26"/>
      <c r="I1" s="26"/>
      <c r="J1" s="26"/>
      <c r="K1" s="26"/>
      <c r="L1" s="26"/>
      <c r="N1" s="1"/>
      <c r="O1" s="2"/>
      <c r="P1" s="2"/>
      <c r="Q1" s="2"/>
    </row>
    <row r="2" spans="1:17" x14ac:dyDescent="0.35">
      <c r="B2" s="1" t="s">
        <v>412</v>
      </c>
      <c r="C2" s="1" t="s">
        <v>413</v>
      </c>
      <c r="H2" s="1"/>
      <c r="I2" s="1" t="s">
        <v>556</v>
      </c>
      <c r="J2" s="1" t="s">
        <v>559</v>
      </c>
      <c r="K2" s="1" t="s">
        <v>557</v>
      </c>
      <c r="L2" s="1" t="s">
        <v>558</v>
      </c>
    </row>
    <row r="3" spans="1:17" x14ac:dyDescent="0.35">
      <c r="A3" t="s">
        <v>414</v>
      </c>
      <c r="B3" s="1">
        <v>0</v>
      </c>
      <c r="C3" s="7" t="s">
        <v>42</v>
      </c>
      <c r="G3" s="7" t="s">
        <v>42</v>
      </c>
      <c r="H3" s="1" t="s">
        <v>414</v>
      </c>
      <c r="I3" s="1">
        <v>1</v>
      </c>
      <c r="J3" s="2">
        <f>(I3/L3)*100</f>
        <v>10</v>
      </c>
      <c r="K3" s="1">
        <v>2</v>
      </c>
      <c r="L3" s="1">
        <v>10</v>
      </c>
    </row>
    <row r="4" spans="1:17" x14ac:dyDescent="0.35">
      <c r="A4" t="s">
        <v>415</v>
      </c>
      <c r="B4" s="1">
        <v>0</v>
      </c>
      <c r="C4" s="7" t="s">
        <v>42</v>
      </c>
      <c r="G4" s="7" t="s">
        <v>42</v>
      </c>
      <c r="H4" s="1" t="s">
        <v>415</v>
      </c>
      <c r="I4" s="1">
        <v>1</v>
      </c>
      <c r="J4" s="2">
        <f t="shared" ref="J4:J10" si="0">(I4/L4)*100</f>
        <v>10</v>
      </c>
      <c r="K4" s="1">
        <v>1</v>
      </c>
      <c r="L4" s="1">
        <v>10</v>
      </c>
    </row>
    <row r="5" spans="1:17" x14ac:dyDescent="0.35">
      <c r="A5" t="s">
        <v>416</v>
      </c>
      <c r="B5" s="1">
        <v>0</v>
      </c>
      <c r="C5" s="7" t="s">
        <v>42</v>
      </c>
      <c r="G5" s="7" t="s">
        <v>42</v>
      </c>
      <c r="H5" s="1" t="s">
        <v>416</v>
      </c>
      <c r="I5" s="1">
        <v>0</v>
      </c>
      <c r="J5" s="2">
        <f t="shared" si="0"/>
        <v>0</v>
      </c>
      <c r="K5" s="1">
        <v>0</v>
      </c>
      <c r="L5" s="1">
        <v>10</v>
      </c>
    </row>
    <row r="6" spans="1:17" x14ac:dyDescent="0.35">
      <c r="A6" t="s">
        <v>417</v>
      </c>
      <c r="B6" s="1">
        <v>0</v>
      </c>
      <c r="C6" s="7" t="s">
        <v>42</v>
      </c>
      <c r="G6" s="7" t="s">
        <v>42</v>
      </c>
      <c r="H6" s="1" t="s">
        <v>417</v>
      </c>
      <c r="I6" s="1">
        <v>2</v>
      </c>
      <c r="J6" s="2">
        <f t="shared" si="0"/>
        <v>20</v>
      </c>
      <c r="K6" s="1">
        <v>2</v>
      </c>
      <c r="L6" s="1">
        <v>10</v>
      </c>
    </row>
    <row r="7" spans="1:17" x14ac:dyDescent="0.35">
      <c r="A7" t="s">
        <v>418</v>
      </c>
      <c r="B7" s="1">
        <v>0</v>
      </c>
      <c r="C7" s="7" t="s">
        <v>166</v>
      </c>
      <c r="G7" s="7" t="s">
        <v>166</v>
      </c>
      <c r="H7" s="1" t="s">
        <v>418</v>
      </c>
      <c r="I7" s="1">
        <v>4</v>
      </c>
      <c r="J7" s="2">
        <f t="shared" si="0"/>
        <v>40</v>
      </c>
      <c r="K7" s="1">
        <v>4</v>
      </c>
      <c r="L7" s="1">
        <v>10</v>
      </c>
    </row>
    <row r="8" spans="1:17" x14ac:dyDescent="0.35">
      <c r="A8" t="s">
        <v>419</v>
      </c>
      <c r="B8" s="1">
        <v>0</v>
      </c>
      <c r="C8" s="7" t="s">
        <v>166</v>
      </c>
      <c r="G8" s="7" t="s">
        <v>166</v>
      </c>
      <c r="H8" s="1" t="s">
        <v>419</v>
      </c>
      <c r="I8" s="1">
        <v>2</v>
      </c>
      <c r="J8" s="2">
        <f t="shared" si="0"/>
        <v>20</v>
      </c>
      <c r="K8" s="1">
        <v>5</v>
      </c>
      <c r="L8" s="1">
        <v>10</v>
      </c>
    </row>
    <row r="9" spans="1:17" x14ac:dyDescent="0.35">
      <c r="A9" t="s">
        <v>420</v>
      </c>
      <c r="B9" s="1">
        <v>2</v>
      </c>
      <c r="C9" s="7" t="s">
        <v>166</v>
      </c>
      <c r="G9" s="7" t="s">
        <v>166</v>
      </c>
      <c r="H9" s="1" t="s">
        <v>420</v>
      </c>
      <c r="I9" s="1">
        <v>4</v>
      </c>
      <c r="J9" s="2">
        <f>(I9/L9)*100</f>
        <v>50</v>
      </c>
      <c r="K9" s="1">
        <v>7</v>
      </c>
      <c r="L9" s="1">
        <v>8</v>
      </c>
    </row>
    <row r="10" spans="1:17" x14ac:dyDescent="0.35">
      <c r="A10" t="s">
        <v>421</v>
      </c>
      <c r="B10" s="1">
        <v>6</v>
      </c>
      <c r="C10" s="7" t="s">
        <v>166</v>
      </c>
      <c r="G10" s="7" t="s">
        <v>166</v>
      </c>
      <c r="H10" s="1" t="s">
        <v>421</v>
      </c>
      <c r="I10" s="1">
        <v>2</v>
      </c>
      <c r="J10" s="2">
        <f t="shared" si="0"/>
        <v>50</v>
      </c>
      <c r="K10" s="1">
        <v>4</v>
      </c>
      <c r="L10" s="1">
        <v>4</v>
      </c>
    </row>
    <row r="12" spans="1:17" x14ac:dyDescent="0.35">
      <c r="B12" s="1" t="s">
        <v>422</v>
      </c>
      <c r="C12" s="1" t="s">
        <v>423</v>
      </c>
      <c r="D12" s="1" t="s">
        <v>424</v>
      </c>
      <c r="G12" s="26" t="s">
        <v>561</v>
      </c>
      <c r="H12" s="26"/>
      <c r="I12" s="26"/>
      <c r="J12" s="27" t="s">
        <v>422</v>
      </c>
      <c r="K12" s="27" t="s">
        <v>562</v>
      </c>
      <c r="L12" s="27" t="s">
        <v>424</v>
      </c>
    </row>
    <row r="13" spans="1:17" x14ac:dyDescent="0.35">
      <c r="A13" t="s">
        <v>413</v>
      </c>
      <c r="B13" s="1">
        <f>AVERAGE(B7:B10)</f>
        <v>2</v>
      </c>
      <c r="C13" s="2">
        <f>STDEV(B7:B10)</f>
        <v>2.8284271247461903</v>
      </c>
      <c r="D13" s="2">
        <f>C13/SQRT(4)</f>
        <v>1.4142135623730951</v>
      </c>
      <c r="G13" s="7" t="s">
        <v>42</v>
      </c>
      <c r="H13" s="1" t="s">
        <v>414</v>
      </c>
      <c r="I13" s="1">
        <f>AVERAGE(DATA!AA90:AA99)</f>
        <v>0.2</v>
      </c>
      <c r="J13" s="25">
        <f>AVERAGE(I13:I16)</f>
        <v>0.125</v>
      </c>
      <c r="K13" s="25">
        <f>STDEV(I13:I16)</f>
        <v>9.5742710775633857E-2</v>
      </c>
      <c r="L13" s="25">
        <f>K13/SQRT(4)</f>
        <v>4.7871355387816929E-2</v>
      </c>
    </row>
    <row r="14" spans="1:17" x14ac:dyDescent="0.35">
      <c r="A14" t="s">
        <v>42</v>
      </c>
      <c r="B14" s="1">
        <f>AVERAGE(B3:B6)</f>
        <v>0</v>
      </c>
      <c r="C14" s="1">
        <f>STDEV(B3:B6)</f>
        <v>0</v>
      </c>
      <c r="D14" s="1">
        <f>C14/SQRT(4)</f>
        <v>0</v>
      </c>
      <c r="G14" s="7" t="s">
        <v>42</v>
      </c>
      <c r="H14" s="1" t="s">
        <v>415</v>
      </c>
      <c r="I14" s="1">
        <f>AVERAGE(DATA!AA100:AA109)</f>
        <v>0.1</v>
      </c>
      <c r="J14" s="25"/>
      <c r="K14" s="25"/>
      <c r="L14" s="25"/>
    </row>
    <row r="15" spans="1:17" x14ac:dyDescent="0.35">
      <c r="G15" s="7" t="s">
        <v>42</v>
      </c>
      <c r="H15" s="1" t="s">
        <v>416</v>
      </c>
      <c r="I15" s="1">
        <f>AVERAGE(DATA!AA110:AA119)</f>
        <v>0</v>
      </c>
      <c r="J15" s="25"/>
      <c r="K15" s="25"/>
      <c r="L15" s="25"/>
    </row>
    <row r="16" spans="1:17" x14ac:dyDescent="0.35">
      <c r="G16" s="7" t="s">
        <v>42</v>
      </c>
      <c r="H16" s="1" t="s">
        <v>417</v>
      </c>
      <c r="I16" s="1">
        <f>AVERAGE(DATA!AA120:AA129)</f>
        <v>0.2</v>
      </c>
      <c r="J16" s="25"/>
      <c r="K16" s="25"/>
      <c r="L16" s="25"/>
    </row>
    <row r="17" spans="7:12" x14ac:dyDescent="0.35">
      <c r="G17" s="7" t="s">
        <v>166</v>
      </c>
      <c r="H17" s="1" t="s">
        <v>418</v>
      </c>
      <c r="I17" s="1">
        <f>AVERAGE(DATA!AA130:AA139)</f>
        <v>0.4</v>
      </c>
      <c r="J17" s="25">
        <f>AVERAGE(I17:I20)</f>
        <v>0.75624999999999998</v>
      </c>
      <c r="K17" s="25">
        <f>STDEV(I17:I20)</f>
        <v>0.35961495612205385</v>
      </c>
      <c r="L17" s="25">
        <f>K17/SQRT(4)</f>
        <v>0.17980747806102693</v>
      </c>
    </row>
    <row r="18" spans="7:12" x14ac:dyDescent="0.35">
      <c r="G18" s="7" t="s">
        <v>166</v>
      </c>
      <c r="H18" s="1" t="s">
        <v>419</v>
      </c>
      <c r="I18" s="1">
        <f>AVERAGE(DATA!AA140:AA149)</f>
        <v>0.5</v>
      </c>
      <c r="J18" s="25"/>
      <c r="K18" s="25"/>
      <c r="L18" s="25"/>
    </row>
    <row r="19" spans="7:12" x14ac:dyDescent="0.35">
      <c r="G19" s="7" t="s">
        <v>166</v>
      </c>
      <c r="H19" s="1" t="s">
        <v>420</v>
      </c>
      <c r="I19" s="2">
        <f>AVERAGE(DATA!AA150:AA157)</f>
        <v>1.125</v>
      </c>
      <c r="J19" s="25"/>
      <c r="K19" s="25"/>
      <c r="L19" s="25"/>
    </row>
    <row r="20" spans="7:12" x14ac:dyDescent="0.35">
      <c r="G20" s="7" t="s">
        <v>166</v>
      </c>
      <c r="H20" s="1" t="s">
        <v>421</v>
      </c>
      <c r="I20" s="1">
        <f>AVERAGE(DATA!AA158:AA161)</f>
        <v>1</v>
      </c>
      <c r="J20" s="25"/>
      <c r="K20" s="25"/>
      <c r="L20" s="25"/>
    </row>
  </sheetData>
  <mergeCells count="9">
    <mergeCell ref="L13:L16"/>
    <mergeCell ref="L17:L20"/>
    <mergeCell ref="J13:J16"/>
    <mergeCell ref="J17:J20"/>
    <mergeCell ref="K13:K16"/>
    <mergeCell ref="K17:K20"/>
    <mergeCell ref="A1:C1"/>
    <mergeCell ref="G1:L1"/>
    <mergeCell ref="G12:I12"/>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FE24-DFBD-4C98-9FC5-A44CFF03415C}">
  <dimension ref="A1:M86"/>
  <sheetViews>
    <sheetView topLeftCell="A22" workbookViewId="0">
      <selection activeCell="M43" sqref="M43"/>
    </sheetView>
  </sheetViews>
  <sheetFormatPr defaultRowHeight="14.5" x14ac:dyDescent="0.35"/>
  <sheetData>
    <row r="1" spans="2:13" x14ac:dyDescent="0.35">
      <c r="B1" s="24" t="s">
        <v>425</v>
      </c>
      <c r="C1" s="24"/>
      <c r="D1" s="4"/>
      <c r="E1" s="3"/>
      <c r="F1" s="24" t="s">
        <v>426</v>
      </c>
      <c r="G1" s="24"/>
      <c r="H1" s="3"/>
      <c r="I1" s="3"/>
      <c r="J1" s="24" t="s">
        <v>427</v>
      </c>
      <c r="K1" s="24"/>
    </row>
    <row r="2" spans="2:13" x14ac:dyDescent="0.35">
      <c r="B2" s="4" t="s">
        <v>428</v>
      </c>
      <c r="C2" s="4" t="s">
        <v>429</v>
      </c>
      <c r="D2" s="4"/>
      <c r="E2" s="3"/>
      <c r="F2" s="4" t="s">
        <v>428</v>
      </c>
      <c r="G2" s="4" t="s">
        <v>429</v>
      </c>
      <c r="H2" s="3"/>
      <c r="I2" s="3"/>
      <c r="J2" s="4" t="s">
        <v>428</v>
      </c>
      <c r="K2" s="4" t="s">
        <v>429</v>
      </c>
    </row>
    <row r="3" spans="2:13" x14ac:dyDescent="0.35">
      <c r="B3" s="1">
        <v>3646</v>
      </c>
      <c r="C3" s="1">
        <v>577</v>
      </c>
      <c r="D3" s="1"/>
      <c r="F3" s="1">
        <v>2788</v>
      </c>
      <c r="G3" s="1">
        <v>517</v>
      </c>
      <c r="H3" s="1"/>
      <c r="I3" s="1"/>
      <c r="J3" s="1">
        <v>3646</v>
      </c>
      <c r="K3" s="1">
        <v>577</v>
      </c>
      <c r="L3" s="1"/>
      <c r="M3" s="1"/>
    </row>
    <row r="4" spans="2:13" x14ac:dyDescent="0.35">
      <c r="B4" s="1">
        <v>2618</v>
      </c>
      <c r="C4" s="1">
        <v>510</v>
      </c>
      <c r="D4" s="1"/>
      <c r="F4" s="1">
        <v>3442</v>
      </c>
      <c r="G4" s="1">
        <v>545</v>
      </c>
      <c r="H4" s="1"/>
      <c r="I4" s="1"/>
      <c r="J4" s="1">
        <v>2618</v>
      </c>
      <c r="K4" s="1">
        <v>510</v>
      </c>
      <c r="L4" s="1"/>
      <c r="M4" s="1"/>
    </row>
    <row r="5" spans="2:13" x14ac:dyDescent="0.35">
      <c r="B5" s="1">
        <v>2856</v>
      </c>
      <c r="C5" s="1">
        <v>505</v>
      </c>
      <c r="D5" s="1"/>
      <c r="F5" s="1">
        <v>2304</v>
      </c>
      <c r="G5" s="1">
        <v>511</v>
      </c>
      <c r="H5" s="1"/>
      <c r="I5" s="1"/>
      <c r="J5" s="1">
        <v>2856</v>
      </c>
      <c r="K5" s="1">
        <v>505</v>
      </c>
      <c r="L5" s="1"/>
      <c r="M5" s="1"/>
    </row>
    <row r="6" spans="2:13" x14ac:dyDescent="0.35">
      <c r="B6" s="1">
        <v>3976</v>
      </c>
      <c r="C6" s="1">
        <v>551</v>
      </c>
      <c r="D6" s="1"/>
      <c r="F6" s="1">
        <v>3114</v>
      </c>
      <c r="G6" s="1">
        <v>526</v>
      </c>
      <c r="H6" s="1"/>
      <c r="I6" s="1"/>
      <c r="J6" s="1">
        <v>3976</v>
      </c>
      <c r="K6" s="1">
        <v>551</v>
      </c>
      <c r="L6" s="1"/>
      <c r="M6" s="1"/>
    </row>
    <row r="7" spans="2:13" x14ac:dyDescent="0.35">
      <c r="B7" s="1">
        <v>2548</v>
      </c>
      <c r="C7" s="1">
        <v>494</v>
      </c>
      <c r="D7" s="1"/>
      <c r="F7" s="1">
        <v>3094</v>
      </c>
      <c r="G7" s="1">
        <v>523</v>
      </c>
      <c r="H7" s="1"/>
      <c r="I7" s="1"/>
      <c r="J7" s="1">
        <v>2548</v>
      </c>
      <c r="K7" s="1">
        <v>494</v>
      </c>
      <c r="L7" s="1"/>
      <c r="M7" s="1"/>
    </row>
    <row r="8" spans="2:13" x14ac:dyDescent="0.35">
      <c r="B8" s="1">
        <v>2644</v>
      </c>
      <c r="C8" s="1">
        <v>493</v>
      </c>
      <c r="D8" s="1"/>
      <c r="F8" s="1">
        <v>2590</v>
      </c>
      <c r="G8" s="1">
        <v>508</v>
      </c>
      <c r="H8" s="1"/>
      <c r="I8" s="1"/>
      <c r="J8" s="1">
        <v>2644</v>
      </c>
      <c r="K8" s="1">
        <v>493</v>
      </c>
      <c r="L8" s="1"/>
      <c r="M8" s="1"/>
    </row>
    <row r="9" spans="2:13" x14ac:dyDescent="0.35">
      <c r="B9" s="1">
        <v>2658</v>
      </c>
      <c r="C9" s="1">
        <v>507</v>
      </c>
      <c r="D9" s="1"/>
      <c r="F9" s="1">
        <v>2996</v>
      </c>
      <c r="G9" s="1">
        <v>526</v>
      </c>
      <c r="H9" s="1"/>
      <c r="I9" s="1"/>
      <c r="J9" s="1">
        <v>2658</v>
      </c>
      <c r="K9" s="1">
        <v>507</v>
      </c>
      <c r="L9" s="1"/>
      <c r="M9" s="1"/>
    </row>
    <row r="10" spans="2:13" x14ac:dyDescent="0.35">
      <c r="B10" s="1">
        <v>3090</v>
      </c>
      <c r="C10" s="1">
        <v>539</v>
      </c>
      <c r="D10" s="1"/>
      <c r="F10" s="1">
        <v>2298</v>
      </c>
      <c r="G10" s="1">
        <v>488</v>
      </c>
      <c r="H10" s="1"/>
      <c r="I10" s="1"/>
      <c r="J10" s="1">
        <v>3090</v>
      </c>
      <c r="K10" s="1">
        <v>539</v>
      </c>
      <c r="L10" s="1"/>
      <c r="M10" s="1"/>
    </row>
    <row r="11" spans="2:13" x14ac:dyDescent="0.35">
      <c r="B11" s="1">
        <v>2922</v>
      </c>
      <c r="C11" s="1">
        <v>510</v>
      </c>
      <c r="D11" s="1"/>
      <c r="F11" s="1">
        <v>2710</v>
      </c>
      <c r="G11" s="1">
        <v>504</v>
      </c>
      <c r="H11" s="1"/>
      <c r="I11" s="1"/>
      <c r="J11" s="1">
        <v>2922</v>
      </c>
      <c r="K11" s="1">
        <v>510</v>
      </c>
      <c r="L11" s="1"/>
      <c r="M11" s="1"/>
    </row>
    <row r="12" spans="2:13" x14ac:dyDescent="0.35">
      <c r="B12" s="1">
        <v>1680</v>
      </c>
      <c r="C12" s="1">
        <v>455</v>
      </c>
      <c r="D12" s="1"/>
      <c r="F12" s="1">
        <v>2262</v>
      </c>
      <c r="G12" s="1">
        <v>491</v>
      </c>
      <c r="H12" s="1"/>
      <c r="I12" s="1"/>
      <c r="J12" s="1">
        <v>1680</v>
      </c>
      <c r="K12" s="1">
        <v>455</v>
      </c>
      <c r="L12" s="1"/>
      <c r="M12" s="1"/>
    </row>
    <row r="13" spans="2:13" x14ac:dyDescent="0.35">
      <c r="B13" s="1">
        <v>3130</v>
      </c>
      <c r="C13" s="1">
        <v>538</v>
      </c>
      <c r="D13" s="1"/>
      <c r="F13" s="1">
        <v>2792</v>
      </c>
      <c r="G13" s="1">
        <v>492</v>
      </c>
      <c r="H13" s="1"/>
      <c r="I13" s="1"/>
      <c r="J13" s="1">
        <v>3130</v>
      </c>
      <c r="K13" s="1">
        <v>538</v>
      </c>
      <c r="L13" s="1"/>
      <c r="M13" s="1"/>
    </row>
    <row r="14" spans="2:13" x14ac:dyDescent="0.35">
      <c r="B14" s="1">
        <v>3544</v>
      </c>
      <c r="C14" s="1">
        <v>541</v>
      </c>
      <c r="D14" s="1"/>
      <c r="F14" s="1">
        <v>2380</v>
      </c>
      <c r="G14" s="1">
        <v>501</v>
      </c>
      <c r="H14" s="1"/>
      <c r="I14" s="1"/>
      <c r="J14" s="1">
        <v>3544</v>
      </c>
      <c r="K14" s="1">
        <v>541</v>
      </c>
      <c r="L14" s="1"/>
      <c r="M14" s="1"/>
    </row>
    <row r="15" spans="2:13" x14ac:dyDescent="0.35">
      <c r="B15" s="1">
        <v>2270</v>
      </c>
      <c r="C15" s="1">
        <v>490</v>
      </c>
      <c r="D15" s="1"/>
      <c r="F15" s="1">
        <v>2846</v>
      </c>
      <c r="G15" s="1">
        <v>520</v>
      </c>
      <c r="J15" s="1">
        <v>2270</v>
      </c>
      <c r="K15" s="1">
        <v>490</v>
      </c>
    </row>
    <row r="16" spans="2:13" x14ac:dyDescent="0.35">
      <c r="B16" s="1">
        <v>2846</v>
      </c>
      <c r="C16" s="1">
        <v>531</v>
      </c>
      <c r="D16" s="1"/>
      <c r="F16" s="1">
        <v>2614</v>
      </c>
      <c r="G16" s="1">
        <v>504</v>
      </c>
      <c r="J16" s="1">
        <v>2846</v>
      </c>
      <c r="K16" s="1">
        <v>531</v>
      </c>
    </row>
    <row r="17" spans="2:11" x14ac:dyDescent="0.35">
      <c r="B17" s="1">
        <v>3746</v>
      </c>
      <c r="C17" s="1">
        <v>572</v>
      </c>
      <c r="D17" s="1"/>
      <c r="F17" s="1">
        <v>3364</v>
      </c>
      <c r="G17" s="1">
        <v>545</v>
      </c>
      <c r="J17" s="1">
        <v>3746</v>
      </c>
      <c r="K17" s="1">
        <v>572</v>
      </c>
    </row>
    <row r="18" spans="2:11" x14ac:dyDescent="0.35">
      <c r="B18" s="1">
        <v>2378</v>
      </c>
      <c r="C18" s="1">
        <v>500</v>
      </c>
      <c r="D18" s="1"/>
      <c r="F18" s="1">
        <v>2406</v>
      </c>
      <c r="G18" s="1">
        <v>493</v>
      </c>
      <c r="J18" s="1">
        <v>2378</v>
      </c>
      <c r="K18" s="1">
        <v>500</v>
      </c>
    </row>
    <row r="19" spans="2:11" x14ac:dyDescent="0.35">
      <c r="B19" s="1">
        <v>2790</v>
      </c>
      <c r="C19" s="1">
        <v>529</v>
      </c>
      <c r="D19" s="1"/>
      <c r="F19" s="1">
        <v>3202</v>
      </c>
      <c r="G19" s="1">
        <v>526</v>
      </c>
      <c r="J19" s="1">
        <v>2790</v>
      </c>
      <c r="K19" s="1">
        <v>529</v>
      </c>
    </row>
    <row r="20" spans="2:11" x14ac:dyDescent="0.35">
      <c r="B20" s="1">
        <v>3586</v>
      </c>
      <c r="C20" s="1">
        <v>576</v>
      </c>
      <c r="D20" s="1"/>
      <c r="F20" s="1">
        <v>2836</v>
      </c>
      <c r="G20" s="1">
        <v>493</v>
      </c>
      <c r="J20" s="1">
        <v>3586</v>
      </c>
      <c r="K20" s="1">
        <v>576</v>
      </c>
    </row>
    <row r="21" spans="2:11" x14ac:dyDescent="0.35">
      <c r="B21" s="1">
        <v>2786</v>
      </c>
      <c r="C21" s="1">
        <v>503</v>
      </c>
      <c r="D21" s="1"/>
      <c r="F21" s="1">
        <v>2722</v>
      </c>
      <c r="G21" s="1">
        <v>515</v>
      </c>
      <c r="J21" s="1">
        <v>2786</v>
      </c>
      <c r="K21" s="1">
        <v>503</v>
      </c>
    </row>
    <row r="22" spans="2:11" x14ac:dyDescent="0.35">
      <c r="B22" s="1">
        <v>2592</v>
      </c>
      <c r="C22" s="1">
        <v>503</v>
      </c>
      <c r="D22" s="1"/>
      <c r="F22" s="1">
        <v>3220</v>
      </c>
      <c r="G22" s="1">
        <v>528</v>
      </c>
      <c r="J22" s="1">
        <v>2592</v>
      </c>
      <c r="K22" s="1">
        <v>503</v>
      </c>
    </row>
    <row r="23" spans="2:11" x14ac:dyDescent="0.35">
      <c r="B23" s="1">
        <v>3478</v>
      </c>
      <c r="C23" s="1">
        <v>538</v>
      </c>
      <c r="D23" s="1"/>
      <c r="F23" s="1">
        <v>3600</v>
      </c>
      <c r="G23" s="1">
        <v>550</v>
      </c>
      <c r="J23" s="1">
        <v>3478</v>
      </c>
      <c r="K23" s="1">
        <v>538</v>
      </c>
    </row>
    <row r="24" spans="2:11" x14ac:dyDescent="0.35">
      <c r="B24" s="1">
        <v>3094</v>
      </c>
      <c r="C24" s="1">
        <v>508</v>
      </c>
      <c r="D24" s="1"/>
      <c r="F24" s="1">
        <v>3152</v>
      </c>
      <c r="G24" s="1">
        <v>565</v>
      </c>
      <c r="J24" s="1">
        <v>3094</v>
      </c>
      <c r="K24" s="1">
        <v>508</v>
      </c>
    </row>
    <row r="25" spans="2:11" x14ac:dyDescent="0.35">
      <c r="B25" s="1">
        <v>2902</v>
      </c>
      <c r="C25" s="1">
        <v>511</v>
      </c>
      <c r="D25" s="1"/>
      <c r="F25" s="1">
        <v>2512</v>
      </c>
      <c r="G25" s="1">
        <v>487</v>
      </c>
      <c r="J25" s="1">
        <v>2902</v>
      </c>
      <c r="K25" s="1">
        <v>511</v>
      </c>
    </row>
    <row r="26" spans="2:11" x14ac:dyDescent="0.35">
      <c r="B26" s="1">
        <v>2412</v>
      </c>
      <c r="C26" s="1">
        <v>498</v>
      </c>
      <c r="D26" s="1"/>
      <c r="F26" s="1">
        <v>3378</v>
      </c>
      <c r="G26" s="1">
        <v>541</v>
      </c>
      <c r="J26" s="1">
        <v>2412</v>
      </c>
      <c r="K26" s="1">
        <v>498</v>
      </c>
    </row>
    <row r="27" spans="2:11" x14ac:dyDescent="0.35">
      <c r="B27" s="1">
        <v>3374</v>
      </c>
      <c r="C27" s="1">
        <v>552</v>
      </c>
      <c r="D27" s="1"/>
      <c r="F27" s="1">
        <v>3398</v>
      </c>
      <c r="G27" s="1">
        <v>534</v>
      </c>
      <c r="J27" s="1">
        <v>3374</v>
      </c>
      <c r="K27" s="1">
        <v>552</v>
      </c>
    </row>
    <row r="28" spans="2:11" x14ac:dyDescent="0.35">
      <c r="B28" s="1">
        <v>3030</v>
      </c>
      <c r="C28" s="1">
        <v>514</v>
      </c>
      <c r="D28" s="1"/>
      <c r="F28" s="1">
        <v>3110</v>
      </c>
      <c r="G28" s="1">
        <v>516</v>
      </c>
      <c r="J28" s="1">
        <v>3030</v>
      </c>
      <c r="K28" s="1">
        <v>514</v>
      </c>
    </row>
    <row r="29" spans="2:11" x14ac:dyDescent="0.35">
      <c r="B29" s="1">
        <v>3022</v>
      </c>
      <c r="C29" s="1">
        <v>519</v>
      </c>
      <c r="D29" s="1"/>
      <c r="F29" s="1">
        <v>3018</v>
      </c>
      <c r="G29" s="1">
        <v>548</v>
      </c>
      <c r="J29" s="1">
        <v>3022</v>
      </c>
      <c r="K29" s="1">
        <v>519</v>
      </c>
    </row>
    <row r="30" spans="2:11" x14ac:dyDescent="0.35">
      <c r="B30" s="1">
        <v>2968</v>
      </c>
      <c r="C30" s="1">
        <v>518</v>
      </c>
      <c r="D30" s="1"/>
      <c r="F30" s="1">
        <v>3456</v>
      </c>
      <c r="G30" s="1">
        <v>536</v>
      </c>
      <c r="J30" s="1">
        <v>2968</v>
      </c>
      <c r="K30" s="1">
        <v>518</v>
      </c>
    </row>
    <row r="31" spans="2:11" x14ac:dyDescent="0.35">
      <c r="B31" s="1">
        <v>3490</v>
      </c>
      <c r="C31" s="1">
        <v>528</v>
      </c>
      <c r="D31" s="1"/>
      <c r="F31" s="1">
        <v>2366</v>
      </c>
      <c r="G31" s="1">
        <v>488</v>
      </c>
      <c r="J31" s="1">
        <v>3490</v>
      </c>
      <c r="K31" s="1">
        <v>528</v>
      </c>
    </row>
    <row r="32" spans="2:11" x14ac:dyDescent="0.35">
      <c r="B32" s="1">
        <v>2820</v>
      </c>
      <c r="C32" s="1">
        <v>512</v>
      </c>
      <c r="D32" s="1"/>
      <c r="F32" s="1">
        <v>3112</v>
      </c>
      <c r="G32" s="1">
        <v>522</v>
      </c>
      <c r="J32" s="1">
        <v>2820</v>
      </c>
      <c r="K32" s="1">
        <v>512</v>
      </c>
    </row>
    <row r="33" spans="2:11" x14ac:dyDescent="0.35">
      <c r="B33" s="1">
        <v>2616</v>
      </c>
      <c r="C33" s="1">
        <v>495</v>
      </c>
      <c r="D33" s="1"/>
      <c r="F33" s="1">
        <v>2942</v>
      </c>
      <c r="G33" s="1">
        <v>528</v>
      </c>
      <c r="J33" s="1">
        <v>2616</v>
      </c>
      <c r="K33" s="1">
        <v>495</v>
      </c>
    </row>
    <row r="34" spans="2:11" x14ac:dyDescent="0.35">
      <c r="B34" s="1">
        <v>3102</v>
      </c>
      <c r="C34" s="1">
        <v>518</v>
      </c>
      <c r="D34" s="1"/>
      <c r="F34" s="1">
        <v>3072</v>
      </c>
      <c r="G34" s="1">
        <v>509</v>
      </c>
      <c r="J34" s="1">
        <v>3102</v>
      </c>
      <c r="K34" s="1">
        <v>518</v>
      </c>
    </row>
    <row r="35" spans="2:11" x14ac:dyDescent="0.35">
      <c r="B35" s="1">
        <v>2864</v>
      </c>
      <c r="C35" s="1">
        <v>489</v>
      </c>
      <c r="D35" s="1"/>
      <c r="F35" s="1">
        <v>3430</v>
      </c>
      <c r="G35" s="1">
        <v>545</v>
      </c>
      <c r="J35" s="1">
        <v>2864</v>
      </c>
      <c r="K35" s="1">
        <v>489</v>
      </c>
    </row>
    <row r="36" spans="2:11" x14ac:dyDescent="0.35">
      <c r="B36" s="1">
        <v>2996</v>
      </c>
      <c r="C36" s="1">
        <v>521</v>
      </c>
      <c r="D36" s="1"/>
      <c r="F36" s="1">
        <v>2640</v>
      </c>
      <c r="G36" s="1">
        <v>516</v>
      </c>
      <c r="J36" s="1">
        <v>2996</v>
      </c>
      <c r="K36" s="1">
        <v>521</v>
      </c>
    </row>
    <row r="37" spans="2:11" x14ac:dyDescent="0.35">
      <c r="B37" s="1">
        <v>2458</v>
      </c>
      <c r="C37" s="1">
        <v>509</v>
      </c>
      <c r="D37" s="1"/>
      <c r="F37" s="1">
        <v>2320</v>
      </c>
      <c r="G37" s="1">
        <v>499</v>
      </c>
      <c r="J37" s="1">
        <v>2458</v>
      </c>
      <c r="K37" s="1">
        <v>509</v>
      </c>
    </row>
    <row r="38" spans="2:11" x14ac:dyDescent="0.35">
      <c r="B38" s="1">
        <v>2694</v>
      </c>
      <c r="C38" s="1">
        <v>490</v>
      </c>
      <c r="D38" s="1"/>
      <c r="F38" s="1">
        <v>1864</v>
      </c>
      <c r="G38" s="1">
        <v>454</v>
      </c>
      <c r="J38" s="1">
        <v>2694</v>
      </c>
      <c r="K38" s="1">
        <v>490</v>
      </c>
    </row>
    <row r="39" spans="2:11" x14ac:dyDescent="0.35">
      <c r="B39" s="1">
        <v>3986</v>
      </c>
      <c r="C39" s="1">
        <v>557</v>
      </c>
      <c r="D39" s="1"/>
      <c r="F39" s="1">
        <v>2564</v>
      </c>
      <c r="G39" s="1">
        <v>502</v>
      </c>
      <c r="J39" s="1">
        <v>3986</v>
      </c>
      <c r="K39" s="1">
        <v>557</v>
      </c>
    </row>
    <row r="40" spans="2:11" x14ac:dyDescent="0.35">
      <c r="B40" s="1">
        <v>4012</v>
      </c>
      <c r="C40" s="1">
        <v>566</v>
      </c>
      <c r="D40" s="1"/>
      <c r="F40" s="1">
        <v>3274</v>
      </c>
      <c r="G40" s="1">
        <v>550</v>
      </c>
      <c r="J40" s="1">
        <v>4012</v>
      </c>
      <c r="K40" s="1">
        <v>566</v>
      </c>
    </row>
    <row r="41" spans="2:11" x14ac:dyDescent="0.35">
      <c r="B41" s="1">
        <v>2818</v>
      </c>
      <c r="C41" s="1">
        <v>509</v>
      </c>
      <c r="D41" s="1"/>
      <c r="F41" s="1">
        <v>2669</v>
      </c>
      <c r="G41" s="1">
        <v>495</v>
      </c>
      <c r="J41" s="1">
        <v>2818</v>
      </c>
      <c r="K41" s="1">
        <v>509</v>
      </c>
    </row>
    <row r="42" spans="2:11" x14ac:dyDescent="0.35">
      <c r="B42" s="1">
        <v>3172</v>
      </c>
      <c r="C42" s="1">
        <v>533</v>
      </c>
      <c r="D42" s="1"/>
      <c r="F42" s="1">
        <v>2400</v>
      </c>
      <c r="G42" s="1">
        <v>507</v>
      </c>
      <c r="J42" s="1">
        <v>3172</v>
      </c>
      <c r="K42" s="1">
        <v>533</v>
      </c>
    </row>
    <row r="43" spans="2:11" x14ac:dyDescent="0.35">
      <c r="B43" s="1">
        <v>2788</v>
      </c>
      <c r="C43" s="1">
        <v>517</v>
      </c>
      <c r="D43" s="1"/>
      <c r="E43" s="4" t="s">
        <v>422</v>
      </c>
      <c r="F43" s="2">
        <f>AVERAGE(F3:F42)</f>
        <v>2856.4250000000002</v>
      </c>
      <c r="G43" s="2">
        <f t="shared" ref="G43:K43" si="0">AVERAGE(G3:G42)</f>
        <v>516.20000000000005</v>
      </c>
      <c r="H43" s="2"/>
      <c r="I43" s="4" t="s">
        <v>422</v>
      </c>
      <c r="J43" s="2">
        <f t="shared" si="0"/>
        <v>2990.35</v>
      </c>
      <c r="K43" s="2">
        <f t="shared" si="0"/>
        <v>520.22500000000002</v>
      </c>
    </row>
    <row r="44" spans="2:11" x14ac:dyDescent="0.35">
      <c r="B44" s="1">
        <v>3442</v>
      </c>
      <c r="C44" s="1">
        <v>545</v>
      </c>
      <c r="D44" s="1"/>
      <c r="E44" s="4" t="s">
        <v>423</v>
      </c>
      <c r="F44" s="2">
        <f>STDEV(F3:F42)</f>
        <v>419.3656312721717</v>
      </c>
      <c r="G44" s="2">
        <f t="shared" ref="G44:K44" si="1">STDEV(G3:G42)</f>
        <v>22.909185258990973</v>
      </c>
      <c r="H44" s="2"/>
      <c r="I44" s="4" t="s">
        <v>423</v>
      </c>
      <c r="J44" s="2">
        <f t="shared" si="1"/>
        <v>500.77619495728635</v>
      </c>
      <c r="K44" s="2">
        <f t="shared" si="1"/>
        <v>26.838058988242992</v>
      </c>
    </row>
    <row r="45" spans="2:11" x14ac:dyDescent="0.35">
      <c r="B45" s="1">
        <v>2304</v>
      </c>
      <c r="C45" s="1">
        <v>511</v>
      </c>
      <c r="D45" s="1"/>
      <c r="E45" s="4" t="s">
        <v>424</v>
      </c>
      <c r="F45" s="2">
        <f>F44/SQRT(40)</f>
        <v>66.307528360719914</v>
      </c>
      <c r="G45" s="2">
        <f t="shared" ref="G45:K45" si="2">G44/SQRT(40)</f>
        <v>3.6222602378582951</v>
      </c>
      <c r="H45" s="2"/>
      <c r="I45" s="4" t="s">
        <v>424</v>
      </c>
      <c r="J45" s="2">
        <f t="shared" si="2"/>
        <v>79.179668702877578</v>
      </c>
      <c r="K45" s="2">
        <f t="shared" si="2"/>
        <v>4.2434697190400996</v>
      </c>
    </row>
    <row r="46" spans="2:11" x14ac:dyDescent="0.35">
      <c r="B46" s="1">
        <v>3114</v>
      </c>
      <c r="C46" s="1">
        <v>526</v>
      </c>
      <c r="D46" s="1"/>
    </row>
    <row r="47" spans="2:11" x14ac:dyDescent="0.35">
      <c r="B47" s="1">
        <v>3094</v>
      </c>
      <c r="C47" s="1">
        <v>523</v>
      </c>
      <c r="D47" s="1"/>
    </row>
    <row r="48" spans="2:11" x14ac:dyDescent="0.35">
      <c r="B48" s="1">
        <v>2590</v>
      </c>
      <c r="C48" s="1">
        <v>508</v>
      </c>
      <c r="D48" s="1"/>
    </row>
    <row r="49" spans="2:4" x14ac:dyDescent="0.35">
      <c r="B49" s="1">
        <v>2996</v>
      </c>
      <c r="C49" s="1">
        <v>526</v>
      </c>
      <c r="D49" s="1"/>
    </row>
    <row r="50" spans="2:4" x14ac:dyDescent="0.35">
      <c r="B50" s="1">
        <v>2298</v>
      </c>
      <c r="C50" s="1">
        <v>488</v>
      </c>
      <c r="D50" s="1"/>
    </row>
    <row r="51" spans="2:4" x14ac:dyDescent="0.35">
      <c r="B51" s="1">
        <v>2710</v>
      </c>
      <c r="C51" s="1">
        <v>504</v>
      </c>
      <c r="D51" s="1"/>
    </row>
    <row r="52" spans="2:4" x14ac:dyDescent="0.35">
      <c r="B52" s="1">
        <v>2262</v>
      </c>
      <c r="C52" s="1">
        <v>491</v>
      </c>
      <c r="D52" s="1"/>
    </row>
    <row r="53" spans="2:4" x14ac:dyDescent="0.35">
      <c r="B53" s="1">
        <v>2792</v>
      </c>
      <c r="C53" s="1">
        <v>492</v>
      </c>
      <c r="D53" s="1"/>
    </row>
    <row r="54" spans="2:4" x14ac:dyDescent="0.35">
      <c r="B54" s="1">
        <v>2380</v>
      </c>
      <c r="C54" s="1">
        <v>501</v>
      </c>
      <c r="D54" s="1"/>
    </row>
    <row r="55" spans="2:4" x14ac:dyDescent="0.35">
      <c r="B55" s="1">
        <v>2846</v>
      </c>
      <c r="C55" s="1">
        <v>520</v>
      </c>
      <c r="D55" s="1"/>
    </row>
    <row r="56" spans="2:4" x14ac:dyDescent="0.35">
      <c r="B56" s="1">
        <v>2614</v>
      </c>
      <c r="C56" s="1">
        <v>504</v>
      </c>
      <c r="D56" s="1"/>
    </row>
    <row r="57" spans="2:4" x14ac:dyDescent="0.35">
      <c r="B57" s="1">
        <v>3364</v>
      </c>
      <c r="C57" s="1">
        <v>545</v>
      </c>
      <c r="D57" s="1"/>
    </row>
    <row r="58" spans="2:4" x14ac:dyDescent="0.35">
      <c r="B58" s="1">
        <v>2406</v>
      </c>
      <c r="C58" s="1">
        <v>493</v>
      </c>
      <c r="D58" s="1"/>
    </row>
    <row r="59" spans="2:4" x14ac:dyDescent="0.35">
      <c r="B59" s="1">
        <v>3202</v>
      </c>
      <c r="C59" s="1">
        <v>526</v>
      </c>
      <c r="D59" s="1"/>
    </row>
    <row r="60" spans="2:4" x14ac:dyDescent="0.35">
      <c r="B60" s="1">
        <v>2836</v>
      </c>
      <c r="C60" s="1">
        <v>493</v>
      </c>
      <c r="D60" s="1"/>
    </row>
    <row r="61" spans="2:4" x14ac:dyDescent="0.35">
      <c r="B61" s="1">
        <v>2722</v>
      </c>
      <c r="C61" s="1">
        <v>515</v>
      </c>
      <c r="D61" s="1"/>
    </row>
    <row r="62" spans="2:4" x14ac:dyDescent="0.35">
      <c r="B62" s="1">
        <v>3220</v>
      </c>
      <c r="C62" s="1">
        <v>528</v>
      </c>
      <c r="D62" s="1"/>
    </row>
    <row r="63" spans="2:4" x14ac:dyDescent="0.35">
      <c r="B63" s="1">
        <v>3600</v>
      </c>
      <c r="C63" s="1">
        <v>550</v>
      </c>
      <c r="D63" s="1"/>
    </row>
    <row r="64" spans="2:4" x14ac:dyDescent="0.35">
      <c r="B64" s="1">
        <v>3152</v>
      </c>
      <c r="C64" s="1">
        <v>565</v>
      </c>
      <c r="D64" s="1"/>
    </row>
    <row r="65" spans="2:4" x14ac:dyDescent="0.35">
      <c r="B65" s="1">
        <v>2512</v>
      </c>
      <c r="C65" s="1">
        <v>487</v>
      </c>
      <c r="D65" s="1"/>
    </row>
    <row r="66" spans="2:4" x14ac:dyDescent="0.35">
      <c r="B66" s="1">
        <v>3378</v>
      </c>
      <c r="C66" s="1">
        <v>541</v>
      </c>
      <c r="D66" s="1"/>
    </row>
    <row r="67" spans="2:4" x14ac:dyDescent="0.35">
      <c r="B67" s="1">
        <v>3398</v>
      </c>
      <c r="C67" s="1">
        <v>534</v>
      </c>
      <c r="D67" s="1"/>
    </row>
    <row r="68" spans="2:4" x14ac:dyDescent="0.35">
      <c r="B68" s="1">
        <v>3110</v>
      </c>
      <c r="C68" s="1">
        <v>516</v>
      </c>
      <c r="D68" s="1"/>
    </row>
    <row r="69" spans="2:4" x14ac:dyDescent="0.35">
      <c r="B69" s="1">
        <v>3018</v>
      </c>
      <c r="C69" s="1">
        <v>548</v>
      </c>
      <c r="D69" s="1"/>
    </row>
    <row r="70" spans="2:4" x14ac:dyDescent="0.35">
      <c r="B70" s="1">
        <v>3456</v>
      </c>
      <c r="C70" s="1">
        <v>536</v>
      </c>
      <c r="D70" s="1"/>
    </row>
    <row r="71" spans="2:4" x14ac:dyDescent="0.35">
      <c r="B71" s="1">
        <v>2366</v>
      </c>
      <c r="C71" s="1">
        <v>488</v>
      </c>
      <c r="D71" s="1"/>
    </row>
    <row r="72" spans="2:4" x14ac:dyDescent="0.35">
      <c r="B72" s="1">
        <v>3112</v>
      </c>
      <c r="C72" s="1">
        <v>522</v>
      </c>
      <c r="D72" s="1"/>
    </row>
    <row r="73" spans="2:4" x14ac:dyDescent="0.35">
      <c r="B73" s="1">
        <v>2942</v>
      </c>
      <c r="C73" s="1">
        <v>528</v>
      </c>
      <c r="D73" s="1"/>
    </row>
    <row r="74" spans="2:4" x14ac:dyDescent="0.35">
      <c r="B74" s="1">
        <v>3072</v>
      </c>
      <c r="C74" s="1">
        <v>509</v>
      </c>
      <c r="D74" s="1"/>
    </row>
    <row r="75" spans="2:4" x14ac:dyDescent="0.35">
      <c r="B75" s="1">
        <v>3430</v>
      </c>
      <c r="C75" s="1">
        <v>545</v>
      </c>
      <c r="D75" s="1"/>
    </row>
    <row r="76" spans="2:4" x14ac:dyDescent="0.35">
      <c r="B76" s="1">
        <v>2640</v>
      </c>
      <c r="C76" s="1">
        <v>516</v>
      </c>
      <c r="D76" s="1"/>
    </row>
    <row r="77" spans="2:4" x14ac:dyDescent="0.35">
      <c r="B77" s="1">
        <v>2320</v>
      </c>
      <c r="C77" s="1">
        <v>499</v>
      </c>
      <c r="D77" s="1"/>
    </row>
    <row r="78" spans="2:4" x14ac:dyDescent="0.35">
      <c r="B78" s="1">
        <v>1864</v>
      </c>
      <c r="C78" s="1">
        <v>454</v>
      </c>
      <c r="D78" s="1"/>
    </row>
    <row r="79" spans="2:4" x14ac:dyDescent="0.35">
      <c r="B79" s="1">
        <v>2564</v>
      </c>
      <c r="C79" s="1">
        <v>502</v>
      </c>
      <c r="D79" s="1"/>
    </row>
    <row r="80" spans="2:4" x14ac:dyDescent="0.35">
      <c r="B80" s="1">
        <v>3274</v>
      </c>
      <c r="C80" s="1">
        <v>550</v>
      </c>
      <c r="D80" s="1"/>
    </row>
    <row r="81" spans="1:4" x14ac:dyDescent="0.35">
      <c r="B81" s="1">
        <v>2669</v>
      </c>
      <c r="C81" s="1">
        <v>495</v>
      </c>
      <c r="D81" s="1"/>
    </row>
    <row r="82" spans="1:4" x14ac:dyDescent="0.35">
      <c r="B82" s="1">
        <v>2400</v>
      </c>
      <c r="C82" s="1">
        <v>507</v>
      </c>
      <c r="D82" s="1"/>
    </row>
    <row r="84" spans="1:4" x14ac:dyDescent="0.35">
      <c r="A84" s="4" t="s">
        <v>422</v>
      </c>
      <c r="B84" s="2">
        <f>AVERAGE(B3:B82)</f>
        <v>2923.3874999999998</v>
      </c>
      <c r="C84" s="2">
        <f>AVERAGE(C3:C82)</f>
        <v>518.21249999999998</v>
      </c>
      <c r="D84" s="2"/>
    </row>
    <row r="85" spans="1:4" x14ac:dyDescent="0.35">
      <c r="A85" s="4" t="s">
        <v>423</v>
      </c>
      <c r="B85" s="2">
        <f>STDEV(B3:B82)</f>
        <v>463.85624938652717</v>
      </c>
      <c r="C85" s="2">
        <f>STDEV(C3:C82)</f>
        <v>24.875229787120066</v>
      </c>
      <c r="D85" s="2"/>
    </row>
    <row r="86" spans="1:4" x14ac:dyDescent="0.35">
      <c r="A86" s="4" t="s">
        <v>424</v>
      </c>
      <c r="B86" s="2">
        <f>B85/SQRT(80)</f>
        <v>51.860705270818492</v>
      </c>
      <c r="C86" s="2">
        <f>C85/SQRT(80)</f>
        <v>2.7811352379964043</v>
      </c>
      <c r="D86" s="2"/>
    </row>
  </sheetData>
  <mergeCells count="3">
    <mergeCell ref="F1:G1"/>
    <mergeCell ref="J1:K1"/>
    <mergeCell ref="B1: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01C74-2B7A-4C3C-8E39-22CB4484FCF2}">
  <dimension ref="A1:R86"/>
  <sheetViews>
    <sheetView workbookViewId="0">
      <selection activeCell="H43" sqref="H43"/>
    </sheetView>
  </sheetViews>
  <sheetFormatPr defaultRowHeight="14.5" x14ac:dyDescent="0.35"/>
  <sheetData>
    <row r="1" spans="2:18" x14ac:dyDescent="0.35">
      <c r="B1" s="24" t="s">
        <v>425</v>
      </c>
      <c r="C1" s="24"/>
      <c r="D1" s="4"/>
      <c r="E1" s="3"/>
      <c r="F1" s="24" t="s">
        <v>426</v>
      </c>
      <c r="G1" s="24"/>
      <c r="H1" s="3"/>
      <c r="I1" s="3"/>
      <c r="J1" s="24" t="s">
        <v>427</v>
      </c>
      <c r="K1" s="24"/>
      <c r="O1" s="1"/>
      <c r="P1" s="1"/>
      <c r="Q1" s="1"/>
      <c r="R1" s="1"/>
    </row>
    <row r="2" spans="2:18" x14ac:dyDescent="0.35">
      <c r="B2" s="4" t="s">
        <v>428</v>
      </c>
      <c r="C2" s="4" t="s">
        <v>429</v>
      </c>
      <c r="D2" s="4"/>
      <c r="E2" s="3"/>
      <c r="F2" s="4" t="s">
        <v>428</v>
      </c>
      <c r="G2" s="4" t="s">
        <v>429</v>
      </c>
      <c r="H2" s="3"/>
      <c r="I2" s="3"/>
      <c r="J2" s="4" t="s">
        <v>428</v>
      </c>
      <c r="K2" s="4" t="s">
        <v>429</v>
      </c>
      <c r="O2" s="1"/>
      <c r="P2" s="1"/>
      <c r="Q2" s="1"/>
      <c r="R2" s="1"/>
    </row>
    <row r="3" spans="2:18" x14ac:dyDescent="0.35">
      <c r="B3" s="1">
        <v>3302</v>
      </c>
      <c r="C3" s="1">
        <v>559</v>
      </c>
      <c r="D3" s="1"/>
      <c r="F3" s="1">
        <v>2472</v>
      </c>
      <c r="G3" s="1">
        <v>515</v>
      </c>
      <c r="H3" s="1"/>
      <c r="I3" s="1"/>
      <c r="J3" s="1">
        <v>3302</v>
      </c>
      <c r="K3" s="1">
        <v>559</v>
      </c>
      <c r="L3" s="1"/>
      <c r="M3" s="1"/>
      <c r="O3" s="1"/>
      <c r="P3" s="1"/>
      <c r="Q3" s="1"/>
      <c r="R3" s="1"/>
    </row>
    <row r="4" spans="2:18" x14ac:dyDescent="0.35">
      <c r="B4" s="1">
        <v>2410</v>
      </c>
      <c r="C4" s="1">
        <v>502</v>
      </c>
      <c r="D4" s="1"/>
      <c r="F4" s="1">
        <v>3286</v>
      </c>
      <c r="G4" s="1">
        <v>558</v>
      </c>
      <c r="H4" s="1"/>
      <c r="I4" s="1"/>
      <c r="J4" s="1">
        <v>2410</v>
      </c>
      <c r="K4" s="1">
        <v>502</v>
      </c>
      <c r="L4" s="1"/>
      <c r="M4" s="1"/>
      <c r="O4" s="1"/>
      <c r="P4" s="1"/>
      <c r="Q4" s="1"/>
      <c r="R4" s="1"/>
    </row>
    <row r="5" spans="2:18" x14ac:dyDescent="0.35">
      <c r="B5" s="1">
        <v>2590</v>
      </c>
      <c r="C5" s="1">
        <v>506</v>
      </c>
      <c r="D5" s="1"/>
      <c r="F5" s="1">
        <v>2156</v>
      </c>
      <c r="G5" s="1">
        <v>511</v>
      </c>
      <c r="H5" s="1"/>
      <c r="I5" s="1"/>
      <c r="J5" s="1">
        <v>2590</v>
      </c>
      <c r="K5" s="1">
        <v>506</v>
      </c>
      <c r="L5" s="1"/>
      <c r="M5" s="1"/>
      <c r="O5" s="1"/>
      <c r="P5" s="1"/>
      <c r="Q5" s="1"/>
      <c r="R5" s="1"/>
    </row>
    <row r="6" spans="2:18" x14ac:dyDescent="0.35">
      <c r="B6" s="1">
        <v>3852</v>
      </c>
      <c r="C6" s="1">
        <v>554</v>
      </c>
      <c r="D6" s="1"/>
      <c r="F6" s="1">
        <v>2872</v>
      </c>
      <c r="G6" s="1">
        <v>530</v>
      </c>
      <c r="H6" s="1"/>
      <c r="I6" s="1"/>
      <c r="J6" s="1">
        <v>3852</v>
      </c>
      <c r="K6" s="1">
        <v>554</v>
      </c>
      <c r="L6" s="1"/>
      <c r="M6" s="1"/>
      <c r="O6" s="1"/>
      <c r="P6" s="1"/>
      <c r="Q6" s="1"/>
      <c r="R6" s="1"/>
    </row>
    <row r="7" spans="2:18" x14ac:dyDescent="0.35">
      <c r="B7" s="1">
        <v>2394</v>
      </c>
      <c r="C7" s="1">
        <v>490</v>
      </c>
      <c r="D7" s="1"/>
      <c r="F7" s="1">
        <v>2764</v>
      </c>
      <c r="G7" s="1">
        <v>522</v>
      </c>
      <c r="H7" s="1"/>
      <c r="I7" s="1"/>
      <c r="J7" s="1">
        <v>2394</v>
      </c>
      <c r="K7" s="1">
        <v>490</v>
      </c>
      <c r="L7" s="1"/>
      <c r="M7" s="1"/>
      <c r="O7" s="1"/>
      <c r="P7" s="1"/>
      <c r="Q7" s="1"/>
      <c r="R7" s="1"/>
    </row>
    <row r="8" spans="2:18" x14ac:dyDescent="0.35">
      <c r="B8" s="1">
        <v>2414</v>
      </c>
      <c r="C8" s="1">
        <v>354</v>
      </c>
      <c r="D8" s="1"/>
      <c r="F8" s="1">
        <v>2356</v>
      </c>
      <c r="G8" s="1">
        <v>511</v>
      </c>
      <c r="H8" s="1"/>
      <c r="I8" s="1"/>
      <c r="J8" s="1">
        <v>2414</v>
      </c>
      <c r="K8" s="1">
        <v>354</v>
      </c>
      <c r="L8" s="1"/>
      <c r="M8" s="1"/>
      <c r="O8" s="1"/>
      <c r="P8" s="1"/>
      <c r="Q8" s="1"/>
      <c r="R8" s="1"/>
    </row>
    <row r="9" spans="2:18" x14ac:dyDescent="0.35">
      <c r="B9" s="1">
        <v>2392</v>
      </c>
      <c r="C9" s="1">
        <v>504</v>
      </c>
      <c r="D9" s="1"/>
      <c r="F9" s="1">
        <v>2570</v>
      </c>
      <c r="G9" s="1">
        <v>522</v>
      </c>
      <c r="H9" s="1"/>
      <c r="I9" s="1"/>
      <c r="J9" s="1">
        <v>2392</v>
      </c>
      <c r="K9" s="1">
        <v>504</v>
      </c>
      <c r="L9" s="1"/>
      <c r="M9" s="1"/>
      <c r="O9" s="1"/>
      <c r="P9" s="1"/>
      <c r="Q9" s="1"/>
      <c r="R9" s="1"/>
    </row>
    <row r="10" spans="2:18" x14ac:dyDescent="0.35">
      <c r="B10" s="1">
        <v>2864</v>
      </c>
      <c r="C10" s="1">
        <v>542</v>
      </c>
      <c r="D10" s="1"/>
      <c r="F10" s="1">
        <v>2104</v>
      </c>
      <c r="G10" s="1">
        <v>488</v>
      </c>
      <c r="H10" s="1"/>
      <c r="I10" s="1"/>
      <c r="J10" s="1">
        <v>2864</v>
      </c>
      <c r="K10" s="1">
        <v>542</v>
      </c>
      <c r="L10" s="1"/>
      <c r="M10" s="1"/>
      <c r="O10" s="1"/>
      <c r="P10" s="1"/>
      <c r="Q10" s="1"/>
      <c r="R10" s="1"/>
    </row>
    <row r="11" spans="2:18" x14ac:dyDescent="0.35">
      <c r="B11" s="1">
        <v>2618</v>
      </c>
      <c r="C11" s="1">
        <v>511</v>
      </c>
      <c r="D11" s="1"/>
      <c r="F11" s="1">
        <v>2546</v>
      </c>
      <c r="G11" s="1">
        <v>505</v>
      </c>
      <c r="H11" s="1"/>
      <c r="I11" s="1"/>
      <c r="J11" s="1">
        <v>2618</v>
      </c>
      <c r="K11" s="1">
        <v>511</v>
      </c>
      <c r="L11" s="1"/>
      <c r="M11" s="1"/>
      <c r="O11" s="1"/>
      <c r="P11" s="1"/>
      <c r="Q11" s="1"/>
      <c r="R11" s="1"/>
    </row>
    <row r="12" spans="2:18" x14ac:dyDescent="0.35">
      <c r="B12" s="1">
        <v>1566</v>
      </c>
      <c r="C12" s="1">
        <v>292</v>
      </c>
      <c r="D12" s="1"/>
      <c r="F12" s="1">
        <v>2192</v>
      </c>
      <c r="G12" s="1">
        <v>488</v>
      </c>
      <c r="H12" s="1"/>
      <c r="I12" s="1"/>
      <c r="J12" s="1">
        <v>1566</v>
      </c>
      <c r="K12" s="1">
        <v>292</v>
      </c>
      <c r="L12" s="1"/>
      <c r="M12" s="1"/>
      <c r="O12" s="1"/>
      <c r="P12" s="1"/>
      <c r="Q12" s="1"/>
      <c r="R12" s="1"/>
    </row>
    <row r="13" spans="2:18" x14ac:dyDescent="0.35">
      <c r="B13" s="1">
        <v>2920</v>
      </c>
      <c r="C13" s="1">
        <v>541</v>
      </c>
      <c r="D13" s="1"/>
      <c r="F13" s="1">
        <v>2478</v>
      </c>
      <c r="G13" s="1">
        <v>488</v>
      </c>
      <c r="H13" s="1"/>
      <c r="I13" s="1"/>
      <c r="J13" s="1">
        <v>2920</v>
      </c>
      <c r="K13" s="1">
        <v>541</v>
      </c>
      <c r="L13" s="1"/>
      <c r="M13" s="1"/>
      <c r="O13" s="1"/>
      <c r="P13" s="1"/>
      <c r="Q13" s="1"/>
      <c r="R13" s="1"/>
    </row>
    <row r="14" spans="2:18" x14ac:dyDescent="0.35">
      <c r="B14" s="1">
        <v>3166</v>
      </c>
      <c r="C14" s="1">
        <v>547</v>
      </c>
      <c r="D14" s="1"/>
      <c r="F14" s="1">
        <v>2106</v>
      </c>
      <c r="G14" s="1">
        <v>505</v>
      </c>
      <c r="H14" s="1"/>
      <c r="I14" s="1"/>
      <c r="J14" s="1">
        <v>3166</v>
      </c>
      <c r="K14" s="1">
        <v>547</v>
      </c>
      <c r="L14" s="1"/>
      <c r="M14" s="1"/>
      <c r="O14" s="1"/>
      <c r="P14" s="1"/>
      <c r="Q14" s="1"/>
      <c r="R14" s="1"/>
    </row>
    <row r="15" spans="2:18" x14ac:dyDescent="0.35">
      <c r="B15" s="1">
        <v>2036</v>
      </c>
      <c r="C15" s="1">
        <v>325</v>
      </c>
      <c r="D15" s="1"/>
      <c r="F15" s="1">
        <v>2530</v>
      </c>
      <c r="G15" s="1">
        <v>514</v>
      </c>
      <c r="J15" s="1">
        <v>2036</v>
      </c>
      <c r="K15" s="1">
        <v>325</v>
      </c>
      <c r="O15" s="1"/>
      <c r="P15" s="1"/>
      <c r="Q15" s="1"/>
      <c r="R15" s="1"/>
    </row>
    <row r="16" spans="2:18" x14ac:dyDescent="0.35">
      <c r="B16" s="1">
        <v>2600</v>
      </c>
      <c r="C16" s="1">
        <v>541</v>
      </c>
      <c r="D16" s="1"/>
      <c r="F16" s="1">
        <v>2412</v>
      </c>
      <c r="G16" s="1">
        <v>507</v>
      </c>
      <c r="J16" s="1">
        <v>2600</v>
      </c>
      <c r="K16" s="1">
        <v>541</v>
      </c>
      <c r="O16" s="1"/>
      <c r="P16" s="1"/>
      <c r="Q16" s="1"/>
      <c r="R16" s="1"/>
    </row>
    <row r="17" spans="2:18" x14ac:dyDescent="0.35">
      <c r="B17" s="1">
        <v>3412</v>
      </c>
      <c r="C17" s="1">
        <v>562</v>
      </c>
      <c r="D17" s="1"/>
      <c r="F17" s="1">
        <v>3002</v>
      </c>
      <c r="G17" s="1">
        <v>547</v>
      </c>
      <c r="J17" s="1">
        <v>3412</v>
      </c>
      <c r="K17" s="1">
        <v>562</v>
      </c>
      <c r="O17" s="1"/>
      <c r="P17" s="1"/>
      <c r="Q17" s="1"/>
      <c r="R17" s="1"/>
    </row>
    <row r="18" spans="2:18" x14ac:dyDescent="0.35">
      <c r="B18" s="1">
        <v>2130</v>
      </c>
      <c r="C18" s="1">
        <v>520</v>
      </c>
      <c r="D18" s="1"/>
      <c r="F18" s="1">
        <v>2156</v>
      </c>
      <c r="G18" s="1">
        <v>496</v>
      </c>
      <c r="J18" s="1">
        <v>2130</v>
      </c>
      <c r="K18" s="1">
        <v>520</v>
      </c>
      <c r="O18" s="1"/>
      <c r="P18" s="1"/>
      <c r="Q18" s="1"/>
      <c r="R18" s="1"/>
    </row>
    <row r="19" spans="2:18" x14ac:dyDescent="0.35">
      <c r="B19" s="1">
        <v>2528</v>
      </c>
      <c r="C19" s="1">
        <v>526</v>
      </c>
      <c r="D19" s="1"/>
      <c r="F19" s="1">
        <v>3064</v>
      </c>
      <c r="G19" s="1">
        <v>534</v>
      </c>
      <c r="J19" s="1">
        <v>2528</v>
      </c>
      <c r="K19" s="1">
        <v>526</v>
      </c>
      <c r="O19" s="1"/>
      <c r="P19" s="1"/>
      <c r="Q19" s="1"/>
      <c r="R19" s="1"/>
    </row>
    <row r="20" spans="2:18" x14ac:dyDescent="0.35">
      <c r="B20" s="1">
        <v>3552</v>
      </c>
      <c r="C20" s="1">
        <v>578</v>
      </c>
      <c r="D20" s="1"/>
      <c r="F20" s="1">
        <v>2578</v>
      </c>
      <c r="G20" s="1">
        <v>494</v>
      </c>
      <c r="J20" s="1">
        <v>3552</v>
      </c>
      <c r="K20" s="1">
        <v>578</v>
      </c>
      <c r="O20" s="1"/>
      <c r="P20" s="1"/>
      <c r="Q20" s="1"/>
      <c r="R20" s="1"/>
    </row>
    <row r="21" spans="2:18" x14ac:dyDescent="0.35">
      <c r="B21" s="1">
        <v>2518</v>
      </c>
      <c r="C21" s="1">
        <v>503</v>
      </c>
      <c r="D21" s="1"/>
      <c r="F21" s="1">
        <v>2548</v>
      </c>
      <c r="G21" s="1">
        <v>518</v>
      </c>
      <c r="J21" s="1">
        <v>2518</v>
      </c>
      <c r="K21" s="1">
        <v>503</v>
      </c>
      <c r="O21" s="1"/>
      <c r="P21" s="1"/>
      <c r="Q21" s="1"/>
      <c r="R21" s="1"/>
    </row>
    <row r="22" spans="2:18" x14ac:dyDescent="0.35">
      <c r="B22" s="1">
        <v>2298</v>
      </c>
      <c r="C22" s="1">
        <v>502</v>
      </c>
      <c r="D22" s="1"/>
      <c r="F22" s="1">
        <v>2942</v>
      </c>
      <c r="G22" s="1">
        <v>531</v>
      </c>
      <c r="J22" s="1">
        <v>2298</v>
      </c>
      <c r="K22" s="1">
        <v>502</v>
      </c>
      <c r="O22" s="1"/>
      <c r="P22" s="1"/>
      <c r="Q22" s="1"/>
      <c r="R22" s="1"/>
    </row>
    <row r="23" spans="2:18" x14ac:dyDescent="0.35">
      <c r="B23" s="1">
        <v>2874</v>
      </c>
      <c r="C23" s="1">
        <v>529</v>
      </c>
      <c r="D23" s="1"/>
      <c r="F23" s="1">
        <v>3152</v>
      </c>
      <c r="G23" s="1">
        <v>548</v>
      </c>
      <c r="J23" s="1">
        <v>2874</v>
      </c>
      <c r="K23" s="1">
        <v>529</v>
      </c>
      <c r="O23" s="1"/>
      <c r="P23" s="1"/>
      <c r="Q23" s="1"/>
      <c r="R23" s="1"/>
    </row>
    <row r="24" spans="2:18" x14ac:dyDescent="0.35">
      <c r="B24" s="1">
        <v>2740</v>
      </c>
      <c r="C24" s="1">
        <v>510</v>
      </c>
      <c r="D24" s="1"/>
      <c r="F24" s="1">
        <v>2898</v>
      </c>
      <c r="G24" s="1">
        <v>568</v>
      </c>
      <c r="J24" s="1">
        <v>2740</v>
      </c>
      <c r="K24" s="1">
        <v>510</v>
      </c>
      <c r="O24" s="1"/>
      <c r="P24" s="1"/>
      <c r="Q24" s="1"/>
      <c r="R24" s="1"/>
    </row>
    <row r="25" spans="2:18" x14ac:dyDescent="0.35">
      <c r="B25" s="1">
        <v>2650</v>
      </c>
      <c r="C25" s="1">
        <v>512</v>
      </c>
      <c r="D25" s="1"/>
      <c r="F25" s="1">
        <v>2320</v>
      </c>
      <c r="G25" s="1">
        <v>485</v>
      </c>
      <c r="J25" s="1">
        <v>2650</v>
      </c>
      <c r="K25" s="1">
        <v>512</v>
      </c>
      <c r="O25" s="1"/>
      <c r="P25" s="1"/>
      <c r="Q25" s="1"/>
      <c r="R25" s="1"/>
    </row>
    <row r="26" spans="2:18" x14ac:dyDescent="0.35">
      <c r="B26" s="1">
        <v>2206</v>
      </c>
      <c r="C26" s="1">
        <v>492</v>
      </c>
      <c r="D26" s="1"/>
      <c r="F26" s="1">
        <v>3038</v>
      </c>
      <c r="G26" s="1">
        <v>550</v>
      </c>
      <c r="J26" s="1">
        <v>2206</v>
      </c>
      <c r="K26" s="1">
        <v>492</v>
      </c>
      <c r="O26" s="1"/>
      <c r="P26" s="1"/>
      <c r="Q26" s="1"/>
      <c r="R26" s="1"/>
    </row>
    <row r="27" spans="2:18" x14ac:dyDescent="0.35">
      <c r="B27" s="1">
        <v>3152</v>
      </c>
      <c r="C27" s="1">
        <v>555</v>
      </c>
      <c r="D27" s="1"/>
      <c r="F27" s="1">
        <v>3020</v>
      </c>
      <c r="G27" s="1">
        <v>536</v>
      </c>
      <c r="J27" s="1">
        <v>3152</v>
      </c>
      <c r="K27" s="1">
        <v>555</v>
      </c>
      <c r="O27" s="1"/>
      <c r="P27" s="1"/>
      <c r="Q27" s="1"/>
      <c r="R27" s="1"/>
    </row>
    <row r="28" spans="2:18" x14ac:dyDescent="0.35">
      <c r="B28" s="1">
        <v>2790</v>
      </c>
      <c r="C28" s="1">
        <v>515</v>
      </c>
      <c r="D28" s="1"/>
      <c r="F28" s="1">
        <v>2912</v>
      </c>
      <c r="G28" s="1">
        <v>524</v>
      </c>
      <c r="J28" s="1">
        <v>2790</v>
      </c>
      <c r="K28" s="1">
        <v>515</v>
      </c>
      <c r="O28" s="1"/>
      <c r="P28" s="1"/>
      <c r="Q28" s="1"/>
      <c r="R28" s="1"/>
    </row>
    <row r="29" spans="2:18" x14ac:dyDescent="0.35">
      <c r="B29" s="1">
        <v>2792</v>
      </c>
      <c r="C29" s="1">
        <v>518</v>
      </c>
      <c r="D29" s="1"/>
      <c r="F29" s="1">
        <v>2752</v>
      </c>
      <c r="G29" s="1">
        <v>538</v>
      </c>
      <c r="J29" s="1">
        <v>2792</v>
      </c>
      <c r="K29" s="1">
        <v>518</v>
      </c>
      <c r="O29" s="1"/>
      <c r="P29" s="1"/>
      <c r="Q29" s="1"/>
      <c r="R29" s="1"/>
    </row>
    <row r="30" spans="2:18" x14ac:dyDescent="0.35">
      <c r="B30" s="1">
        <v>2696</v>
      </c>
      <c r="C30" s="1">
        <v>516</v>
      </c>
      <c r="D30" s="1"/>
      <c r="F30" s="1">
        <v>3100</v>
      </c>
      <c r="G30" s="1">
        <v>526</v>
      </c>
      <c r="J30" s="1">
        <v>2696</v>
      </c>
      <c r="K30" s="1">
        <v>516</v>
      </c>
      <c r="O30" s="1"/>
      <c r="P30" s="1"/>
      <c r="Q30" s="1"/>
      <c r="R30" s="1"/>
    </row>
    <row r="31" spans="2:18" x14ac:dyDescent="0.35">
      <c r="B31" s="1">
        <v>3210</v>
      </c>
      <c r="C31" s="1">
        <v>515</v>
      </c>
      <c r="D31" s="1"/>
      <c r="F31" s="1">
        <v>2474</v>
      </c>
      <c r="G31" s="1">
        <v>527</v>
      </c>
      <c r="J31" s="1">
        <v>3210</v>
      </c>
      <c r="K31" s="1">
        <v>515</v>
      </c>
      <c r="O31" s="1"/>
      <c r="P31" s="1"/>
      <c r="Q31" s="1"/>
      <c r="R31" s="1"/>
    </row>
    <row r="32" spans="2:18" x14ac:dyDescent="0.35">
      <c r="B32" s="1">
        <v>2630</v>
      </c>
      <c r="C32" s="1">
        <v>508</v>
      </c>
      <c r="D32" s="1"/>
      <c r="F32" s="1">
        <v>2746</v>
      </c>
      <c r="G32" s="1">
        <v>508</v>
      </c>
      <c r="J32" s="1">
        <v>2630</v>
      </c>
      <c r="K32" s="1">
        <v>508</v>
      </c>
      <c r="O32" s="1"/>
      <c r="P32" s="1"/>
      <c r="Q32" s="1"/>
      <c r="R32" s="1"/>
    </row>
    <row r="33" spans="2:18" x14ac:dyDescent="0.35">
      <c r="B33" s="1">
        <v>2502</v>
      </c>
      <c r="C33" s="1">
        <v>499</v>
      </c>
      <c r="D33" s="1"/>
      <c r="F33" s="1">
        <v>3086</v>
      </c>
      <c r="G33" s="1">
        <v>542</v>
      </c>
      <c r="J33" s="1">
        <v>2502</v>
      </c>
      <c r="K33" s="1">
        <v>499</v>
      </c>
      <c r="O33" s="1"/>
      <c r="P33" s="1"/>
      <c r="Q33" s="1"/>
      <c r="R33" s="1"/>
    </row>
    <row r="34" spans="2:18" x14ac:dyDescent="0.35">
      <c r="B34" s="1">
        <v>2836</v>
      </c>
      <c r="C34" s="1">
        <v>525</v>
      </c>
      <c r="D34" s="1"/>
      <c r="F34" s="1">
        <v>2338</v>
      </c>
      <c r="G34" s="1">
        <v>505</v>
      </c>
      <c r="J34" s="1">
        <v>2836</v>
      </c>
      <c r="K34" s="1">
        <v>525</v>
      </c>
      <c r="O34" s="1"/>
      <c r="P34" s="1"/>
      <c r="Q34" s="1"/>
      <c r="R34" s="1"/>
    </row>
    <row r="35" spans="2:18" x14ac:dyDescent="0.35">
      <c r="B35" s="1">
        <v>3194</v>
      </c>
      <c r="C35" s="1">
        <v>489</v>
      </c>
      <c r="D35" s="1"/>
      <c r="E35" s="4" t="s">
        <v>422</v>
      </c>
      <c r="F35" s="2">
        <f>AVERAGE(F3:F34)</f>
        <v>2655.3125</v>
      </c>
      <c r="G35" s="2">
        <f>AVERAGE(G3:G34)</f>
        <v>520.03125</v>
      </c>
      <c r="J35" s="1">
        <v>3194</v>
      </c>
      <c r="K35" s="1">
        <v>489</v>
      </c>
      <c r="O35" s="1"/>
      <c r="P35" s="1"/>
      <c r="Q35" s="1"/>
      <c r="R35" s="1"/>
    </row>
    <row r="36" spans="2:18" x14ac:dyDescent="0.35">
      <c r="B36" s="1">
        <v>2876</v>
      </c>
      <c r="C36" s="1">
        <v>521</v>
      </c>
      <c r="D36" s="1"/>
      <c r="E36" s="4" t="s">
        <v>423</v>
      </c>
      <c r="F36" s="2">
        <f>STDEV(F3:F34)</f>
        <v>345.8933676354514</v>
      </c>
      <c r="G36" s="2">
        <f>STDEV(G3:G34)</f>
        <v>21.638502683575329</v>
      </c>
      <c r="J36" s="1">
        <v>2876</v>
      </c>
      <c r="K36" s="1">
        <v>521</v>
      </c>
      <c r="O36" s="1"/>
      <c r="P36" s="1"/>
      <c r="Q36" s="1"/>
      <c r="R36" s="1"/>
    </row>
    <row r="37" spans="2:18" x14ac:dyDescent="0.35">
      <c r="B37" s="1">
        <v>2192</v>
      </c>
      <c r="C37" s="1">
        <v>509</v>
      </c>
      <c r="D37" s="1"/>
      <c r="E37" s="4" t="s">
        <v>424</v>
      </c>
      <c r="F37" s="2">
        <f>F36/SQRT(32)</f>
        <v>61.145886455619788</v>
      </c>
      <c r="G37" s="2">
        <f>G36/SQRT(32)</f>
        <v>3.8251829955698549</v>
      </c>
      <c r="J37" s="1">
        <v>2192</v>
      </c>
      <c r="K37" s="1">
        <v>509</v>
      </c>
      <c r="O37" s="1"/>
      <c r="P37" s="1"/>
      <c r="Q37" s="1"/>
      <c r="R37" s="1"/>
    </row>
    <row r="38" spans="2:18" x14ac:dyDescent="0.35">
      <c r="B38" s="1">
        <v>2674</v>
      </c>
      <c r="C38" s="1">
        <v>500</v>
      </c>
      <c r="D38" s="1"/>
      <c r="J38" s="1">
        <v>2674</v>
      </c>
      <c r="K38" s="1">
        <v>500</v>
      </c>
      <c r="O38" s="1"/>
      <c r="P38" s="1"/>
      <c r="Q38" s="1"/>
      <c r="R38" s="1"/>
    </row>
    <row r="39" spans="2:18" x14ac:dyDescent="0.35">
      <c r="B39" s="1">
        <v>3780</v>
      </c>
      <c r="C39" s="1">
        <v>554</v>
      </c>
      <c r="D39" s="1"/>
      <c r="J39" s="1">
        <v>3780</v>
      </c>
      <c r="K39" s="1">
        <v>554</v>
      </c>
      <c r="O39" s="1"/>
      <c r="P39" s="1"/>
      <c r="Q39" s="1"/>
      <c r="R39" s="1"/>
    </row>
    <row r="40" spans="2:18" x14ac:dyDescent="0.35">
      <c r="B40" s="1">
        <v>3834</v>
      </c>
      <c r="C40" s="1">
        <v>558</v>
      </c>
      <c r="D40" s="1"/>
      <c r="J40" s="1">
        <v>3834</v>
      </c>
      <c r="K40" s="1">
        <v>558</v>
      </c>
      <c r="O40" s="1"/>
      <c r="P40" s="1"/>
      <c r="Q40" s="1"/>
      <c r="R40" s="1"/>
    </row>
    <row r="41" spans="2:18" x14ac:dyDescent="0.35">
      <c r="B41" s="1">
        <v>2810</v>
      </c>
      <c r="C41" s="1">
        <v>516</v>
      </c>
      <c r="D41" s="1"/>
      <c r="J41" s="1">
        <v>2810</v>
      </c>
      <c r="K41" s="1">
        <v>516</v>
      </c>
      <c r="O41" s="1"/>
      <c r="P41" s="1"/>
      <c r="Q41" s="1"/>
      <c r="R41" s="1"/>
    </row>
    <row r="42" spans="2:18" x14ac:dyDescent="0.35">
      <c r="B42" s="1">
        <v>2892</v>
      </c>
      <c r="C42" s="1">
        <v>536</v>
      </c>
      <c r="D42" s="1"/>
      <c r="J42" s="1">
        <v>2892</v>
      </c>
      <c r="K42" s="1">
        <v>536</v>
      </c>
      <c r="O42" s="1"/>
      <c r="P42" s="1"/>
      <c r="Q42" s="1"/>
      <c r="R42" s="1"/>
    </row>
    <row r="43" spans="2:18" x14ac:dyDescent="0.35">
      <c r="B43" s="1">
        <v>2472</v>
      </c>
      <c r="C43" s="1">
        <v>515</v>
      </c>
      <c r="D43" s="1"/>
      <c r="H43" s="2"/>
      <c r="I43" s="4" t="s">
        <v>422</v>
      </c>
      <c r="J43" s="2">
        <f>AVERAGE(J3:J42)</f>
        <v>2772.3</v>
      </c>
      <c r="K43" s="2">
        <f t="shared" ref="K43" si="0">AVERAGE(K3:K42)</f>
        <v>508.4</v>
      </c>
      <c r="O43" s="1"/>
      <c r="P43" s="1"/>
      <c r="Q43" s="1"/>
      <c r="R43" s="1"/>
    </row>
    <row r="44" spans="2:18" x14ac:dyDescent="0.35">
      <c r="B44" s="1">
        <v>3286</v>
      </c>
      <c r="C44" s="1">
        <v>558</v>
      </c>
      <c r="D44" s="1"/>
      <c r="H44" s="2"/>
      <c r="I44" s="4" t="s">
        <v>423</v>
      </c>
      <c r="J44" s="2">
        <f>STDEV(J3:J42)</f>
        <v>494.12103780349139</v>
      </c>
      <c r="K44" s="2">
        <f t="shared" ref="K44" si="1">STDEV(K3:K42)</f>
        <v>58.128416635177764</v>
      </c>
      <c r="O44" s="1"/>
      <c r="P44" s="1"/>
      <c r="Q44" s="1"/>
      <c r="R44" s="1"/>
    </row>
    <row r="45" spans="2:18" x14ac:dyDescent="0.35">
      <c r="B45" s="1">
        <v>2156</v>
      </c>
      <c r="C45" s="1">
        <v>511</v>
      </c>
      <c r="D45" s="1"/>
      <c r="H45" s="2"/>
      <c r="I45" s="4" t="s">
        <v>424</v>
      </c>
      <c r="J45" s="2">
        <f>J44/SQRT(40)</f>
        <v>78.127395963259801</v>
      </c>
      <c r="K45" s="2">
        <f t="shared" ref="K45" si="2">K44/SQRT(40)</f>
        <v>9.1909096673191311</v>
      </c>
      <c r="O45" s="1"/>
      <c r="P45" s="1"/>
      <c r="Q45" s="1"/>
      <c r="R45" s="1"/>
    </row>
    <row r="46" spans="2:18" x14ac:dyDescent="0.35">
      <c r="B46" s="1">
        <v>2872</v>
      </c>
      <c r="C46" s="1">
        <v>530</v>
      </c>
      <c r="D46" s="1"/>
      <c r="O46" s="1"/>
      <c r="P46" s="1"/>
      <c r="Q46" s="1"/>
      <c r="R46" s="1"/>
    </row>
    <row r="47" spans="2:18" x14ac:dyDescent="0.35">
      <c r="B47" s="1">
        <v>2764</v>
      </c>
      <c r="C47" s="1">
        <v>522</v>
      </c>
      <c r="D47" s="1"/>
      <c r="O47" s="1"/>
      <c r="P47" s="1"/>
      <c r="Q47" s="1"/>
      <c r="R47" s="1"/>
    </row>
    <row r="48" spans="2:18" x14ac:dyDescent="0.35">
      <c r="B48" s="1">
        <v>2356</v>
      </c>
      <c r="C48" s="1">
        <v>511</v>
      </c>
      <c r="D48" s="1"/>
      <c r="O48" s="1"/>
      <c r="P48" s="1"/>
      <c r="Q48" s="1"/>
      <c r="R48" s="1"/>
    </row>
    <row r="49" spans="2:18" x14ac:dyDescent="0.35">
      <c r="B49" s="1">
        <v>2570</v>
      </c>
      <c r="C49" s="1">
        <v>522</v>
      </c>
      <c r="D49" s="1"/>
      <c r="O49" s="1"/>
      <c r="P49" s="1"/>
      <c r="Q49" s="1"/>
      <c r="R49" s="1"/>
    </row>
    <row r="50" spans="2:18" x14ac:dyDescent="0.35">
      <c r="B50" s="1">
        <v>2104</v>
      </c>
      <c r="C50" s="1">
        <v>488</v>
      </c>
      <c r="D50" s="1"/>
      <c r="O50" s="1"/>
      <c r="P50" s="1"/>
      <c r="Q50" s="1"/>
      <c r="R50" s="1"/>
    </row>
    <row r="51" spans="2:18" x14ac:dyDescent="0.35">
      <c r="B51" s="1">
        <v>2546</v>
      </c>
      <c r="C51" s="1">
        <v>505</v>
      </c>
      <c r="D51" s="1"/>
      <c r="O51" s="1"/>
      <c r="P51" s="1"/>
      <c r="Q51" s="1"/>
      <c r="R51" s="1"/>
    </row>
    <row r="52" spans="2:18" x14ac:dyDescent="0.35">
      <c r="B52" s="1">
        <v>2192</v>
      </c>
      <c r="C52" s="1">
        <v>488</v>
      </c>
      <c r="D52" s="1"/>
      <c r="O52" s="1"/>
      <c r="P52" s="1"/>
      <c r="Q52" s="1"/>
      <c r="R52" s="1"/>
    </row>
    <row r="53" spans="2:18" x14ac:dyDescent="0.35">
      <c r="B53" s="1">
        <v>2478</v>
      </c>
      <c r="C53" s="1">
        <v>488</v>
      </c>
      <c r="D53" s="1"/>
      <c r="O53" s="1"/>
      <c r="P53" s="1"/>
      <c r="Q53" s="1"/>
      <c r="R53" s="1"/>
    </row>
    <row r="54" spans="2:18" x14ac:dyDescent="0.35">
      <c r="B54" s="1">
        <v>2106</v>
      </c>
      <c r="C54" s="1">
        <v>505</v>
      </c>
      <c r="D54" s="1"/>
      <c r="O54" s="1"/>
      <c r="P54" s="1"/>
      <c r="Q54" s="1"/>
      <c r="R54" s="1"/>
    </row>
    <row r="55" spans="2:18" x14ac:dyDescent="0.35">
      <c r="B55" s="1">
        <v>2530</v>
      </c>
      <c r="C55" s="1">
        <v>514</v>
      </c>
      <c r="D55" s="1"/>
      <c r="O55" s="1"/>
      <c r="P55" s="1"/>
      <c r="Q55" s="1"/>
      <c r="R55" s="1"/>
    </row>
    <row r="56" spans="2:18" x14ac:dyDescent="0.35">
      <c r="B56" s="1">
        <v>2412</v>
      </c>
      <c r="C56" s="1">
        <v>507</v>
      </c>
      <c r="D56" s="1"/>
      <c r="O56" s="1"/>
      <c r="P56" s="1"/>
      <c r="Q56" s="1"/>
      <c r="R56" s="1"/>
    </row>
    <row r="57" spans="2:18" x14ac:dyDescent="0.35">
      <c r="B57" s="1">
        <v>3002</v>
      </c>
      <c r="C57" s="1">
        <v>547</v>
      </c>
      <c r="D57" s="1"/>
      <c r="O57" s="1"/>
      <c r="P57" s="1"/>
      <c r="Q57" s="1"/>
      <c r="R57" s="1"/>
    </row>
    <row r="58" spans="2:18" x14ac:dyDescent="0.35">
      <c r="B58" s="1">
        <v>2156</v>
      </c>
      <c r="C58" s="1">
        <v>496</v>
      </c>
      <c r="D58" s="1"/>
      <c r="O58" s="1"/>
      <c r="P58" s="1"/>
      <c r="Q58" s="1"/>
      <c r="R58" s="1"/>
    </row>
    <row r="59" spans="2:18" x14ac:dyDescent="0.35">
      <c r="B59" s="1">
        <v>3064</v>
      </c>
      <c r="C59" s="1">
        <v>534</v>
      </c>
      <c r="D59" s="1"/>
      <c r="O59" s="1"/>
      <c r="P59" s="1"/>
      <c r="Q59" s="1"/>
      <c r="R59" s="1"/>
    </row>
    <row r="60" spans="2:18" x14ac:dyDescent="0.35">
      <c r="B60" s="1">
        <v>2578</v>
      </c>
      <c r="C60" s="1">
        <v>494</v>
      </c>
      <c r="D60" s="1"/>
      <c r="O60" s="1"/>
      <c r="P60" s="1"/>
      <c r="Q60" s="1"/>
      <c r="R60" s="1"/>
    </row>
    <row r="61" spans="2:18" x14ac:dyDescent="0.35">
      <c r="B61" s="1">
        <v>2548</v>
      </c>
      <c r="C61" s="1">
        <v>518</v>
      </c>
      <c r="D61" s="1"/>
      <c r="O61" s="1"/>
      <c r="P61" s="1"/>
      <c r="Q61" s="1"/>
      <c r="R61" s="1"/>
    </row>
    <row r="62" spans="2:18" x14ac:dyDescent="0.35">
      <c r="B62" s="1">
        <v>2942</v>
      </c>
      <c r="C62" s="1">
        <v>531</v>
      </c>
      <c r="D62" s="1"/>
      <c r="O62" s="1"/>
      <c r="P62" s="1"/>
      <c r="Q62" s="1"/>
      <c r="R62" s="1"/>
    </row>
    <row r="63" spans="2:18" x14ac:dyDescent="0.35">
      <c r="B63" s="1">
        <v>3152</v>
      </c>
      <c r="C63" s="1">
        <v>548</v>
      </c>
      <c r="D63" s="1"/>
      <c r="O63" s="1"/>
      <c r="P63" s="1"/>
      <c r="Q63" s="1"/>
      <c r="R63" s="1"/>
    </row>
    <row r="64" spans="2:18" x14ac:dyDescent="0.35">
      <c r="B64" s="1">
        <v>2898</v>
      </c>
      <c r="C64" s="1">
        <v>568</v>
      </c>
      <c r="D64" s="1"/>
      <c r="O64" s="1"/>
      <c r="P64" s="1"/>
      <c r="Q64" s="1"/>
      <c r="R64" s="1"/>
    </row>
    <row r="65" spans="1:18" x14ac:dyDescent="0.35">
      <c r="B65" s="1">
        <v>2320</v>
      </c>
      <c r="C65" s="1">
        <v>485</v>
      </c>
      <c r="D65" s="1"/>
      <c r="O65" s="1"/>
      <c r="P65" s="1"/>
      <c r="Q65" s="1"/>
      <c r="R65" s="1"/>
    </row>
    <row r="66" spans="1:18" x14ac:dyDescent="0.35">
      <c r="B66" s="1">
        <v>3038</v>
      </c>
      <c r="C66" s="1">
        <v>550</v>
      </c>
      <c r="D66" s="1"/>
      <c r="O66" s="1"/>
      <c r="P66" s="1"/>
      <c r="Q66" s="1"/>
      <c r="R66" s="1"/>
    </row>
    <row r="67" spans="1:18" x14ac:dyDescent="0.35">
      <c r="B67" s="1">
        <v>3020</v>
      </c>
      <c r="C67" s="1">
        <v>536</v>
      </c>
      <c r="D67" s="1"/>
      <c r="O67" s="1"/>
      <c r="P67" s="1"/>
      <c r="Q67" s="1"/>
      <c r="R67" s="1"/>
    </row>
    <row r="68" spans="1:18" x14ac:dyDescent="0.35">
      <c r="B68" s="1">
        <v>2912</v>
      </c>
      <c r="C68" s="1">
        <v>524</v>
      </c>
      <c r="D68" s="1"/>
      <c r="O68" s="1"/>
      <c r="P68" s="1"/>
      <c r="Q68" s="1"/>
      <c r="R68" s="1"/>
    </row>
    <row r="69" spans="1:18" x14ac:dyDescent="0.35">
      <c r="B69" s="1">
        <v>2752</v>
      </c>
      <c r="C69" s="1">
        <v>538</v>
      </c>
      <c r="D69" s="1"/>
      <c r="O69" s="1"/>
      <c r="P69" s="1"/>
      <c r="Q69" s="1"/>
      <c r="R69" s="1"/>
    </row>
    <row r="70" spans="1:18" x14ac:dyDescent="0.35">
      <c r="B70" s="1">
        <v>3100</v>
      </c>
      <c r="C70" s="1">
        <v>526</v>
      </c>
      <c r="D70" s="1"/>
      <c r="O70" s="1"/>
      <c r="P70" s="1"/>
      <c r="Q70" s="1"/>
      <c r="R70" s="1"/>
    </row>
    <row r="71" spans="1:18" x14ac:dyDescent="0.35">
      <c r="B71" s="1">
        <v>2474</v>
      </c>
      <c r="C71" s="1">
        <v>527</v>
      </c>
      <c r="D71" s="1"/>
      <c r="O71" s="1"/>
      <c r="P71" s="1"/>
      <c r="Q71" s="1"/>
      <c r="R71" s="1"/>
    </row>
    <row r="72" spans="1:18" x14ac:dyDescent="0.35">
      <c r="B72" s="1">
        <v>2746</v>
      </c>
      <c r="C72" s="1">
        <v>508</v>
      </c>
      <c r="D72" s="1"/>
      <c r="O72" s="1"/>
      <c r="P72" s="1"/>
      <c r="Q72" s="1"/>
      <c r="R72" s="1"/>
    </row>
    <row r="73" spans="1:18" x14ac:dyDescent="0.35">
      <c r="B73" s="1">
        <v>3086</v>
      </c>
      <c r="C73" s="1">
        <v>542</v>
      </c>
      <c r="D73" s="1"/>
    </row>
    <row r="74" spans="1:18" x14ac:dyDescent="0.35">
      <c r="B74" s="1">
        <v>2338</v>
      </c>
      <c r="C74" s="1">
        <v>505</v>
      </c>
      <c r="D74" s="1"/>
    </row>
    <row r="75" spans="1:18" x14ac:dyDescent="0.35">
      <c r="D75" s="1"/>
    </row>
    <row r="76" spans="1:18" x14ac:dyDescent="0.35">
      <c r="A76" s="4" t="s">
        <v>422</v>
      </c>
      <c r="B76" s="2">
        <f>AVERAGE(B3:B74)</f>
        <v>2720.3055555555557</v>
      </c>
      <c r="C76" s="2">
        <f>AVERAGE(C3:C74)</f>
        <v>513.56944444444446</v>
      </c>
      <c r="D76" s="1"/>
    </row>
    <row r="77" spans="1:18" x14ac:dyDescent="0.35">
      <c r="A77" s="4" t="s">
        <v>423</v>
      </c>
      <c r="B77" s="2">
        <f>STDEV(B3:B74)</f>
        <v>435.63593272845873</v>
      </c>
      <c r="C77" s="2">
        <f>STDEV(C3:C74)</f>
        <v>45.763884644063822</v>
      </c>
      <c r="D77" s="1"/>
    </row>
    <row r="78" spans="1:18" x14ac:dyDescent="0.35">
      <c r="A78" s="4" t="s">
        <v>424</v>
      </c>
      <c r="B78" s="2">
        <f>B77/SQRT(72)</f>
        <v>51.340187026803306</v>
      </c>
      <c r="C78" s="2">
        <f>C77/SQRT(72)</f>
        <v>5.3933255275427401</v>
      </c>
      <c r="D78" s="1"/>
    </row>
    <row r="79" spans="1:18" x14ac:dyDescent="0.35">
      <c r="D79" s="1"/>
    </row>
    <row r="80" spans="1:18" x14ac:dyDescent="0.35">
      <c r="D80" s="1"/>
    </row>
    <row r="81" spans="4:4" x14ac:dyDescent="0.35">
      <c r="D81" s="1"/>
    </row>
    <row r="82" spans="4:4" x14ac:dyDescent="0.35">
      <c r="D82" s="1"/>
    </row>
    <row r="84" spans="4:4" x14ac:dyDescent="0.35">
      <c r="D84" s="2"/>
    </row>
    <row r="85" spans="4:4" x14ac:dyDescent="0.35">
      <c r="D85" s="2"/>
    </row>
    <row r="86" spans="4:4" x14ac:dyDescent="0.35">
      <c r="D86" s="2"/>
    </row>
  </sheetData>
  <mergeCells count="3">
    <mergeCell ref="B1:C1"/>
    <mergeCell ref="F1:G1"/>
    <mergeCell ref="J1:K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0BDAD-0D9C-4C1F-8BE7-C5CB020B364A}">
  <dimension ref="A1:G81"/>
  <sheetViews>
    <sheetView workbookViewId="0">
      <selection activeCell="D82" sqref="D82"/>
    </sheetView>
  </sheetViews>
  <sheetFormatPr defaultRowHeight="14.5" x14ac:dyDescent="0.35"/>
  <cols>
    <col min="1" max="1" width="10.453125" customWidth="1"/>
    <col min="2" max="2" width="22.7265625" style="1" customWidth="1"/>
    <col min="3" max="3" width="14.7265625" style="1" customWidth="1"/>
    <col min="4" max="4" width="14.81640625" customWidth="1"/>
    <col min="5" max="5" width="9.1796875" style="1"/>
    <col min="6" max="6" width="79.54296875" bestFit="1" customWidth="1"/>
    <col min="7" max="7" width="51.26953125" bestFit="1" customWidth="1"/>
  </cols>
  <sheetData>
    <row r="1" spans="1:7" x14ac:dyDescent="0.35">
      <c r="A1" s="3" t="s">
        <v>0</v>
      </c>
      <c r="B1" s="4" t="s">
        <v>1</v>
      </c>
      <c r="C1" s="4" t="s">
        <v>2</v>
      </c>
      <c r="D1" s="3" t="s">
        <v>3</v>
      </c>
      <c r="E1" s="4" t="s">
        <v>4</v>
      </c>
      <c r="F1" s="13" t="s">
        <v>430</v>
      </c>
      <c r="G1" s="13" t="s">
        <v>431</v>
      </c>
    </row>
    <row r="2" spans="1:7" x14ac:dyDescent="0.35">
      <c r="A2" s="9" t="s">
        <v>39</v>
      </c>
      <c r="B2" s="11" t="s">
        <v>40</v>
      </c>
      <c r="C2" s="6">
        <v>44587</v>
      </c>
      <c r="D2" s="5" t="s">
        <v>41</v>
      </c>
      <c r="E2" s="1">
        <v>1</v>
      </c>
      <c r="F2" s="14" t="s">
        <v>432</v>
      </c>
      <c r="G2" t="s">
        <v>433</v>
      </c>
    </row>
    <row r="3" spans="1:7" x14ac:dyDescent="0.35">
      <c r="A3" s="9" t="s">
        <v>48</v>
      </c>
      <c r="B3" s="11" t="s">
        <v>49</v>
      </c>
      <c r="C3" s="6">
        <v>44587</v>
      </c>
      <c r="D3" s="5" t="s">
        <v>41</v>
      </c>
      <c r="E3" s="1">
        <v>1</v>
      </c>
      <c r="F3" s="14" t="s">
        <v>434</v>
      </c>
      <c r="G3" t="s">
        <v>435</v>
      </c>
    </row>
    <row r="4" spans="1:7" x14ac:dyDescent="0.35">
      <c r="A4" s="9" t="s">
        <v>52</v>
      </c>
      <c r="B4" s="11" t="s">
        <v>53</v>
      </c>
      <c r="C4" s="6">
        <v>44587</v>
      </c>
      <c r="D4" s="5" t="s">
        <v>41</v>
      </c>
      <c r="E4" s="1">
        <v>1</v>
      </c>
      <c r="F4" s="14" t="s">
        <v>436</v>
      </c>
      <c r="G4" t="s">
        <v>65</v>
      </c>
    </row>
    <row r="5" spans="1:7" x14ac:dyDescent="0.35">
      <c r="A5" s="9" t="s">
        <v>56</v>
      </c>
      <c r="B5" s="11" t="s">
        <v>57</v>
      </c>
      <c r="C5" s="6">
        <v>44587</v>
      </c>
      <c r="D5" s="5" t="s">
        <v>41</v>
      </c>
      <c r="E5" s="1">
        <v>1</v>
      </c>
      <c r="F5" s="1"/>
      <c r="G5" s="14" t="s">
        <v>437</v>
      </c>
    </row>
    <row r="6" spans="1:7" x14ac:dyDescent="0.35">
      <c r="A6" s="9" t="s">
        <v>59</v>
      </c>
      <c r="B6" s="11" t="s">
        <v>60</v>
      </c>
      <c r="C6" s="6">
        <v>44587</v>
      </c>
      <c r="D6" s="5" t="s">
        <v>41</v>
      </c>
      <c r="E6" s="1">
        <v>1</v>
      </c>
      <c r="F6" s="14" t="s">
        <v>438</v>
      </c>
      <c r="G6" t="s">
        <v>65</v>
      </c>
    </row>
    <row r="7" spans="1:7" x14ac:dyDescent="0.35">
      <c r="A7" s="9" t="s">
        <v>63</v>
      </c>
      <c r="B7" s="11" t="s">
        <v>64</v>
      </c>
      <c r="C7" s="6">
        <v>44587</v>
      </c>
      <c r="D7" s="5" t="s">
        <v>41</v>
      </c>
      <c r="E7" s="1">
        <v>1</v>
      </c>
      <c r="F7" s="14" t="s">
        <v>439</v>
      </c>
      <c r="G7" t="s">
        <v>440</v>
      </c>
    </row>
    <row r="8" spans="1:7" x14ac:dyDescent="0.35">
      <c r="A8" s="9" t="s">
        <v>66</v>
      </c>
      <c r="B8" s="11" t="s">
        <v>67</v>
      </c>
      <c r="C8" s="6">
        <v>44587</v>
      </c>
      <c r="D8" s="5" t="s">
        <v>41</v>
      </c>
      <c r="E8" s="1">
        <v>1</v>
      </c>
      <c r="F8" s="1"/>
      <c r="G8" s="14" t="s">
        <v>65</v>
      </c>
    </row>
    <row r="9" spans="1:7" x14ac:dyDescent="0.35">
      <c r="A9" s="9" t="s">
        <v>69</v>
      </c>
      <c r="B9" s="11" t="s">
        <v>70</v>
      </c>
      <c r="C9" s="6">
        <v>44587</v>
      </c>
      <c r="D9" s="5" t="s">
        <v>41</v>
      </c>
      <c r="E9" s="1">
        <v>1</v>
      </c>
      <c r="F9" s="1"/>
      <c r="G9" s="14" t="s">
        <v>194</v>
      </c>
    </row>
    <row r="10" spans="1:7" x14ac:dyDescent="0.35">
      <c r="A10" s="9" t="s">
        <v>72</v>
      </c>
      <c r="B10" s="11" t="s">
        <v>73</v>
      </c>
      <c r="C10" s="6">
        <v>44587</v>
      </c>
      <c r="D10" s="5" t="s">
        <v>41</v>
      </c>
      <c r="E10" s="1">
        <v>1</v>
      </c>
      <c r="F10" s="14" t="s">
        <v>441</v>
      </c>
      <c r="G10" t="s">
        <v>46</v>
      </c>
    </row>
    <row r="11" spans="1:7" x14ac:dyDescent="0.35">
      <c r="A11" s="9" t="s">
        <v>76</v>
      </c>
      <c r="B11" s="11" t="s">
        <v>77</v>
      </c>
      <c r="C11" s="6">
        <v>44587</v>
      </c>
      <c r="D11" s="5" t="s">
        <v>41</v>
      </c>
      <c r="E11" s="1">
        <v>1</v>
      </c>
      <c r="F11" s="14" t="s">
        <v>442</v>
      </c>
      <c r="G11" t="s">
        <v>443</v>
      </c>
    </row>
    <row r="12" spans="1:7" x14ac:dyDescent="0.35">
      <c r="A12" s="9" t="s">
        <v>79</v>
      </c>
      <c r="B12" s="11" t="s">
        <v>80</v>
      </c>
      <c r="C12" s="6">
        <v>44587</v>
      </c>
      <c r="D12" s="5" t="s">
        <v>41</v>
      </c>
      <c r="E12" s="1">
        <v>2</v>
      </c>
      <c r="F12" s="14" t="s">
        <v>444</v>
      </c>
      <c r="G12" t="s">
        <v>194</v>
      </c>
    </row>
    <row r="13" spans="1:7" x14ac:dyDescent="0.35">
      <c r="A13" s="9" t="s">
        <v>81</v>
      </c>
      <c r="B13" s="11" t="s">
        <v>82</v>
      </c>
      <c r="C13" s="6">
        <v>44587</v>
      </c>
      <c r="D13" s="5" t="s">
        <v>41</v>
      </c>
      <c r="E13" s="1">
        <v>2</v>
      </c>
      <c r="F13" s="14" t="s">
        <v>445</v>
      </c>
      <c r="G13" t="s">
        <v>446</v>
      </c>
    </row>
    <row r="14" spans="1:7" x14ac:dyDescent="0.35">
      <c r="A14" s="9" t="s">
        <v>84</v>
      </c>
      <c r="B14" s="11" t="s">
        <v>85</v>
      </c>
      <c r="C14" s="6">
        <v>44587</v>
      </c>
      <c r="D14" s="5" t="s">
        <v>41</v>
      </c>
      <c r="E14" s="1">
        <v>2</v>
      </c>
      <c r="F14" s="14" t="s">
        <v>439</v>
      </c>
      <c r="G14" t="s">
        <v>443</v>
      </c>
    </row>
    <row r="15" spans="1:7" x14ac:dyDescent="0.35">
      <c r="A15" s="9" t="s">
        <v>87</v>
      </c>
      <c r="B15" s="11" t="s">
        <v>88</v>
      </c>
      <c r="C15" s="6">
        <v>44587</v>
      </c>
      <c r="D15" s="5" t="s">
        <v>41</v>
      </c>
      <c r="E15" s="1">
        <v>2</v>
      </c>
      <c r="F15" s="14" t="s">
        <v>447</v>
      </c>
      <c r="G15" t="s">
        <v>448</v>
      </c>
    </row>
    <row r="16" spans="1:7" x14ac:dyDescent="0.35">
      <c r="A16" s="9" t="s">
        <v>90</v>
      </c>
      <c r="B16" s="11" t="s">
        <v>91</v>
      </c>
      <c r="C16" s="6">
        <v>44587</v>
      </c>
      <c r="D16" s="5" t="s">
        <v>41</v>
      </c>
      <c r="E16" s="1">
        <v>2</v>
      </c>
      <c r="F16" s="14" t="s">
        <v>449</v>
      </c>
    </row>
    <row r="17" spans="1:7" x14ac:dyDescent="0.35">
      <c r="A17" s="9" t="s">
        <v>93</v>
      </c>
      <c r="B17" s="11" t="s">
        <v>94</v>
      </c>
      <c r="C17" s="6">
        <v>44587</v>
      </c>
      <c r="D17" s="5" t="s">
        <v>41</v>
      </c>
      <c r="E17" s="1">
        <v>2</v>
      </c>
      <c r="F17" s="14" t="s">
        <v>450</v>
      </c>
      <c r="G17" t="s">
        <v>65</v>
      </c>
    </row>
    <row r="18" spans="1:7" x14ac:dyDescent="0.35">
      <c r="A18" s="9" t="s">
        <v>95</v>
      </c>
      <c r="B18" s="11" t="s">
        <v>96</v>
      </c>
      <c r="C18" s="6">
        <v>44587</v>
      </c>
      <c r="D18" s="5" t="s">
        <v>41</v>
      </c>
      <c r="E18" s="1">
        <v>2</v>
      </c>
      <c r="F18" s="1"/>
      <c r="G18" s="14" t="s">
        <v>451</v>
      </c>
    </row>
    <row r="19" spans="1:7" x14ac:dyDescent="0.35">
      <c r="A19" s="9" t="s">
        <v>98</v>
      </c>
      <c r="B19" s="11" t="s">
        <v>99</v>
      </c>
      <c r="C19" s="6">
        <v>44587</v>
      </c>
      <c r="D19" s="5" t="s">
        <v>41</v>
      </c>
      <c r="E19" s="1">
        <v>2</v>
      </c>
      <c r="F19" s="8" t="s">
        <v>439</v>
      </c>
      <c r="G19" s="14" t="s">
        <v>437</v>
      </c>
    </row>
    <row r="20" spans="1:7" x14ac:dyDescent="0.35">
      <c r="A20" s="9" t="s">
        <v>101</v>
      </c>
      <c r="B20" s="11" t="s">
        <v>102</v>
      </c>
      <c r="C20" s="6">
        <v>44587</v>
      </c>
      <c r="D20" s="5" t="s">
        <v>41</v>
      </c>
      <c r="E20" s="1">
        <v>2</v>
      </c>
      <c r="F20" s="1"/>
      <c r="G20" s="14" t="s">
        <v>443</v>
      </c>
    </row>
    <row r="21" spans="1:7" x14ac:dyDescent="0.35">
      <c r="A21" s="9" t="s">
        <v>104</v>
      </c>
      <c r="B21" s="11" t="s">
        <v>105</v>
      </c>
      <c r="C21" s="6">
        <v>44587</v>
      </c>
      <c r="D21" s="5" t="s">
        <v>41</v>
      </c>
      <c r="E21" s="1">
        <v>2</v>
      </c>
      <c r="F21" s="14" t="s">
        <v>452</v>
      </c>
      <c r="G21" t="s">
        <v>453</v>
      </c>
    </row>
    <row r="22" spans="1:7" x14ac:dyDescent="0.35">
      <c r="A22" s="9" t="s">
        <v>107</v>
      </c>
      <c r="B22" s="11" t="s">
        <v>108</v>
      </c>
      <c r="C22" s="6">
        <v>44587</v>
      </c>
      <c r="D22" s="5" t="s">
        <v>41</v>
      </c>
      <c r="E22" s="1">
        <v>3</v>
      </c>
      <c r="F22" s="14" t="s">
        <v>439</v>
      </c>
      <c r="G22" t="s">
        <v>454</v>
      </c>
    </row>
    <row r="23" spans="1:7" x14ac:dyDescent="0.35">
      <c r="A23" s="9" t="s">
        <v>110</v>
      </c>
      <c r="B23" s="11" t="s">
        <v>111</v>
      </c>
      <c r="C23" s="6">
        <v>44587</v>
      </c>
      <c r="D23" s="5" t="s">
        <v>41</v>
      </c>
      <c r="E23" s="1">
        <v>3</v>
      </c>
      <c r="F23" s="14" t="s">
        <v>455</v>
      </c>
      <c r="G23" t="s">
        <v>433</v>
      </c>
    </row>
    <row r="24" spans="1:7" x14ac:dyDescent="0.35">
      <c r="A24" s="9" t="s">
        <v>114</v>
      </c>
      <c r="B24" s="11" t="s">
        <v>115</v>
      </c>
      <c r="C24" s="6">
        <v>44587</v>
      </c>
      <c r="D24" s="5" t="s">
        <v>41</v>
      </c>
      <c r="E24" s="1">
        <v>3</v>
      </c>
      <c r="F24" s="14" t="s">
        <v>456</v>
      </c>
      <c r="G24" t="s">
        <v>443</v>
      </c>
    </row>
    <row r="25" spans="1:7" x14ac:dyDescent="0.35">
      <c r="A25" s="9" t="s">
        <v>116</v>
      </c>
      <c r="B25" s="11" t="s">
        <v>117</v>
      </c>
      <c r="C25" s="6">
        <v>44587</v>
      </c>
      <c r="D25" s="5" t="s">
        <v>41</v>
      </c>
      <c r="E25" s="1">
        <v>3</v>
      </c>
      <c r="F25" s="1"/>
      <c r="G25" s="14" t="s">
        <v>437</v>
      </c>
    </row>
    <row r="26" spans="1:7" x14ac:dyDescent="0.35">
      <c r="A26" s="9" t="s">
        <v>119</v>
      </c>
      <c r="B26" s="11" t="s">
        <v>120</v>
      </c>
      <c r="C26" s="6">
        <v>44587</v>
      </c>
      <c r="D26" s="5" t="s">
        <v>41</v>
      </c>
      <c r="E26" s="1">
        <v>3</v>
      </c>
      <c r="F26" s="14" t="s">
        <v>457</v>
      </c>
      <c r="G26" t="s">
        <v>458</v>
      </c>
    </row>
    <row r="27" spans="1:7" x14ac:dyDescent="0.35">
      <c r="A27" s="9" t="s">
        <v>123</v>
      </c>
      <c r="B27" s="11" t="s">
        <v>124</v>
      </c>
      <c r="C27" s="6">
        <v>44587</v>
      </c>
      <c r="D27" s="5" t="s">
        <v>41</v>
      </c>
      <c r="E27" s="1">
        <v>3</v>
      </c>
      <c r="F27" s="14" t="s">
        <v>50</v>
      </c>
      <c r="G27" t="s">
        <v>459</v>
      </c>
    </row>
    <row r="28" spans="1:7" x14ac:dyDescent="0.35">
      <c r="A28" s="9" t="s">
        <v>127</v>
      </c>
      <c r="B28" s="11" t="s">
        <v>128</v>
      </c>
      <c r="C28" s="6">
        <v>44587</v>
      </c>
      <c r="D28" s="5" t="s">
        <v>41</v>
      </c>
      <c r="E28" s="1">
        <v>3</v>
      </c>
      <c r="F28" s="14" t="s">
        <v>439</v>
      </c>
      <c r="G28" t="s">
        <v>437</v>
      </c>
    </row>
    <row r="29" spans="1:7" x14ac:dyDescent="0.35">
      <c r="A29" s="9" t="s">
        <v>129</v>
      </c>
      <c r="B29" s="11" t="s">
        <v>130</v>
      </c>
      <c r="C29" s="6">
        <v>44587</v>
      </c>
      <c r="D29" s="5" t="s">
        <v>41</v>
      </c>
      <c r="E29" s="1">
        <v>3</v>
      </c>
      <c r="F29" s="14" t="s">
        <v>460</v>
      </c>
      <c r="G29" t="s">
        <v>437</v>
      </c>
    </row>
    <row r="30" spans="1:7" x14ac:dyDescent="0.35">
      <c r="A30" s="9" t="s">
        <v>132</v>
      </c>
      <c r="B30" s="11" t="s">
        <v>133</v>
      </c>
      <c r="C30" s="6">
        <v>44587</v>
      </c>
      <c r="D30" s="5" t="s">
        <v>41</v>
      </c>
      <c r="E30" s="1">
        <v>3</v>
      </c>
      <c r="F30" s="14" t="s">
        <v>461</v>
      </c>
      <c r="G30" t="s">
        <v>462</v>
      </c>
    </row>
    <row r="31" spans="1:7" x14ac:dyDescent="0.35">
      <c r="A31" s="9" t="s">
        <v>135</v>
      </c>
      <c r="B31" s="11" t="s">
        <v>136</v>
      </c>
      <c r="C31" s="6">
        <v>44587</v>
      </c>
      <c r="D31" s="5" t="s">
        <v>41</v>
      </c>
      <c r="E31" s="1">
        <v>3</v>
      </c>
      <c r="F31" s="14" t="s">
        <v>463</v>
      </c>
      <c r="G31" t="s">
        <v>448</v>
      </c>
    </row>
    <row r="32" spans="1:7" x14ac:dyDescent="0.35">
      <c r="A32" s="9" t="s">
        <v>138</v>
      </c>
      <c r="B32" s="11" t="s">
        <v>139</v>
      </c>
      <c r="C32" s="6">
        <v>44587</v>
      </c>
      <c r="D32" s="5" t="s">
        <v>41</v>
      </c>
      <c r="E32" s="1">
        <v>4</v>
      </c>
      <c r="F32" s="1"/>
      <c r="G32" s="14" t="s">
        <v>194</v>
      </c>
    </row>
    <row r="33" spans="1:7" x14ac:dyDescent="0.35">
      <c r="A33" s="9" t="s">
        <v>140</v>
      </c>
      <c r="B33" s="11" t="s">
        <v>141</v>
      </c>
      <c r="C33" s="6">
        <v>44587</v>
      </c>
      <c r="D33" s="5" t="s">
        <v>41</v>
      </c>
      <c r="E33" s="1">
        <v>4</v>
      </c>
      <c r="F33" s="14" t="s">
        <v>464</v>
      </c>
      <c r="G33" t="s">
        <v>453</v>
      </c>
    </row>
    <row r="34" spans="1:7" x14ac:dyDescent="0.35">
      <c r="A34" s="9" t="s">
        <v>144</v>
      </c>
      <c r="B34" s="11" t="s">
        <v>145</v>
      </c>
      <c r="C34" s="6">
        <v>44587</v>
      </c>
      <c r="D34" s="5" t="s">
        <v>41</v>
      </c>
      <c r="E34" s="1">
        <v>4</v>
      </c>
      <c r="F34" s="14" t="s">
        <v>197</v>
      </c>
      <c r="G34" t="s">
        <v>65</v>
      </c>
    </row>
    <row r="35" spans="1:7" x14ac:dyDescent="0.35">
      <c r="A35" s="9" t="s">
        <v>146</v>
      </c>
      <c r="B35" s="11" t="s">
        <v>147</v>
      </c>
      <c r="C35" s="6">
        <v>44587</v>
      </c>
      <c r="D35" s="5" t="s">
        <v>41</v>
      </c>
      <c r="E35" s="1">
        <v>4</v>
      </c>
      <c r="F35" s="14" t="s">
        <v>465</v>
      </c>
      <c r="G35" t="s">
        <v>466</v>
      </c>
    </row>
    <row r="36" spans="1:7" x14ac:dyDescent="0.35">
      <c r="A36" s="9" t="s">
        <v>148</v>
      </c>
      <c r="B36" s="11" t="s">
        <v>149</v>
      </c>
      <c r="C36" s="6">
        <v>44587</v>
      </c>
      <c r="D36" s="5" t="s">
        <v>41</v>
      </c>
      <c r="E36" s="1">
        <v>4</v>
      </c>
      <c r="F36" s="1"/>
      <c r="G36" s="14" t="s">
        <v>467</v>
      </c>
    </row>
    <row r="37" spans="1:7" x14ac:dyDescent="0.35">
      <c r="A37" s="9" t="s">
        <v>150</v>
      </c>
      <c r="B37" s="11" t="s">
        <v>151</v>
      </c>
      <c r="C37" s="6">
        <v>44587</v>
      </c>
      <c r="D37" s="5" t="s">
        <v>41</v>
      </c>
      <c r="E37" s="1">
        <v>4</v>
      </c>
      <c r="F37" s="14" t="s">
        <v>468</v>
      </c>
      <c r="G37" t="s">
        <v>458</v>
      </c>
    </row>
    <row r="38" spans="1:7" x14ac:dyDescent="0.35">
      <c r="A38" s="9" t="s">
        <v>152</v>
      </c>
      <c r="B38" s="11" t="s">
        <v>153</v>
      </c>
      <c r="C38" s="6">
        <v>44587</v>
      </c>
      <c r="D38" s="5" t="s">
        <v>41</v>
      </c>
      <c r="E38" s="1">
        <v>4</v>
      </c>
      <c r="F38" s="14" t="s">
        <v>469</v>
      </c>
      <c r="G38" t="s">
        <v>470</v>
      </c>
    </row>
    <row r="39" spans="1:7" x14ac:dyDescent="0.35">
      <c r="A39" s="9" t="s">
        <v>156</v>
      </c>
      <c r="B39" s="11" t="s">
        <v>157</v>
      </c>
      <c r="C39" s="6">
        <v>44587</v>
      </c>
      <c r="D39" s="5" t="s">
        <v>41</v>
      </c>
      <c r="E39" s="1">
        <v>4</v>
      </c>
      <c r="F39" s="14" t="s">
        <v>471</v>
      </c>
      <c r="G39" t="s">
        <v>437</v>
      </c>
    </row>
    <row r="40" spans="1:7" x14ac:dyDescent="0.35">
      <c r="A40" s="9" t="s">
        <v>158</v>
      </c>
      <c r="B40" s="11" t="s">
        <v>159</v>
      </c>
      <c r="C40" s="6">
        <v>44587</v>
      </c>
      <c r="D40" s="5" t="s">
        <v>41</v>
      </c>
      <c r="E40" s="1">
        <v>4</v>
      </c>
      <c r="F40" s="14" t="s">
        <v>472</v>
      </c>
      <c r="G40" t="s">
        <v>435</v>
      </c>
    </row>
    <row r="41" spans="1:7" x14ac:dyDescent="0.35">
      <c r="A41" s="9" t="s">
        <v>161</v>
      </c>
      <c r="B41" s="11" t="s">
        <v>162</v>
      </c>
      <c r="C41" s="6">
        <v>44587</v>
      </c>
      <c r="D41" s="5" t="s">
        <v>41</v>
      </c>
      <c r="E41" s="1">
        <v>4</v>
      </c>
      <c r="F41" s="1"/>
      <c r="G41" s="14" t="s">
        <v>443</v>
      </c>
    </row>
    <row r="42" spans="1:7" x14ac:dyDescent="0.35">
      <c r="A42" s="9" t="s">
        <v>164</v>
      </c>
      <c r="B42" s="11" t="s">
        <v>165</v>
      </c>
      <c r="C42" s="6">
        <v>44587</v>
      </c>
      <c r="D42" s="5" t="s">
        <v>41</v>
      </c>
      <c r="E42" s="1">
        <v>5</v>
      </c>
      <c r="F42" s="14" t="s">
        <v>473</v>
      </c>
      <c r="G42" t="s">
        <v>474</v>
      </c>
    </row>
    <row r="43" spans="1:7" x14ac:dyDescent="0.35">
      <c r="A43" s="9" t="s">
        <v>168</v>
      </c>
      <c r="B43" s="11" t="s">
        <v>169</v>
      </c>
      <c r="C43" s="6">
        <v>44587</v>
      </c>
      <c r="D43" s="5" t="s">
        <v>41</v>
      </c>
      <c r="E43" s="1">
        <v>5</v>
      </c>
      <c r="F43" s="14" t="s">
        <v>475</v>
      </c>
      <c r="G43" t="s">
        <v>65</v>
      </c>
    </row>
    <row r="44" spans="1:7" x14ac:dyDescent="0.35">
      <c r="A44" s="9" t="s">
        <v>171</v>
      </c>
      <c r="B44" s="11" t="s">
        <v>172</v>
      </c>
      <c r="C44" s="6">
        <v>44587</v>
      </c>
      <c r="D44" s="5" t="s">
        <v>41</v>
      </c>
      <c r="E44" s="1">
        <v>5</v>
      </c>
      <c r="F44" s="14" t="s">
        <v>50</v>
      </c>
      <c r="G44" t="s">
        <v>476</v>
      </c>
    </row>
    <row r="45" spans="1:7" x14ac:dyDescent="0.35">
      <c r="A45" s="9" t="s">
        <v>174</v>
      </c>
      <c r="B45" s="11" t="s">
        <v>175</v>
      </c>
      <c r="C45" s="6">
        <v>44587</v>
      </c>
      <c r="D45" s="5" t="s">
        <v>41</v>
      </c>
      <c r="E45" s="1">
        <v>5</v>
      </c>
      <c r="F45" s="14" t="s">
        <v>444</v>
      </c>
      <c r="G45" t="s">
        <v>470</v>
      </c>
    </row>
    <row r="46" spans="1:7" x14ac:dyDescent="0.35">
      <c r="A46" s="9" t="s">
        <v>176</v>
      </c>
      <c r="B46" s="11" t="s">
        <v>177</v>
      </c>
      <c r="C46" s="6">
        <v>44587</v>
      </c>
      <c r="D46" s="5" t="s">
        <v>41</v>
      </c>
      <c r="E46" s="1">
        <v>5</v>
      </c>
      <c r="F46" s="14" t="s">
        <v>477</v>
      </c>
      <c r="G46" t="s">
        <v>65</v>
      </c>
    </row>
    <row r="47" spans="1:7" x14ac:dyDescent="0.35">
      <c r="A47" s="9" t="s">
        <v>180</v>
      </c>
      <c r="B47" s="11" t="s">
        <v>181</v>
      </c>
      <c r="C47" s="6">
        <v>44587</v>
      </c>
      <c r="D47" s="5" t="s">
        <v>41</v>
      </c>
      <c r="E47" s="1">
        <v>5</v>
      </c>
      <c r="F47" s="14" t="s">
        <v>478</v>
      </c>
    </row>
    <row r="48" spans="1:7" x14ac:dyDescent="0.35">
      <c r="A48" s="9" t="s">
        <v>182</v>
      </c>
      <c r="B48" s="11" t="s">
        <v>183</v>
      </c>
      <c r="C48" s="6">
        <v>44587</v>
      </c>
      <c r="D48" s="5" t="s">
        <v>41</v>
      </c>
      <c r="E48" s="1">
        <v>5</v>
      </c>
      <c r="F48" s="1"/>
      <c r="G48" s="14" t="s">
        <v>194</v>
      </c>
    </row>
    <row r="49" spans="1:7" x14ac:dyDescent="0.35">
      <c r="A49" s="9" t="s">
        <v>185</v>
      </c>
      <c r="B49" s="11" t="s">
        <v>186</v>
      </c>
      <c r="C49" s="6">
        <v>44587</v>
      </c>
      <c r="D49" s="5" t="s">
        <v>41</v>
      </c>
      <c r="E49" s="1">
        <v>5</v>
      </c>
      <c r="F49" s="1"/>
      <c r="G49" s="14" t="s">
        <v>467</v>
      </c>
    </row>
    <row r="50" spans="1:7" x14ac:dyDescent="0.35">
      <c r="A50" s="9" t="s">
        <v>188</v>
      </c>
      <c r="B50" s="11" t="s">
        <v>189</v>
      </c>
      <c r="C50" s="6">
        <v>44587</v>
      </c>
      <c r="D50" s="5" t="s">
        <v>41</v>
      </c>
      <c r="E50" s="1">
        <v>5</v>
      </c>
      <c r="F50" s="14" t="s">
        <v>479</v>
      </c>
      <c r="G50" t="s">
        <v>480</v>
      </c>
    </row>
    <row r="51" spans="1:7" x14ac:dyDescent="0.35">
      <c r="A51" s="9" t="s">
        <v>191</v>
      </c>
      <c r="B51" s="11" t="s">
        <v>192</v>
      </c>
      <c r="C51" s="6">
        <v>44587</v>
      </c>
      <c r="D51" s="5" t="s">
        <v>41</v>
      </c>
      <c r="E51" s="1">
        <v>5</v>
      </c>
      <c r="F51" s="1"/>
      <c r="G51" s="14" t="s">
        <v>467</v>
      </c>
    </row>
    <row r="52" spans="1:7" x14ac:dyDescent="0.35">
      <c r="A52" s="9" t="s">
        <v>195</v>
      </c>
      <c r="B52" s="11" t="s">
        <v>196</v>
      </c>
      <c r="C52" s="6">
        <v>44587</v>
      </c>
      <c r="D52" s="5" t="s">
        <v>41</v>
      </c>
      <c r="E52" s="1">
        <v>6</v>
      </c>
      <c r="F52" s="14" t="s">
        <v>481</v>
      </c>
      <c r="G52" t="s">
        <v>446</v>
      </c>
    </row>
    <row r="53" spans="1:7" x14ac:dyDescent="0.35">
      <c r="A53" s="9" t="s">
        <v>199</v>
      </c>
      <c r="B53" s="11" t="s">
        <v>200</v>
      </c>
      <c r="C53" s="6">
        <v>44587</v>
      </c>
      <c r="D53" s="5" t="s">
        <v>41</v>
      </c>
      <c r="E53" s="1">
        <v>6</v>
      </c>
      <c r="F53" s="1"/>
      <c r="G53" s="14" t="s">
        <v>437</v>
      </c>
    </row>
    <row r="54" spans="1:7" x14ac:dyDescent="0.35">
      <c r="A54" s="9" t="s">
        <v>202</v>
      </c>
      <c r="B54" s="11" t="s">
        <v>203</v>
      </c>
      <c r="C54" s="6">
        <v>44587</v>
      </c>
      <c r="D54" s="5" t="s">
        <v>41</v>
      </c>
      <c r="E54" s="1">
        <v>6</v>
      </c>
      <c r="F54" s="14" t="s">
        <v>439</v>
      </c>
      <c r="G54" t="s">
        <v>467</v>
      </c>
    </row>
    <row r="55" spans="1:7" x14ac:dyDescent="0.35">
      <c r="A55" s="9" t="s">
        <v>204</v>
      </c>
      <c r="B55" s="11" t="s">
        <v>205</v>
      </c>
      <c r="C55" s="6">
        <v>44587</v>
      </c>
      <c r="D55" s="5" t="s">
        <v>41</v>
      </c>
      <c r="E55" s="1">
        <v>6</v>
      </c>
      <c r="F55" s="14" t="s">
        <v>473</v>
      </c>
      <c r="G55" t="s">
        <v>482</v>
      </c>
    </row>
    <row r="56" spans="1:7" x14ac:dyDescent="0.35">
      <c r="A56" s="9" t="s">
        <v>207</v>
      </c>
      <c r="B56" s="11" t="s">
        <v>208</v>
      </c>
      <c r="C56" s="6">
        <v>44587</v>
      </c>
      <c r="D56" s="5" t="s">
        <v>41</v>
      </c>
      <c r="E56" s="1">
        <v>6</v>
      </c>
      <c r="F56" s="14" t="s">
        <v>483</v>
      </c>
    </row>
    <row r="57" spans="1:7" x14ac:dyDescent="0.35">
      <c r="A57" s="9" t="s">
        <v>211</v>
      </c>
      <c r="B57" s="11" t="s">
        <v>212</v>
      </c>
      <c r="C57" s="6">
        <v>44587</v>
      </c>
      <c r="D57" s="5" t="s">
        <v>41</v>
      </c>
      <c r="E57" s="1">
        <v>6</v>
      </c>
      <c r="F57" s="14" t="s">
        <v>484</v>
      </c>
      <c r="G57" t="s">
        <v>474</v>
      </c>
    </row>
    <row r="58" spans="1:7" x14ac:dyDescent="0.35">
      <c r="A58" s="9" t="s">
        <v>214</v>
      </c>
      <c r="B58" s="11" t="s">
        <v>215</v>
      </c>
      <c r="C58" s="6">
        <v>44587</v>
      </c>
      <c r="D58" s="5" t="s">
        <v>41</v>
      </c>
      <c r="E58" s="1">
        <v>6</v>
      </c>
      <c r="F58" s="1"/>
      <c r="G58" s="14" t="s">
        <v>46</v>
      </c>
    </row>
    <row r="59" spans="1:7" x14ac:dyDescent="0.35">
      <c r="A59" s="9" t="s">
        <v>216</v>
      </c>
      <c r="B59" s="11" t="s">
        <v>217</v>
      </c>
      <c r="C59" s="6">
        <v>44587</v>
      </c>
      <c r="D59" s="5" t="s">
        <v>41</v>
      </c>
      <c r="E59" s="1">
        <v>6</v>
      </c>
      <c r="F59" s="14" t="s">
        <v>485</v>
      </c>
      <c r="G59" t="s">
        <v>467</v>
      </c>
    </row>
    <row r="60" spans="1:7" x14ac:dyDescent="0.35">
      <c r="A60" s="9" t="s">
        <v>218</v>
      </c>
      <c r="B60" s="11" t="s">
        <v>219</v>
      </c>
      <c r="C60" s="6">
        <v>44587</v>
      </c>
      <c r="D60" s="5" t="s">
        <v>41</v>
      </c>
      <c r="E60" s="1">
        <v>6</v>
      </c>
      <c r="F60" s="14" t="s">
        <v>486</v>
      </c>
      <c r="G60" t="s">
        <v>487</v>
      </c>
    </row>
    <row r="61" spans="1:7" x14ac:dyDescent="0.35">
      <c r="A61" s="9" t="s">
        <v>220</v>
      </c>
      <c r="B61" s="11" t="s">
        <v>221</v>
      </c>
      <c r="C61" s="6">
        <v>44587</v>
      </c>
      <c r="D61" s="5" t="s">
        <v>41</v>
      </c>
      <c r="E61" s="1">
        <v>6</v>
      </c>
      <c r="F61" s="14" t="s">
        <v>488</v>
      </c>
      <c r="G61" t="s">
        <v>65</v>
      </c>
    </row>
    <row r="62" spans="1:7" x14ac:dyDescent="0.35">
      <c r="A62" s="9" t="s">
        <v>223</v>
      </c>
      <c r="B62" s="11" t="s">
        <v>224</v>
      </c>
      <c r="C62" s="6">
        <v>44587</v>
      </c>
      <c r="D62" s="5" t="s">
        <v>41</v>
      </c>
      <c r="E62" s="1">
        <v>7</v>
      </c>
      <c r="F62" s="14" t="s">
        <v>489</v>
      </c>
      <c r="G62" t="s">
        <v>490</v>
      </c>
    </row>
    <row r="63" spans="1:7" x14ac:dyDescent="0.35">
      <c r="A63" s="9" t="s">
        <v>227</v>
      </c>
      <c r="B63" s="11" t="s">
        <v>228</v>
      </c>
      <c r="C63" s="6">
        <v>44587</v>
      </c>
      <c r="D63" s="5" t="s">
        <v>41</v>
      </c>
      <c r="E63" s="1">
        <v>7</v>
      </c>
      <c r="F63" s="14" t="s">
        <v>491</v>
      </c>
      <c r="G63" t="s">
        <v>492</v>
      </c>
    </row>
    <row r="64" spans="1:7" x14ac:dyDescent="0.35">
      <c r="A64" s="9" t="s">
        <v>229</v>
      </c>
      <c r="B64" s="11" t="s">
        <v>230</v>
      </c>
      <c r="C64" s="6">
        <v>44587</v>
      </c>
      <c r="D64" s="5" t="s">
        <v>41</v>
      </c>
      <c r="E64" s="1">
        <v>7</v>
      </c>
      <c r="F64" s="14" t="s">
        <v>493</v>
      </c>
      <c r="G64" t="s">
        <v>494</v>
      </c>
    </row>
    <row r="65" spans="1:7" x14ac:dyDescent="0.35">
      <c r="A65" s="9" t="s">
        <v>231</v>
      </c>
      <c r="B65" s="11" t="s">
        <v>232</v>
      </c>
      <c r="C65" s="6">
        <v>44587</v>
      </c>
      <c r="D65" s="5" t="s">
        <v>41</v>
      </c>
      <c r="E65" s="1">
        <v>7</v>
      </c>
      <c r="F65" s="14" t="s">
        <v>495</v>
      </c>
      <c r="G65" t="s">
        <v>65</v>
      </c>
    </row>
    <row r="66" spans="1:7" x14ac:dyDescent="0.35">
      <c r="A66" s="9" t="s">
        <v>234</v>
      </c>
      <c r="B66" s="11" t="s">
        <v>235</v>
      </c>
      <c r="C66" s="6">
        <v>44587</v>
      </c>
      <c r="D66" s="5" t="s">
        <v>41</v>
      </c>
      <c r="E66" s="1">
        <v>7</v>
      </c>
      <c r="F66" s="14" t="s">
        <v>496</v>
      </c>
      <c r="G66" t="s">
        <v>458</v>
      </c>
    </row>
    <row r="67" spans="1:7" x14ac:dyDescent="0.35">
      <c r="A67" s="9" t="s">
        <v>237</v>
      </c>
      <c r="B67" s="11" t="s">
        <v>238</v>
      </c>
      <c r="C67" s="6">
        <v>44587</v>
      </c>
      <c r="D67" s="5" t="s">
        <v>41</v>
      </c>
      <c r="E67" s="1">
        <v>7</v>
      </c>
      <c r="F67" s="14" t="s">
        <v>497</v>
      </c>
      <c r="G67" t="s">
        <v>453</v>
      </c>
    </row>
    <row r="68" spans="1:7" x14ac:dyDescent="0.35">
      <c r="A68" s="9" t="s">
        <v>239</v>
      </c>
      <c r="B68" s="11" t="s">
        <v>240</v>
      </c>
      <c r="C68" s="6">
        <v>44587</v>
      </c>
      <c r="D68" s="5" t="s">
        <v>41</v>
      </c>
      <c r="E68" s="1">
        <v>7</v>
      </c>
      <c r="F68" s="1"/>
      <c r="G68" s="14" t="s">
        <v>46</v>
      </c>
    </row>
    <row r="69" spans="1:7" x14ac:dyDescent="0.35">
      <c r="A69" s="9" t="s">
        <v>241</v>
      </c>
      <c r="B69" s="11" t="s">
        <v>242</v>
      </c>
      <c r="C69" s="6">
        <v>44587</v>
      </c>
      <c r="D69" s="5" t="s">
        <v>41</v>
      </c>
      <c r="E69" s="1">
        <v>7</v>
      </c>
      <c r="F69" s="14" t="s">
        <v>444</v>
      </c>
      <c r="G69" t="s">
        <v>476</v>
      </c>
    </row>
    <row r="70" spans="1:7" x14ac:dyDescent="0.35">
      <c r="A70" s="9" t="s">
        <v>243</v>
      </c>
      <c r="B70" s="15" t="s">
        <v>244</v>
      </c>
      <c r="C70" s="6">
        <v>44587</v>
      </c>
      <c r="D70" s="5" t="s">
        <v>41</v>
      </c>
      <c r="E70" s="1">
        <v>7</v>
      </c>
      <c r="F70" s="14" t="s">
        <v>498</v>
      </c>
      <c r="G70" t="s">
        <v>65</v>
      </c>
    </row>
    <row r="71" spans="1:7" x14ac:dyDescent="0.35">
      <c r="A71" s="9" t="s">
        <v>246</v>
      </c>
      <c r="B71" s="17" t="s">
        <v>247</v>
      </c>
      <c r="C71" s="6">
        <v>44587</v>
      </c>
      <c r="D71" s="5" t="s">
        <v>41</v>
      </c>
      <c r="E71" s="1">
        <v>7</v>
      </c>
      <c r="F71" s="1"/>
      <c r="G71" s="14" t="s">
        <v>443</v>
      </c>
    </row>
    <row r="72" spans="1:7" x14ac:dyDescent="0.35">
      <c r="A72" s="9" t="s">
        <v>249</v>
      </c>
      <c r="B72" s="11" t="s">
        <v>250</v>
      </c>
      <c r="C72" s="6">
        <v>44587</v>
      </c>
      <c r="D72" s="5" t="s">
        <v>41</v>
      </c>
      <c r="E72" s="1">
        <v>8</v>
      </c>
      <c r="F72" s="14" t="s">
        <v>499</v>
      </c>
      <c r="G72" t="s">
        <v>194</v>
      </c>
    </row>
    <row r="73" spans="1:7" x14ac:dyDescent="0.35">
      <c r="A73" s="9" t="s">
        <v>251</v>
      </c>
      <c r="B73" s="11" t="s">
        <v>252</v>
      </c>
      <c r="C73" s="6">
        <v>44587</v>
      </c>
      <c r="D73" s="5" t="s">
        <v>41</v>
      </c>
      <c r="E73" s="1">
        <v>8</v>
      </c>
      <c r="F73" s="1"/>
      <c r="G73" s="14" t="s">
        <v>437</v>
      </c>
    </row>
    <row r="74" spans="1:7" x14ac:dyDescent="0.35">
      <c r="A74" s="9" t="s">
        <v>253</v>
      </c>
      <c r="B74" s="11" t="s">
        <v>254</v>
      </c>
      <c r="C74" s="6">
        <v>44587</v>
      </c>
      <c r="D74" s="5" t="s">
        <v>41</v>
      </c>
      <c r="E74" s="1">
        <v>8</v>
      </c>
      <c r="F74" s="14" t="s">
        <v>500</v>
      </c>
      <c r="G74" t="s">
        <v>474</v>
      </c>
    </row>
    <row r="75" spans="1:7" x14ac:dyDescent="0.35">
      <c r="A75" s="9" t="s">
        <v>255</v>
      </c>
      <c r="B75" s="11" t="s">
        <v>256</v>
      </c>
      <c r="C75" s="6">
        <v>44587</v>
      </c>
      <c r="D75" s="5" t="s">
        <v>41</v>
      </c>
      <c r="E75" s="1">
        <v>8</v>
      </c>
      <c r="F75" s="1"/>
      <c r="G75" s="14" t="s">
        <v>448</v>
      </c>
    </row>
    <row r="76" spans="1:7" x14ac:dyDescent="0.35">
      <c r="A76" s="9" t="s">
        <v>257</v>
      </c>
      <c r="B76" s="11" t="s">
        <v>258</v>
      </c>
      <c r="C76" s="6">
        <v>44587</v>
      </c>
      <c r="D76" s="5" t="s">
        <v>41</v>
      </c>
      <c r="E76" s="1">
        <v>8</v>
      </c>
      <c r="F76" s="1"/>
      <c r="G76" s="14" t="s">
        <v>437</v>
      </c>
    </row>
    <row r="77" spans="1:7" x14ac:dyDescent="0.35">
      <c r="A77" s="9" t="s">
        <v>259</v>
      </c>
      <c r="B77" s="15" t="s">
        <v>260</v>
      </c>
      <c r="C77" s="6">
        <v>44587</v>
      </c>
      <c r="D77" s="5" t="s">
        <v>41</v>
      </c>
      <c r="E77" s="1">
        <v>8</v>
      </c>
      <c r="F77" s="14" t="s">
        <v>501</v>
      </c>
      <c r="G77" t="s">
        <v>502</v>
      </c>
    </row>
    <row r="78" spans="1:7" x14ac:dyDescent="0.35">
      <c r="A78" s="9" t="s">
        <v>261</v>
      </c>
      <c r="B78" s="17" t="s">
        <v>262</v>
      </c>
      <c r="C78" s="6">
        <v>44587</v>
      </c>
      <c r="D78" s="5" t="s">
        <v>41</v>
      </c>
      <c r="E78" s="1">
        <v>8</v>
      </c>
      <c r="F78" s="14" t="s">
        <v>475</v>
      </c>
      <c r="G78" t="s">
        <v>443</v>
      </c>
    </row>
    <row r="79" spans="1:7" x14ac:dyDescent="0.35">
      <c r="A79" s="9" t="s">
        <v>263</v>
      </c>
      <c r="B79" s="17" t="s">
        <v>264</v>
      </c>
      <c r="C79" s="6">
        <v>44587</v>
      </c>
      <c r="D79" s="5" t="s">
        <v>41</v>
      </c>
      <c r="E79" s="1">
        <v>8</v>
      </c>
      <c r="F79" s="14" t="s">
        <v>503</v>
      </c>
      <c r="G79" t="s">
        <v>467</v>
      </c>
    </row>
    <row r="80" spans="1:7" x14ac:dyDescent="0.35">
      <c r="A80" s="9" t="s">
        <v>265</v>
      </c>
      <c r="B80" s="17" t="s">
        <v>266</v>
      </c>
      <c r="C80" s="6">
        <v>44587</v>
      </c>
      <c r="D80" s="5" t="s">
        <v>41</v>
      </c>
      <c r="E80" s="1">
        <v>8</v>
      </c>
      <c r="F80" s="1"/>
      <c r="G80" s="14" t="s">
        <v>504</v>
      </c>
    </row>
    <row r="81" spans="1:7" x14ac:dyDescent="0.35">
      <c r="A81" s="9" t="s">
        <v>267</v>
      </c>
      <c r="B81" s="15" t="s">
        <v>268</v>
      </c>
      <c r="C81" s="6">
        <v>44587</v>
      </c>
      <c r="D81" s="5" t="s">
        <v>41</v>
      </c>
      <c r="E81" s="1">
        <v>8</v>
      </c>
      <c r="F81" s="14" t="s">
        <v>505</v>
      </c>
      <c r="G81" t="s">
        <v>443</v>
      </c>
    </row>
  </sheetData>
  <conditionalFormatting sqref="B11 B2:B7">
    <cfRule type="duplicateValues" dxfId="7" priority="3"/>
    <cfRule type="duplicateValues" dxfId="6" priority="4"/>
  </conditionalFormatting>
  <conditionalFormatting sqref="B35:B39">
    <cfRule type="duplicateValues" dxfId="5" priority="5"/>
    <cfRule type="duplicateValues" dxfId="4" priority="6"/>
  </conditionalFormatting>
  <conditionalFormatting sqref="B47:B50 B52:B68 B22:B34 B41 B71:B75 B81">
    <cfRule type="duplicateValues" dxfId="3" priority="17"/>
    <cfRule type="duplicateValues" dxfId="2" priority="18"/>
  </conditionalFormatting>
  <conditionalFormatting sqref="B51 B42:B46 B8:B10 B12:B21">
    <cfRule type="duplicateValues" dxfId="1" priority="15"/>
    <cfRule type="duplicateValues" dxfId="0" priority="1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0B4C1-5B44-4B1E-9EB8-ED914767E232}">
  <dimension ref="A1:B69"/>
  <sheetViews>
    <sheetView topLeftCell="A43" workbookViewId="0">
      <selection activeCell="A55" sqref="A55"/>
    </sheetView>
  </sheetViews>
  <sheetFormatPr defaultRowHeight="14.5" x14ac:dyDescent="0.35"/>
  <cols>
    <col min="1" max="1" width="18.1796875" customWidth="1"/>
  </cols>
  <sheetData>
    <row r="1" spans="1:2" x14ac:dyDescent="0.35">
      <c r="A1" t="s">
        <v>506</v>
      </c>
    </row>
    <row r="2" spans="1:2" x14ac:dyDescent="0.35">
      <c r="A2" t="s">
        <v>507</v>
      </c>
    </row>
    <row r="4" spans="1:2" x14ac:dyDescent="0.35">
      <c r="A4" t="s">
        <v>0</v>
      </c>
      <c r="B4" t="s">
        <v>508</v>
      </c>
    </row>
    <row r="5" spans="1:2" x14ac:dyDescent="0.35">
      <c r="A5" t="s">
        <v>1</v>
      </c>
      <c r="B5" t="s">
        <v>509</v>
      </c>
    </row>
    <row r="7" spans="1:2" x14ac:dyDescent="0.35">
      <c r="A7" t="s">
        <v>47</v>
      </c>
      <c r="B7" t="s">
        <v>510</v>
      </c>
    </row>
    <row r="9" spans="1:2" x14ac:dyDescent="0.35">
      <c r="A9" t="s">
        <v>41</v>
      </c>
      <c r="B9" t="s">
        <v>511</v>
      </c>
    </row>
    <row r="10" spans="1:2" x14ac:dyDescent="0.35">
      <c r="A10" t="s">
        <v>269</v>
      </c>
      <c r="B10" t="s">
        <v>512</v>
      </c>
    </row>
    <row r="11" spans="1:2" x14ac:dyDescent="0.35">
      <c r="A11" t="s">
        <v>288</v>
      </c>
      <c r="B11" t="s">
        <v>513</v>
      </c>
    </row>
    <row r="13" spans="1:2" x14ac:dyDescent="0.35">
      <c r="A13" t="s">
        <v>514</v>
      </c>
      <c r="B13" t="s">
        <v>515</v>
      </c>
    </row>
    <row r="15" spans="1:2" x14ac:dyDescent="0.35">
      <c r="A15" t="s">
        <v>11</v>
      </c>
      <c r="B15" t="s">
        <v>516</v>
      </c>
    </row>
    <row r="17" spans="1:2" x14ac:dyDescent="0.35">
      <c r="A17" t="s">
        <v>517</v>
      </c>
      <c r="B17" t="s">
        <v>518</v>
      </c>
    </row>
    <row r="18" spans="1:2" x14ac:dyDescent="0.35">
      <c r="A18" t="s">
        <v>519</v>
      </c>
      <c r="B18" t="s">
        <v>520</v>
      </c>
    </row>
    <row r="19" spans="1:2" x14ac:dyDescent="0.35">
      <c r="A19" t="s">
        <v>521</v>
      </c>
      <c r="B19" t="s">
        <v>522</v>
      </c>
    </row>
    <row r="21" spans="1:2" x14ac:dyDescent="0.35">
      <c r="A21" t="s">
        <v>12</v>
      </c>
      <c r="B21" t="s">
        <v>523</v>
      </c>
    </row>
    <row r="22" spans="1:2" x14ac:dyDescent="0.35">
      <c r="A22" t="s">
        <v>13</v>
      </c>
      <c r="B22" t="s">
        <v>524</v>
      </c>
    </row>
    <row r="23" spans="1:2" x14ac:dyDescent="0.35">
      <c r="A23" t="s">
        <v>14</v>
      </c>
      <c r="B23" t="s">
        <v>525</v>
      </c>
    </row>
    <row r="24" spans="1:2" x14ac:dyDescent="0.35">
      <c r="A24" t="s">
        <v>15</v>
      </c>
      <c r="B24" t="s">
        <v>526</v>
      </c>
    </row>
    <row r="25" spans="1:2" x14ac:dyDescent="0.35">
      <c r="A25" t="s">
        <v>16</v>
      </c>
      <c r="B25" t="s">
        <v>527</v>
      </c>
    </row>
    <row r="26" spans="1:2" x14ac:dyDescent="0.35">
      <c r="A26" t="s">
        <v>17</v>
      </c>
      <c r="B26" t="s">
        <v>528</v>
      </c>
    </row>
    <row r="27" spans="1:2" x14ac:dyDescent="0.35">
      <c r="A27" t="s">
        <v>18</v>
      </c>
      <c r="B27" t="s">
        <v>529</v>
      </c>
    </row>
    <row r="28" spans="1:2" x14ac:dyDescent="0.35">
      <c r="A28" t="s">
        <v>19</v>
      </c>
      <c r="B28" t="s">
        <v>530</v>
      </c>
    </row>
    <row r="29" spans="1:2" x14ac:dyDescent="0.35">
      <c r="A29" t="s">
        <v>20</v>
      </c>
      <c r="B29" t="s">
        <v>531</v>
      </c>
    </row>
    <row r="30" spans="1:2" x14ac:dyDescent="0.35">
      <c r="A30" t="s">
        <v>21</v>
      </c>
      <c r="B30" t="s">
        <v>532</v>
      </c>
    </row>
    <row r="31" spans="1:2" x14ac:dyDescent="0.35">
      <c r="A31" t="s">
        <v>22</v>
      </c>
      <c r="B31" t="s">
        <v>533</v>
      </c>
    </row>
    <row r="32" spans="1:2" x14ac:dyDescent="0.35">
      <c r="A32" t="s">
        <v>23</v>
      </c>
      <c r="B32" t="s">
        <v>534</v>
      </c>
    </row>
    <row r="34" spans="1:2" x14ac:dyDescent="0.35">
      <c r="A34" t="s">
        <v>26</v>
      </c>
      <c r="B34" t="s">
        <v>535</v>
      </c>
    </row>
    <row r="50" spans="1:2" x14ac:dyDescent="0.35">
      <c r="A50" t="s">
        <v>536</v>
      </c>
      <c r="B50" t="s">
        <v>537</v>
      </c>
    </row>
    <row r="52" spans="1:2" s="1" customFormat="1" x14ac:dyDescent="0.35">
      <c r="A52" s="8" t="s">
        <v>30</v>
      </c>
      <c r="B52" s="8" t="s">
        <v>538</v>
      </c>
    </row>
    <row r="53" spans="1:2" s="1" customFormat="1" x14ac:dyDescent="0.35">
      <c r="A53" s="8"/>
      <c r="B53" s="8" t="s">
        <v>539</v>
      </c>
    </row>
    <row r="55" spans="1:2" x14ac:dyDescent="0.35">
      <c r="A55" t="s">
        <v>540</v>
      </c>
      <c r="B55" t="s">
        <v>541</v>
      </c>
    </row>
    <row r="57" spans="1:2" x14ac:dyDescent="0.35">
      <c r="A57" s="8" t="s">
        <v>31</v>
      </c>
      <c r="B57" t="s">
        <v>542</v>
      </c>
    </row>
    <row r="58" spans="1:2" x14ac:dyDescent="0.35">
      <c r="A58" s="8" t="s">
        <v>32</v>
      </c>
      <c r="B58" t="s">
        <v>543</v>
      </c>
    </row>
    <row r="59" spans="1:2" x14ac:dyDescent="0.35">
      <c r="A59" s="8" t="s">
        <v>33</v>
      </c>
      <c r="B59" t="s">
        <v>544</v>
      </c>
    </row>
    <row r="60" spans="1:2" x14ac:dyDescent="0.35">
      <c r="A60" s="8" t="s">
        <v>34</v>
      </c>
      <c r="B60" t="s">
        <v>545</v>
      </c>
    </row>
    <row r="61" spans="1:2" x14ac:dyDescent="0.35">
      <c r="A61" s="8" t="s">
        <v>35</v>
      </c>
      <c r="B61" t="s">
        <v>546</v>
      </c>
    </row>
    <row r="62" spans="1:2" x14ac:dyDescent="0.35">
      <c r="A62" s="8" t="s">
        <v>36</v>
      </c>
      <c r="B62" t="s">
        <v>547</v>
      </c>
    </row>
    <row r="63" spans="1:2" x14ac:dyDescent="0.35">
      <c r="A63" s="8" t="s">
        <v>37</v>
      </c>
      <c r="B63" t="s">
        <v>548</v>
      </c>
    </row>
    <row r="64" spans="1:2" x14ac:dyDescent="0.35">
      <c r="A64" s="8" t="s">
        <v>38</v>
      </c>
      <c r="B64" t="s">
        <v>549</v>
      </c>
    </row>
    <row r="66" spans="1:2" x14ac:dyDescent="0.35">
      <c r="A66" s="8" t="s">
        <v>292</v>
      </c>
      <c r="B66" t="s">
        <v>550</v>
      </c>
    </row>
    <row r="67" spans="1:2" x14ac:dyDescent="0.35">
      <c r="A67" s="8" t="s">
        <v>294</v>
      </c>
      <c r="B67" t="s">
        <v>551</v>
      </c>
    </row>
    <row r="68" spans="1:2" x14ac:dyDescent="0.35">
      <c r="A68" s="8" t="s">
        <v>314</v>
      </c>
      <c r="B68" t="s">
        <v>552</v>
      </c>
    </row>
    <row r="69" spans="1:2" x14ac:dyDescent="0.35">
      <c r="A69" s="8" t="s">
        <v>293</v>
      </c>
      <c r="B69" t="s">
        <v>553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B3788A59982044A13D1862132530E0" ma:contentTypeVersion="17" ma:contentTypeDescription="Create a new document." ma:contentTypeScope="" ma:versionID="9107776eceacad5c1ff45ecef4e9a623">
  <xsd:schema xmlns:xsd="http://www.w3.org/2001/XMLSchema" xmlns:xs="http://www.w3.org/2001/XMLSchema" xmlns:p="http://schemas.microsoft.com/office/2006/metadata/properties" xmlns:ns2="651e401a-f88f-490e-a893-603ff757fa9a" xmlns:ns3="fcaf9be7-58d3-492c-bf74-c98ae5d0c53d" targetNamespace="http://schemas.microsoft.com/office/2006/metadata/properties" ma:root="true" ma:fieldsID="027ca6c9fc2805d1efb962ac33dab969" ns2:_="" ns3:_="">
    <xsd:import namespace="651e401a-f88f-490e-a893-603ff757fa9a"/>
    <xsd:import namespace="fcaf9be7-58d3-492c-bf74-c98ae5d0c5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1e401a-f88f-490e-a893-603ff757fa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3a901c6-6db3-41aa-b982-22f35efe4bc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af9be7-58d3-492c-bf74-c98ae5d0c53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f23cac5-ba23-43fb-ba11-e5d0a974f180}" ma:internalName="TaxCatchAll" ma:showField="CatchAllData" ma:web="fcaf9be7-58d3-492c-bf74-c98ae5d0c5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51e401a-f88f-490e-a893-603ff757fa9a">
      <Terms xmlns="http://schemas.microsoft.com/office/infopath/2007/PartnerControls"/>
    </lcf76f155ced4ddcb4097134ff3c332f>
    <TaxCatchAll xmlns="fcaf9be7-58d3-492c-bf74-c98ae5d0c53d" xsi:nil="true"/>
    <SharedWithUsers xmlns="fcaf9be7-58d3-492c-bf74-c98ae5d0c53d">
      <UserInfo>
        <DisplayName>Javier Atalah</DisplayName>
        <AccountId>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859809-5D11-4C98-93D1-86D60A724F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1e401a-f88f-490e-a893-603ff757fa9a"/>
    <ds:schemaRef ds:uri="fcaf9be7-58d3-492c-bf74-c98ae5d0c5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E95D31-CFB5-4F67-94F1-5037266F419E}">
  <ds:schemaRefs>
    <ds:schemaRef ds:uri="http://schemas.microsoft.com/office/2006/metadata/properties"/>
    <ds:schemaRef ds:uri="http://schemas.microsoft.com/office/infopath/2007/PartnerControls"/>
    <ds:schemaRef ds:uri="651e401a-f88f-490e-a893-603ff757fa9a"/>
    <ds:schemaRef ds:uri="fcaf9be7-58d3-492c-bf74-c98ae5d0c53d"/>
  </ds:schemaRefs>
</ds:datastoreItem>
</file>

<file path=customXml/itemProps3.xml><?xml version="1.0" encoding="utf-8"?>
<ds:datastoreItem xmlns:ds="http://schemas.openxmlformats.org/officeDocument/2006/customXml" ds:itemID="{B39DC702-BF1C-4808-818C-4D7BB8E833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Tables</vt:lpstr>
      <vt:lpstr>Baseline Summary</vt:lpstr>
      <vt:lpstr>Final Summary</vt:lpstr>
      <vt:lpstr>WT16 Data</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Fletcher</dc:creator>
  <cp:keywords/>
  <dc:description/>
  <cp:lastModifiedBy>Lauren Fletcher</cp:lastModifiedBy>
  <cp:revision/>
  <dcterms:created xsi:type="dcterms:W3CDTF">2022-03-30T00:09:46Z</dcterms:created>
  <dcterms:modified xsi:type="dcterms:W3CDTF">2023-07-27T13:19:26Z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0x01010000B3788A59982044A13D1862132530E0</vt:lpwstr>
  </property>
  <property fmtid="{D5CDD505-2E9C-101B-9397-08002B2CF9AE}" pid="3" name="MediaServiceImageTags">
    <vt:lpwstr/>
  </property>
</Properties>
</file>