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/>
  <mc:AlternateContent xmlns:mc="http://schemas.openxmlformats.org/markup-compatibility/2006">
    <mc:Choice Requires="x15">
      <x15ac:absPath xmlns:x15ac="http://schemas.microsoft.com/office/spreadsheetml/2010/11/ac" url="D:\Internshala course\Projects\excel\"/>
    </mc:Choice>
  </mc:AlternateContent>
  <xr:revisionPtr revIDLastSave="0" documentId="13_ncr:1_{0F45E952-BD79-4EF6-B9B6-6AA5FC4C691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ain" sheetId="1" r:id="rId1"/>
    <sheet name="heartrate_seconds_merged" sheetId="5" r:id="rId2"/>
    <sheet name="weightLogInfo_merged" sheetId="2" r:id="rId3"/>
  </sheets>
  <definedNames>
    <definedName name="_xlnm._FilterDatabase" localSheetId="0" hidden="1">Main!$D$38:$F$38</definedName>
    <definedName name="ExternalData_1" localSheetId="1" hidden="1">heartrate_seconds_merged!$A$1:$B$15</definedName>
    <definedName name="ExternalData_1" localSheetId="0" hidden="1">Main!$H$38:$I$52</definedName>
    <definedName name="ExternalData_1" localSheetId="2" hidden="1">weightLogInfo_merged!$A$1:$B$68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heartrate_seconds_merged_7f17da32-e50e-464b-a46e-5fec76d65355" name="heartrate_seconds_merged" connection="Query - heartrate_seconds_merged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3" i="1" l="1" a="1"/>
  <c r="K43" i="1" s="1"/>
  <c r="D3" i="2" a="1"/>
  <c r="E4" i="2" s="1"/>
  <c r="F4" i="2" s="1" a="1"/>
  <c r="F4" i="2" s="1"/>
  <c r="D39" i="1" a="1"/>
  <c r="E40" i="1" s="1"/>
  <c r="F40" i="1" s="1" a="1"/>
  <c r="F40" i="1" s="1"/>
  <c r="E7" i="2" l="1"/>
  <c r="F7" i="2" s="1" a="1"/>
  <c r="F7" i="2" s="1"/>
  <c r="E8" i="2"/>
  <c r="F8" i="2" s="1" a="1"/>
  <c r="F8" i="2" s="1"/>
  <c r="E9" i="2"/>
  <c r="F9" i="2" s="1" a="1"/>
  <c r="F9" i="2" s="1"/>
  <c r="D3" i="2"/>
  <c r="E3" i="2" s="1"/>
  <c r="F3" i="2" s="1" a="1"/>
  <c r="F3" i="2" s="1"/>
  <c r="E10" i="2"/>
  <c r="F10" i="2" s="1" a="1"/>
  <c r="F10" i="2" s="1"/>
  <c r="E5" i="2"/>
  <c r="F5" i="2" s="1" a="1"/>
  <c r="F5" i="2" s="1"/>
  <c r="E6" i="2"/>
  <c r="F6" i="2" s="1" a="1"/>
  <c r="F6" i="2" s="1"/>
  <c r="E41" i="1"/>
  <c r="F41" i="1" s="1" a="1"/>
  <c r="F41" i="1" s="1"/>
  <c r="E44" i="1"/>
  <c r="F44" i="1" s="1" a="1"/>
  <c r="F44" i="1" s="1"/>
  <c r="E46" i="1"/>
  <c r="F46" i="1" s="1" a="1"/>
  <c r="F46" i="1" s="1"/>
  <c r="E43" i="1"/>
  <c r="F43" i="1" s="1" a="1"/>
  <c r="F43" i="1" s="1"/>
  <c r="E45" i="1"/>
  <c r="F45" i="1" s="1" a="1"/>
  <c r="F45" i="1" s="1"/>
  <c r="E42" i="1"/>
  <c r="F42" i="1" s="1" a="1"/>
  <c r="F42" i="1" s="1"/>
  <c r="D39" i="1"/>
  <c r="E39" i="1" s="1"/>
  <c r="F39" i="1" s="1" a="1"/>
  <c r="F39" i="1" s="1"/>
  <c r="K38" i="1" l="1" a="1"/>
  <c r="K38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6A7212-EDCB-4022-B7CF-2A305FCD3F35}" keepAlive="1" name="ModelConnection_ExternalData_1" description="Data Model" type="5" refreshedVersion="8" minRefreshableVersion="5" saveData="1">
    <dbPr connection="Data Model Connection" command="heartrate_seconds_merged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A8CFAB56-A481-4EC7-BA7C-23B305618239}" keepAlive="1" name="ModelConnection_ExternalData_11" description="Data Model" type="5" refreshedVersion="8" minRefreshableVersion="5" saveData="1">
    <dbPr connection="Data Model Connection" command="heartrate_seconds_merged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C2A758D4-B0C3-4CD0-B8D3-2F55A6841067}" name="Query - heartrate_seconds_merged" description="Connection to the 'heartrate_seconds_merged' query in the workbook." type="100" refreshedVersion="8" minRefreshableVersion="5">
    <extLst>
      <ext xmlns:x15="http://schemas.microsoft.com/office/spreadsheetml/2010/11/main" uri="{DE250136-89BD-433C-8126-D09CA5730AF9}">
        <x15:connection id="182783c6-aa88-49e3-8311-9dd68a77ff1f">
          <x15:oledbPr connection="Provider=Microsoft.Mashup.OleDb.1;Data Source=$Workbook$;Location=heartrate_seconds_merged;Extended Properties=&quot;&quot;">
            <x15:dbTables>
              <x15:dbTable name="heartrate_seconds_merged"/>
            </x15:dbTables>
          </x15:oledbPr>
        </x15:connection>
      </ext>
    </extLst>
  </connection>
  <connection id="4" xr16:uid="{0BCE2047-83CB-45CD-B84D-5679BCA85730}" keepAlive="1" name="Query - weightLogInfo_merged" description="Connection to the 'weightLogInfo_merged' query in the workbook." type="5" refreshedVersion="8" background="1" saveData="1">
    <dbPr connection="Provider=Microsoft.Mashup.OleDb.1;Data Source=$Workbook$;Location=weightLogInfo_merged;Extended Properties=&quot;&quot;" command="SELECT * FROM [weightLogInfo_merged]"/>
  </connection>
  <connection id="5" xr16:uid="{06F7362F-EC0D-486D-982D-8B56897CE89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<sst xmlns="http://schemas.openxmlformats.org/spreadsheetml/2006/main" count="32" uniqueCount="19">
  <si>
    <t>Id</t>
  </si>
  <si>
    <t>BMI</t>
  </si>
  <si>
    <t>ID</t>
  </si>
  <si>
    <t>RANGE</t>
  </si>
  <si>
    <t>Heart Rate</t>
  </si>
  <si>
    <t>HEART RATE</t>
  </si>
  <si>
    <t>BMI Potential Customers</t>
  </si>
  <si>
    <t>Heart Rate Potential Customers</t>
  </si>
  <si>
    <t>VALUE</t>
  </si>
  <si>
    <t>REASON</t>
  </si>
  <si>
    <t>Row Labels</t>
  </si>
  <si>
    <t>Obesity</t>
  </si>
  <si>
    <t>Overweight</t>
  </si>
  <si>
    <t>Grand Total</t>
  </si>
  <si>
    <t>Count of REASON</t>
  </si>
  <si>
    <t>How I solved the Task</t>
  </si>
  <si>
    <t>POTENTIAL CUSTOMERS IDs WHO CAN BUY WEIGHT LOSS PLAN</t>
  </si>
  <si>
    <r>
      <t xml:space="preserve">First, I imported the weight loss data using Power Query and cleaned it by removing some columns. Next, I utilized the formula </t>
    </r>
    <r>
      <rPr>
        <b/>
        <sz val="14"/>
        <color theme="1"/>
        <rFont val="Calibri"/>
        <family val="2"/>
        <scheme val="minor"/>
      </rPr>
      <t>(=UNIQUE(weightLogInfo_merged[Id]))</t>
    </r>
    <r>
      <rPr>
        <sz val="14"/>
        <color theme="1"/>
        <rFont val="Calibri"/>
        <family val="2"/>
        <scheme val="minor"/>
      </rPr>
      <t xml:space="preserve"> to find unique IDs. Then, I used the formula </t>
    </r>
    <r>
      <rPr>
        <b/>
        <sz val="14"/>
        <color theme="1"/>
        <rFont val="Calibri"/>
        <family val="2"/>
        <scheme val="minor"/>
      </rPr>
      <t>(=MAXIFS(weightLogInfo_merged[BMI],weightLogInfo_merged[Id],E3)</t>
    </r>
    <r>
      <rPr>
        <sz val="14"/>
        <color theme="1"/>
        <rFont val="Calibri"/>
        <family val="2"/>
        <scheme val="minor"/>
      </rPr>
      <t xml:space="preserve">) to find the maximum BMI according to ID. After creating the column, I added the formula </t>
    </r>
    <r>
      <rPr>
        <b/>
        <sz val="14"/>
        <color theme="1"/>
        <rFont val="Calibri"/>
        <family val="2"/>
        <scheme val="minor"/>
      </rPr>
      <t>(=IFS(F3&lt;25,"Healthy",F3&lt;30,"Overweight",F3&gt;30,"Obesity"))</t>
    </r>
    <r>
      <rPr>
        <sz val="14"/>
        <color theme="1"/>
        <rFont val="Calibri"/>
        <family val="2"/>
        <scheme val="minor"/>
      </rPr>
      <t xml:space="preserve"> to find the BMI range given in the task.
AFter all of this, I imported the heart rate data using Power Query. Since there were too many rows in the heart rate data, I used a 'group data' to find unique info with the highest heart rates. Then, I made a list of potential customers and used that info to create a pivot table. Then, I create a charts showing the chance of buying the weight loss plan and pie chart for comparing reasons i.e. Heart Rate, obesity, overweight.</t>
    </r>
  </si>
  <si>
    <t>shivang.starttech@gmail.com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</si>
</sst>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 Black"/>
      <family val="2"/>
    </font>
    <font>
      <sz val="11"/>
      <name val="Arial Black"/>
      <family val="2"/>
    </font>
    <font>
      <b/>
      <sz val="11"/>
      <name val="Arial Black"/>
      <family val="2"/>
    </font>
    <font>
      <sz val="14"/>
      <color theme="1"/>
      <name val="Arial Black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Arial Black"/>
      <family val="2"/>
    </font>
    <font>
      <sz val="10"/>
      <color rgb="FF202124"/>
      <name val="Roboto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theme="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0" borderId="1" xfId="0" applyBorder="1"/>
    <xf numFmtId="2" fontId="0" fillId="0" borderId="1" xfId="0" applyNumberFormat="1" applyBorder="1"/>
    <xf numFmtId="0" fontId="0" fillId="0" borderId="0" xfId="0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pivotButton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8" fillId="3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top" wrapText="1"/>
    </xf>
    <xf numFmtId="0" fontId="9" fillId="0" borderId="0" xfId="0" applyFont="1"/>
  </cellXfs>
  <cellStyles count="1">
    <cellStyle name="Normal" xfId="0" builtinId="0"/>
  </cellStyles>
  <dxfs count="31"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Black"/>
        <family val="2"/>
        <scheme val="none"/>
      </font>
      <fill>
        <patternFill patternType="solid">
          <fgColor indexed="64"/>
          <bgColor theme="8" tint="0.3999755851924192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 Black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5" Type="http://schemas.openxmlformats.org/officeDocument/2006/relationships/theme" Target="theme/theme1.xml"/><Relationship Id="rId10" Type="http://schemas.openxmlformats.org/officeDocument/2006/relationships/powerPivotData" Target="model/item.data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[Jatin_excel_question1.xlsx]Main!PivotTable1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aseline="0"/>
              <a:t>Potential Customers</a:t>
            </a:r>
            <a:endParaRPr lang="en-US"/>
          </a:p>
        </c:rich>
      </c:tx>
      <c:layout>
        <c:manualLayout>
          <c:xMode val="edge"/>
          <c:yMode val="edge"/>
          <c:x val="0.32344313544179637"/>
          <c:y val="6.94994571476000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Main!$E$48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E1C0-427F-A922-848F225D5EB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1C0-427F-A922-848F225D5EB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E1C0-427F-A922-848F225D5EB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 </c:separator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Main!$D$49:$D$52</c:f>
              <c:strCache>
                <c:ptCount val="3"/>
                <c:pt idx="0">
                  <c:v>Heart Rate</c:v>
                </c:pt>
                <c:pt idx="1">
                  <c:v>Obesity</c:v>
                </c:pt>
                <c:pt idx="2">
                  <c:v>Overweight</c:v>
                </c:pt>
              </c:strCache>
            </c:strRef>
          </c:cat>
          <c:val>
            <c:numRef>
              <c:f>Main!$E$49:$E$52</c:f>
              <c:numCache>
                <c:formatCode>General</c:formatCode>
                <c:ptCount val="3"/>
                <c:pt idx="0">
                  <c:v>5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C0-427F-A922-848F225D5EB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CHANCE</a:t>
            </a:r>
            <a:r>
              <a:rPr lang="en-US" baseline="0"/>
              <a:t> OF BUYING WEIGHT LOSS                                                                 OF POTENTIAL CUSTOMERS(BMI)</a:t>
            </a:r>
            <a:endParaRPr lang="en-US"/>
          </a:p>
        </c:rich>
      </c:tx>
      <c:layout>
        <c:manualLayout>
          <c:xMode val="edge"/>
          <c:yMode val="edge"/>
          <c:x val="0.31014685647645757"/>
          <c:y val="5.47890136857832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791426071741034"/>
          <c:y val="0.26179449834418711"/>
          <c:w val="0.77304418197725289"/>
          <c:h val="0.6372886046916297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Main!$L$37</c:f>
              <c:strCache>
                <c:ptCount val="1"/>
                <c:pt idx="0">
                  <c:v>VALUE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numRef>
              <c:f>Main!$K$38:$K$42</c:f>
              <c:numCache>
                <c:formatCode>General</c:formatCode>
                <c:ptCount val="5"/>
                <c:pt idx="0">
                  <c:v>1927972279</c:v>
                </c:pt>
                <c:pt idx="1">
                  <c:v>4319703577</c:v>
                </c:pt>
                <c:pt idx="2">
                  <c:v>4558609924</c:v>
                </c:pt>
                <c:pt idx="3">
                  <c:v>5577150313</c:v>
                </c:pt>
                <c:pt idx="4">
                  <c:v>8877689391</c:v>
                </c:pt>
              </c:numCache>
            </c:numRef>
          </c:cat>
          <c:val>
            <c:numRef>
              <c:f>Main!$L$38:$L$42</c:f>
              <c:numCache>
                <c:formatCode>0.00</c:formatCode>
                <c:ptCount val="5"/>
                <c:pt idx="0">
                  <c:v>47.540000915527301</c:v>
                </c:pt>
                <c:pt idx="1">
                  <c:v>27.450000762939499</c:v>
                </c:pt>
                <c:pt idx="2">
                  <c:v>27.459999084472699</c:v>
                </c:pt>
                <c:pt idx="3">
                  <c:v>28</c:v>
                </c:pt>
                <c:pt idx="4">
                  <c:v>25.680000305175799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8F1-47DC-BD45-DF526287EB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1607923680"/>
        <c:axId val="1629820128"/>
      </c:barChart>
      <c:catAx>
        <c:axId val="160792368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820128"/>
        <c:crosses val="autoZero"/>
        <c:auto val="1"/>
        <c:lblAlgn val="ctr"/>
        <c:lblOffset val="100"/>
        <c:noMultiLvlLbl val="0"/>
      </c:catAx>
      <c:valAx>
        <c:axId val="162982012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923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CHANCE</a:t>
            </a:r>
            <a:r>
              <a:rPr lang="en-US" baseline="0"/>
              <a:t> OF BUYING WEIGHT LOSS PLAN                                                          OF POTENTIAL CUSTOMERS(HEART RATE)</a:t>
            </a:r>
            <a:endParaRPr lang="en-US"/>
          </a:p>
        </c:rich>
      </c:tx>
      <c:layout>
        <c:manualLayout>
          <c:xMode val="edge"/>
          <c:yMode val="edge"/>
          <c:x val="0.26315481142134062"/>
          <c:y val="5.50876449378774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791426071741034"/>
          <c:y val="0.26179449834418711"/>
          <c:w val="0.77304418197725289"/>
          <c:h val="0.6372886046916297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Main!$L$37</c:f>
              <c:strCache>
                <c:ptCount val="1"/>
                <c:pt idx="0">
                  <c:v>VALUE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numRef>
              <c:f>Main!$K$43:$K$47</c:f>
              <c:numCache>
                <c:formatCode>General</c:formatCode>
                <c:ptCount val="5"/>
                <c:pt idx="0">
                  <c:v>2022484408</c:v>
                </c:pt>
                <c:pt idx="1">
                  <c:v>2347167796</c:v>
                </c:pt>
                <c:pt idx="2">
                  <c:v>4020332650</c:v>
                </c:pt>
                <c:pt idx="3">
                  <c:v>4558609924</c:v>
                </c:pt>
                <c:pt idx="4">
                  <c:v>6117666160</c:v>
                </c:pt>
              </c:numCache>
            </c:numRef>
          </c:cat>
          <c:val>
            <c:numRef>
              <c:f>Main!$L$43:$L$47</c:f>
              <c:numCache>
                <c:formatCode>General</c:formatCode>
                <c:ptCount val="5"/>
                <c:pt idx="0">
                  <c:v>203</c:v>
                </c:pt>
                <c:pt idx="1">
                  <c:v>195</c:v>
                </c:pt>
                <c:pt idx="2">
                  <c:v>191</c:v>
                </c:pt>
                <c:pt idx="3">
                  <c:v>199</c:v>
                </c:pt>
                <c:pt idx="4">
                  <c:v>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ED-4B3A-96B9-6548A10823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1607923680"/>
        <c:axId val="1629820128"/>
      </c:barChart>
      <c:catAx>
        <c:axId val="160792368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820128"/>
        <c:crosses val="autoZero"/>
        <c:auto val="1"/>
        <c:lblAlgn val="ctr"/>
        <c:lblOffset val="100"/>
        <c:noMultiLvlLbl val="0"/>
      </c:catAx>
      <c:valAx>
        <c:axId val="162982012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923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93889</xdr:colOff>
      <xdr:row>36</xdr:row>
      <xdr:rowOff>62392</xdr:rowOff>
    </xdr:from>
    <xdr:to>
      <xdr:col>2</xdr:col>
      <xdr:colOff>5384346</xdr:colOff>
      <xdr:row>51</xdr:row>
      <xdr:rowOff>175853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A84995-302E-9F8D-E645-F568489707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126546</xdr:colOff>
      <xdr:row>14</xdr:row>
      <xdr:rowOff>157842</xdr:rowOff>
    </xdr:from>
    <xdr:to>
      <xdr:col>4</xdr:col>
      <xdr:colOff>28575</xdr:colOff>
      <xdr:row>34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E076B31-3897-9861-4114-9DE40C5D25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1076326</xdr:colOff>
      <xdr:row>14</xdr:row>
      <xdr:rowOff>180975</xdr:rowOff>
    </xdr:from>
    <xdr:to>
      <xdr:col>11</xdr:col>
      <xdr:colOff>409575</xdr:colOff>
      <xdr:row>34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F0A5104-7130-4043-9627-0D3C6CBD86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tin Kharbanda" refreshedDate="45280.574050115742" createdVersion="8" refreshedVersion="8" minRefreshableVersion="3" recordCount="10" xr:uid="{5B0F5B7C-BBFC-4E59-9227-86456D8496F1}">
  <cacheSource type="worksheet">
    <worksheetSource ref="K37:M47" sheet="Main"/>
  </cacheSource>
  <cacheFields count="3">
    <cacheField name="ID" numFmtId="0">
      <sharedItems containsSemiMixedTypes="0" containsString="0" containsNumber="1" containsInteger="1" minValue="1927972279" maxValue="8877689391"/>
    </cacheField>
    <cacheField name="VALUE" numFmtId="0">
      <sharedItems containsSemiMixedTypes="0" containsString="0" containsNumber="1" minValue="25.680000305175799" maxValue="203"/>
    </cacheField>
    <cacheField name="REASON" numFmtId="0">
      <sharedItems count="3">
        <s v="Obesity"/>
        <s v="Overweight"/>
        <s v="Heart R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927972279"/>
    <n v="47.540000915527301"/>
    <x v="0"/>
  </r>
  <r>
    <n v="4319703577"/>
    <n v="27.450000762939499"/>
    <x v="1"/>
  </r>
  <r>
    <n v="4558609924"/>
    <n v="27.459999084472699"/>
    <x v="1"/>
  </r>
  <r>
    <n v="5577150313"/>
    <n v="28"/>
    <x v="1"/>
  </r>
  <r>
    <n v="8877689391"/>
    <n v="25.680000305175799"/>
    <x v="1"/>
  </r>
  <r>
    <n v="2022484408"/>
    <n v="203"/>
    <x v="2"/>
  </r>
  <r>
    <n v="2347167796"/>
    <n v="195"/>
    <x v="2"/>
  </r>
  <r>
    <n v="4020332650"/>
    <n v="191"/>
    <x v="2"/>
  </r>
  <r>
    <n v="4558609924"/>
    <n v="199"/>
    <x v="2"/>
  </r>
  <r>
    <n v="6117666160"/>
    <n v="189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766B9D-FF6F-4152-97A4-A9E4979580A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D48:E52" firstHeaderRow="1" firstDataRow="1" firstDataCol="1"/>
  <pivotFields count="3">
    <pivotField showAll="0"/>
    <pivotField showAll="0"/>
    <pivotField axis="axisRow" dataField="1" showAll="0">
      <items count="4">
        <item x="2"/>
        <item x="0"/>
        <item x="1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REASON" fld="2" subtotal="count" baseField="0" baseItem="0"/>
  </dataFields>
  <formats count="18">
    <format dxfId="30">
      <pivotArea type="all" dataOnly="0" outline="0" fieldPosition="0"/>
    </format>
    <format dxfId="29">
      <pivotArea outline="0" collapsedLevelsAreSubtotals="1" fieldPosition="0"/>
    </format>
    <format dxfId="28">
      <pivotArea field="2" type="button" dataOnly="0" labelOnly="1" outline="0" axis="axisRow" fieldPosition="0"/>
    </format>
    <format dxfId="27">
      <pivotArea dataOnly="0" labelOnly="1" fieldPosition="0">
        <references count="1">
          <reference field="2" count="0"/>
        </references>
      </pivotArea>
    </format>
    <format dxfId="26">
      <pivotArea dataOnly="0" labelOnly="1" grandRow="1" outline="0" fieldPosition="0"/>
    </format>
    <format dxfId="25">
      <pivotArea dataOnly="0" labelOnly="1" outline="0" axis="axisValues" fieldPosition="0"/>
    </format>
    <format dxfId="24">
      <pivotArea type="all" dataOnly="0" outline="0" fieldPosition="0"/>
    </format>
    <format dxfId="23">
      <pivotArea outline="0" collapsedLevelsAreSubtotals="1" fieldPosition="0"/>
    </format>
    <format dxfId="22">
      <pivotArea field="2" type="button" dataOnly="0" labelOnly="1" outline="0" axis="axisRow" fieldPosition="0"/>
    </format>
    <format dxfId="21">
      <pivotArea dataOnly="0" labelOnly="1" fieldPosition="0">
        <references count="1">
          <reference field="2" count="0"/>
        </references>
      </pivotArea>
    </format>
    <format dxfId="20">
      <pivotArea dataOnly="0" labelOnly="1" grandRow="1" outline="0" fieldPosition="0"/>
    </format>
    <format dxfId="19">
      <pivotArea dataOnly="0" labelOnly="1" outline="0" axis="axisValues" fieldPosition="0"/>
    </format>
    <format dxfId="18">
      <pivotArea type="all" dataOnly="0" outline="0" fieldPosition="0"/>
    </format>
    <format dxfId="17">
      <pivotArea outline="0" collapsedLevelsAreSubtotals="1" fieldPosition="0"/>
    </format>
    <format dxfId="16">
      <pivotArea field="2" type="button" dataOnly="0" labelOnly="1" outline="0" axis="axisRow" fieldPosition="0"/>
    </format>
    <format dxfId="15">
      <pivotArea dataOnly="0" labelOnly="1" fieldPosition="0">
        <references count="1">
          <reference field="2" count="0"/>
        </references>
      </pivotArea>
    </format>
    <format dxfId="14">
      <pivotArea dataOnly="0" labelOnly="1" grandRow="1" outline="0" fieldPosition="0"/>
    </format>
    <format dxfId="13">
      <pivotArea dataOnly="0" labelOnly="1" outline="0" axis="axisValues" fieldPosition="0"/>
    </format>
  </format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178EE086-DCAA-4D6A-9625-A91644807027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Heart Rate" tableColumnId="2"/>
    </queryTableFields>
  </queryTableRefresh>
  <extLst>
    <ext xmlns:x15="http://schemas.microsoft.com/office/spreadsheetml/2010/11/main" uri="{883FBD77-0823-4a55-B5E3-86C4891E6966}">
      <x15:queryTable sourceDataName="Query - heartrate_seconds_merged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81B56A49-6EC1-46F6-8537-CB8954D7D13B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Heart Rate" tableColumnId="2"/>
    </queryTableFields>
  </queryTableRefresh>
  <extLst>
    <ext xmlns:x15="http://schemas.microsoft.com/office/spreadsheetml/2010/11/main" uri="{883FBD77-0823-4a55-B5E3-86C4891E6966}">
      <x15:queryTable sourceDataName="Query - heartrate_seconds_merged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3D89C09-6F4E-4FD4-805E-90361DFDBFD6}" autoFormatId="16" applyNumberFormats="0" applyBorderFormats="0" applyFontFormats="0" applyPatternFormats="0" applyAlignmentFormats="0" applyWidthHeightFormats="0">
  <queryTableRefresh nextId="4">
    <queryTableFields count="2">
      <queryTableField id="1" name="Id" tableColumnId="1"/>
      <queryTableField id="3" name="BMI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2AC46CD-32EB-4CC3-B119-E1DBA4A4D280}" name="heartrate_seconds_merged8" displayName="heartrate_seconds_merged8" ref="H38:I52" tableType="queryTable" totalsRowShown="0" headerRowDxfId="12" dataDxfId="10" headerRowBorderDxfId="11" tableBorderDxfId="9" totalsRowBorderDxfId="8">
  <autoFilter ref="H38:I52" xr:uid="{52AC46CD-32EB-4CC3-B119-E1DBA4A4D280}"/>
  <tableColumns count="2">
    <tableColumn id="1" xr3:uid="{1186C1E6-5D22-4F49-9702-69DFC90120CC}" uniqueName="1" name="ID" queryTableFieldId="1" dataDxfId="7"/>
    <tableColumn id="2" xr3:uid="{01417E06-C015-4006-8295-D2CEB615E306}" uniqueName="2" name="HEART RATE" queryTableFieldId="2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4FFFB2-4F4F-4454-98F1-38059C63C408}" name="Table3" displayName="Table3" ref="C3:C13" totalsRowShown="0" headerRowDxfId="5" dataDxfId="3" headerRowBorderDxfId="4" tableBorderDxfId="2" totalsRowBorderDxfId="1">
  <autoFilter ref="C3:C13" xr:uid="{D14FFFB2-4F4F-4454-98F1-38059C63C408}"/>
  <tableColumns count="1">
    <tableColumn id="1" xr3:uid="{147F0E3E-582D-4705-A1C2-E234D5CEA3F0}" name="POTENTIAL CUSTOMERS IDs WHO CAN BUY WEIGHT LOSS PLAN" dataDxfId="0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39494FC-54E0-418D-8B86-01C7D1A0D592}" name="heartrate_seconds_merged" displayName="heartrate_seconds_merged" ref="A1:B15" tableType="queryTable" totalsRowShown="0">
  <autoFilter ref="A1:B15" xr:uid="{839494FC-54E0-418D-8B86-01C7D1A0D592}"/>
  <tableColumns count="2">
    <tableColumn id="1" xr3:uid="{AAF3AF3A-90A0-42E3-87B7-6E42CBC93185}" uniqueName="1" name="Id" queryTableFieldId="1"/>
    <tableColumn id="2" xr3:uid="{2E6F0D94-E18C-4A45-8A7F-1DDB379AA09A}" uniqueName="2" name="Heart Rat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758CE-891D-4FA3-A992-6795839254D6}" name="weightLogInfo_merged" displayName="weightLogInfo_merged" ref="A1:B68" tableType="queryTable" totalsRowShown="0">
  <autoFilter ref="A1:B68" xr:uid="{6F4758CE-891D-4FA3-A992-6795839254D6}"/>
  <tableColumns count="2">
    <tableColumn id="1" xr3:uid="{E1F5BDF2-1979-4454-881A-A0A84E773E9B}" uniqueName="1" name="Id" queryTableFieldId="1"/>
    <tableColumn id="3" xr3:uid="{7046DD0E-C83F-49F5-A75F-C6D0960FEF4A}" uniqueName="3" name="BMI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55"/>
  <sheetViews>
    <sheetView tabSelected="1" zoomScaleNormal="100" workbookViewId="0">
      <selection activeCell="N12" sqref="N12"/>
    </sheetView>
  </sheetViews>
  <sheetFormatPr defaultRowHeight="15" x14ac:dyDescent="0.25"/>
  <cols>
    <col min="1" max="1" width="6" style="13" customWidth="1"/>
    <col min="2" max="2" width="9.140625" style="13"/>
    <col min="3" max="3" width="86.5703125" style="13" bestFit="1" customWidth="1"/>
    <col min="4" max="4" width="15.42578125" style="13" bestFit="1" customWidth="1"/>
    <col min="5" max="5" width="16.42578125" style="13" bestFit="1" customWidth="1"/>
    <col min="6" max="6" width="11.42578125" style="13" bestFit="1" customWidth="1"/>
    <col min="7" max="7" width="15.5703125" style="13" customWidth="1"/>
    <col min="8" max="8" width="18.140625" style="13" customWidth="1"/>
    <col min="9" max="9" width="21.7109375" style="13" bestFit="1" customWidth="1"/>
    <col min="10" max="11" width="11" style="13" bestFit="1" customWidth="1"/>
    <col min="12" max="12" width="9.5703125" style="13" bestFit="1" customWidth="1"/>
    <col min="13" max="13" width="11.5703125" style="13" bestFit="1" customWidth="1"/>
    <col min="14" max="14" width="80" style="13" customWidth="1"/>
    <col min="15" max="15" width="16.140625" style="13" customWidth="1"/>
    <col min="16" max="16" width="35.5703125" style="13" customWidth="1"/>
    <col min="17" max="16384" width="9.140625" style="13"/>
  </cols>
  <sheetData>
    <row r="3" spans="3:14" ht="22.5" x14ac:dyDescent="0.45">
      <c r="C3" s="16" t="s">
        <v>16</v>
      </c>
      <c r="E3" s="21" t="s">
        <v>15</v>
      </c>
      <c r="F3" s="21"/>
      <c r="G3" s="21"/>
      <c r="H3" s="21"/>
      <c r="I3" s="21"/>
      <c r="J3" s="21"/>
      <c r="K3" s="21"/>
      <c r="L3" s="21"/>
    </row>
    <row r="4" spans="3:14" ht="18.75" x14ac:dyDescent="0.3">
      <c r="C4" s="12">
        <v>1927972279</v>
      </c>
      <c r="D4" s="14"/>
      <c r="E4" s="22" t="s">
        <v>17</v>
      </c>
      <c r="F4" s="22"/>
      <c r="G4" s="22"/>
      <c r="H4" s="22"/>
      <c r="I4" s="22"/>
      <c r="J4" s="22"/>
      <c r="K4" s="22"/>
      <c r="L4" s="22"/>
    </row>
    <row r="5" spans="3:14" ht="18.75" x14ac:dyDescent="0.3">
      <c r="C5" s="12">
        <v>4319703577</v>
      </c>
      <c r="D5" s="14"/>
      <c r="E5" s="22"/>
      <c r="F5" s="22"/>
      <c r="G5" s="22"/>
      <c r="H5" s="22"/>
      <c r="I5" s="22"/>
      <c r="J5" s="22"/>
      <c r="K5" s="22"/>
      <c r="L5" s="22"/>
    </row>
    <row r="6" spans="3:14" ht="18.75" x14ac:dyDescent="0.3">
      <c r="C6" s="12">
        <v>4558609924</v>
      </c>
      <c r="D6" s="14"/>
      <c r="E6" s="22"/>
      <c r="F6" s="22"/>
      <c r="G6" s="22"/>
      <c r="H6" s="22"/>
      <c r="I6" s="22"/>
      <c r="J6" s="22"/>
      <c r="K6" s="22"/>
      <c r="L6" s="22"/>
    </row>
    <row r="7" spans="3:14" ht="18.75" x14ac:dyDescent="0.3">
      <c r="C7" s="12">
        <v>5577150313</v>
      </c>
      <c r="D7" s="14"/>
      <c r="E7" s="22"/>
      <c r="F7" s="22"/>
      <c r="G7" s="22"/>
      <c r="H7" s="22"/>
      <c r="I7" s="22"/>
      <c r="J7" s="22"/>
      <c r="K7" s="22"/>
      <c r="L7" s="22"/>
    </row>
    <row r="8" spans="3:14" ht="18.75" x14ac:dyDescent="0.3">
      <c r="C8" s="12">
        <v>8877689391</v>
      </c>
      <c r="D8" s="14"/>
      <c r="E8" s="22"/>
      <c r="F8" s="22"/>
      <c r="G8" s="22"/>
      <c r="H8" s="22"/>
      <c r="I8" s="22"/>
      <c r="J8" s="22"/>
      <c r="K8" s="22"/>
      <c r="L8" s="22"/>
    </row>
    <row r="9" spans="3:14" ht="18.75" x14ac:dyDescent="0.3">
      <c r="C9" s="12">
        <v>2022484408</v>
      </c>
      <c r="D9" s="14"/>
      <c r="E9" s="22"/>
      <c r="F9" s="22"/>
      <c r="G9" s="22"/>
      <c r="H9" s="22"/>
      <c r="I9" s="22"/>
      <c r="J9" s="22"/>
      <c r="K9" s="22"/>
      <c r="L9" s="22"/>
    </row>
    <row r="10" spans="3:14" ht="18.75" x14ac:dyDescent="0.3">
      <c r="C10" s="12">
        <v>2347167796</v>
      </c>
      <c r="D10" s="14"/>
      <c r="E10" s="22"/>
      <c r="F10" s="22"/>
      <c r="G10" s="22"/>
      <c r="H10" s="22"/>
      <c r="I10" s="22"/>
      <c r="J10" s="22"/>
      <c r="K10" s="22"/>
      <c r="L10" s="22"/>
    </row>
    <row r="11" spans="3:14" ht="18.75" x14ac:dyDescent="0.3">
      <c r="C11" s="12">
        <v>4020332650</v>
      </c>
      <c r="D11" s="14"/>
      <c r="E11" s="22"/>
      <c r="F11" s="22"/>
      <c r="G11" s="22"/>
      <c r="H11" s="22"/>
      <c r="I11" s="22"/>
      <c r="J11" s="22"/>
      <c r="K11" s="22"/>
      <c r="L11" s="22"/>
    </row>
    <row r="12" spans="3:14" ht="18.75" x14ac:dyDescent="0.3">
      <c r="C12" s="12">
        <v>6117666160</v>
      </c>
      <c r="D12" s="14"/>
      <c r="E12" s="22"/>
      <c r="F12" s="22"/>
      <c r="G12" s="22"/>
      <c r="H12" s="22"/>
      <c r="I12" s="22"/>
      <c r="J12" s="22"/>
      <c r="K12" s="22"/>
      <c r="L12" s="22"/>
      <c r="N12" s="23" t="s">
        <v>18</v>
      </c>
    </row>
    <row r="13" spans="3:14" ht="18.75" x14ac:dyDescent="0.3">
      <c r="C13"/>
      <c r="D13" s="14"/>
      <c r="E13" s="22"/>
      <c r="F13" s="22"/>
      <c r="G13" s="22"/>
      <c r="H13" s="22"/>
      <c r="I13" s="22"/>
      <c r="J13" s="22"/>
      <c r="K13" s="22"/>
      <c r="L13" s="22"/>
    </row>
    <row r="14" spans="3:14" x14ac:dyDescent="0.25">
      <c r="E14" s="15"/>
      <c r="F14" s="15"/>
      <c r="G14" s="15"/>
      <c r="H14" s="15"/>
      <c r="I14" s="15"/>
      <c r="J14" s="15"/>
      <c r="K14" s="15"/>
      <c r="L14" s="15"/>
    </row>
    <row r="37" spans="3:13" ht="18.75" x14ac:dyDescent="0.25">
      <c r="D37" s="17" t="s">
        <v>6</v>
      </c>
      <c r="E37" s="18"/>
      <c r="F37" s="19"/>
      <c r="H37" s="20" t="s">
        <v>7</v>
      </c>
      <c r="I37" s="20"/>
      <c r="K37" s="5" t="s">
        <v>2</v>
      </c>
      <c r="L37" s="5" t="s">
        <v>8</v>
      </c>
      <c r="M37" s="5" t="s">
        <v>9</v>
      </c>
    </row>
    <row r="38" spans="3:13" ht="18.75" x14ac:dyDescent="0.25">
      <c r="D38" s="6" t="s">
        <v>2</v>
      </c>
      <c r="E38" s="6" t="s">
        <v>1</v>
      </c>
      <c r="F38" s="6" t="s">
        <v>3</v>
      </c>
      <c r="H38" s="7" t="s">
        <v>2</v>
      </c>
      <c r="I38" s="7" t="s">
        <v>5</v>
      </c>
      <c r="K38" s="8" cm="1">
        <f t="array" ref="K38:M42">_xlfn._xlws.FILTER(D39:F46,(F39:F46="Obesity")+(F39:F46="Overweight"))</f>
        <v>1927972279</v>
      </c>
      <c r="L38" s="9">
        <v>47.540000915527301</v>
      </c>
      <c r="M38" s="8" t="str">
        <v>Obesity</v>
      </c>
    </row>
    <row r="39" spans="3:13" x14ac:dyDescent="0.25">
      <c r="D39" s="8" cm="1">
        <f t="array" ref="D39:D46">_xlfn.UNIQUE(weightLogInfo_merged[Id])</f>
        <v>1503960366</v>
      </c>
      <c r="E39" s="9">
        <f>_xlfn.MAXIFS(weightLogInfo_merged[BMI],weightLogInfo_merged[Id],D39)</f>
        <v>22.649999618530298</v>
      </c>
      <c r="F39" s="8" t="str" cm="1">
        <f t="array" ref="F39">_xlfn.IFS(E39&lt;25,"Healthy",E39&lt;30,"Overweight",E39&gt;30,"Obesity")</f>
        <v>Healthy</v>
      </c>
      <c r="H39" s="10">
        <v>2022484408</v>
      </c>
      <c r="I39" s="10">
        <v>203</v>
      </c>
      <c r="K39" s="8">
        <v>4319703577</v>
      </c>
      <c r="L39" s="9">
        <v>27.450000762939499</v>
      </c>
      <c r="M39" s="8" t="str">
        <v>Overweight</v>
      </c>
    </row>
    <row r="40" spans="3:13" x14ac:dyDescent="0.25">
      <c r="D40" s="8">
        <v>1927972279</v>
      </c>
      <c r="E40" s="9">
        <f>_xlfn.MAXIFS(weightLogInfo_merged[BMI],weightLogInfo_merged[Id],D40)</f>
        <v>47.540000915527301</v>
      </c>
      <c r="F40" s="8" t="str" cm="1">
        <f t="array" ref="F40">_xlfn.IFS(E40&lt;25,"Healthy",E40&lt;30,"Overweight",E40&gt;30,"Obesity")</f>
        <v>Obesity</v>
      </c>
      <c r="H40" s="10">
        <v>2026352035</v>
      </c>
      <c r="I40" s="10">
        <v>125</v>
      </c>
      <c r="K40" s="8">
        <v>4558609924</v>
      </c>
      <c r="L40" s="9">
        <v>27.459999084472699</v>
      </c>
      <c r="M40" s="8" t="str">
        <v>Overweight</v>
      </c>
    </row>
    <row r="41" spans="3:13" x14ac:dyDescent="0.25">
      <c r="D41" s="8">
        <v>2873212765</v>
      </c>
      <c r="E41" s="9">
        <f>_xlfn.MAXIFS(weightLogInfo_merged[BMI],weightLogInfo_merged[Id],D41)</f>
        <v>21.690000534057599</v>
      </c>
      <c r="F41" s="8" t="str" cm="1">
        <f t="array" ref="F41">_xlfn.IFS(E41&lt;25,"Healthy",E41&lt;30,"Overweight",E41&gt;30,"Obesity")</f>
        <v>Healthy</v>
      </c>
      <c r="H41" s="10">
        <v>2347167796</v>
      </c>
      <c r="I41" s="10">
        <v>195</v>
      </c>
      <c r="K41" s="8">
        <v>5577150313</v>
      </c>
      <c r="L41" s="9">
        <v>28</v>
      </c>
      <c r="M41" s="8" t="str">
        <v>Overweight</v>
      </c>
    </row>
    <row r="42" spans="3:13" x14ac:dyDescent="0.25">
      <c r="D42" s="8">
        <v>4319703577</v>
      </c>
      <c r="E42" s="9">
        <f>_xlfn.MAXIFS(weightLogInfo_merged[BMI],weightLogInfo_merged[Id],D42)</f>
        <v>27.450000762939499</v>
      </c>
      <c r="F42" s="8" t="str" cm="1">
        <f t="array" ref="F42">_xlfn.IFS(E42&lt;25,"Healthy",E42&lt;30,"Overweight",E42&gt;30,"Obesity")</f>
        <v>Overweight</v>
      </c>
      <c r="H42" s="10">
        <v>4020332650</v>
      </c>
      <c r="I42" s="10">
        <v>191</v>
      </c>
      <c r="K42" s="8">
        <v>8877689391</v>
      </c>
      <c r="L42" s="9">
        <v>25.680000305175799</v>
      </c>
      <c r="M42" s="8" t="str">
        <v>Overweight</v>
      </c>
    </row>
    <row r="43" spans="3:13" x14ac:dyDescent="0.25">
      <c r="D43" s="8">
        <v>4558609924</v>
      </c>
      <c r="E43" s="9">
        <f>_xlfn.MAXIFS(weightLogInfo_merged[BMI],weightLogInfo_merged[Id],D43)</f>
        <v>27.459999084472699</v>
      </c>
      <c r="F43" s="8" t="str" cm="1">
        <f t="array" ref="F43">_xlfn.IFS(E43&lt;25,"Healthy",E43&lt;30,"Overweight",E43&gt;30,"Obesity")</f>
        <v>Overweight</v>
      </c>
      <c r="H43" s="10">
        <v>4388161847</v>
      </c>
      <c r="I43" s="10">
        <v>180</v>
      </c>
      <c r="K43" s="8" cm="1">
        <f t="array" ref="K43:L47">_xlfn._xlws.FILTER(heartrate_seconds_merged8[],heartrate_seconds_merged8[HEART RATE]&gt;185)</f>
        <v>2022484408</v>
      </c>
      <c r="L43" s="8">
        <v>203</v>
      </c>
      <c r="M43" s="8" t="s">
        <v>4</v>
      </c>
    </row>
    <row r="44" spans="3:13" x14ac:dyDescent="0.25">
      <c r="D44" s="8">
        <v>5577150313</v>
      </c>
      <c r="E44" s="9">
        <f>_xlfn.MAXIFS(weightLogInfo_merged[BMI],weightLogInfo_merged[Id],D44)</f>
        <v>28</v>
      </c>
      <c r="F44" s="8" t="str" cm="1">
        <f t="array" ref="F44">_xlfn.IFS(E44&lt;25,"Healthy",E44&lt;30,"Overweight",E44&gt;30,"Obesity")</f>
        <v>Overweight</v>
      </c>
      <c r="H44" s="10">
        <v>4558609924</v>
      </c>
      <c r="I44" s="10">
        <v>199</v>
      </c>
      <c r="K44" s="8">
        <v>2347167796</v>
      </c>
      <c r="L44" s="8">
        <v>195</v>
      </c>
      <c r="M44" s="8" t="s">
        <v>4</v>
      </c>
    </row>
    <row r="45" spans="3:13" x14ac:dyDescent="0.25">
      <c r="D45" s="8">
        <v>6962181067</v>
      </c>
      <c r="E45" s="9">
        <f>_xlfn.MAXIFS(weightLogInfo_merged[BMI],weightLogInfo_merged[Id],D45)</f>
        <v>24.389999389648398</v>
      </c>
      <c r="F45" s="8" t="str" cm="1">
        <f t="array" ref="F45">_xlfn.IFS(E45&lt;25,"Healthy",E45&lt;30,"Overweight",E45&gt;30,"Obesity")</f>
        <v>Healthy</v>
      </c>
      <c r="H45" s="10">
        <v>5553957443</v>
      </c>
      <c r="I45" s="10">
        <v>165</v>
      </c>
      <c r="K45" s="8">
        <v>4020332650</v>
      </c>
      <c r="L45" s="8">
        <v>191</v>
      </c>
      <c r="M45" s="8" t="s">
        <v>4</v>
      </c>
    </row>
    <row r="46" spans="3:13" x14ac:dyDescent="0.25">
      <c r="D46" s="8">
        <v>8877689391</v>
      </c>
      <c r="E46" s="9">
        <f>_xlfn.MAXIFS(weightLogInfo_merged[BMI],weightLogInfo_merged[Id],D46)</f>
        <v>25.680000305175799</v>
      </c>
      <c r="F46" s="8" t="str" cm="1">
        <f t="array" ref="F46">_xlfn.IFS(E46&lt;25,"Healthy",E46&lt;30,"Overweight",E46&gt;30,"Obesity")</f>
        <v>Overweight</v>
      </c>
      <c r="H46" s="10">
        <v>5577150313</v>
      </c>
      <c r="I46" s="10">
        <v>174</v>
      </c>
      <c r="K46" s="8">
        <v>4558609924</v>
      </c>
      <c r="L46" s="8">
        <v>199</v>
      </c>
      <c r="M46" s="8" t="s">
        <v>4</v>
      </c>
    </row>
    <row r="47" spans="3:13" x14ac:dyDescent="0.25">
      <c r="C47" s="4"/>
      <c r="D47" s="4"/>
      <c r="E47" s="4"/>
      <c r="F47" s="4"/>
      <c r="H47" s="10">
        <v>6117666160</v>
      </c>
      <c r="I47" s="10">
        <v>189</v>
      </c>
      <c r="K47" s="8">
        <v>6117666160</v>
      </c>
      <c r="L47" s="8">
        <v>189</v>
      </c>
      <c r="M47" s="8" t="s">
        <v>4</v>
      </c>
    </row>
    <row r="48" spans="3:13" x14ac:dyDescent="0.25">
      <c r="D48" s="11" t="s">
        <v>10</v>
      </c>
      <c r="E48" s="8" t="s">
        <v>14</v>
      </c>
      <c r="F48" s="4"/>
      <c r="H48" s="10">
        <v>6775888955</v>
      </c>
      <c r="I48" s="10">
        <v>177</v>
      </c>
      <c r="J48" s="4"/>
      <c r="K48" s="4"/>
      <c r="L48" s="4"/>
    </row>
    <row r="49" spans="3:12" x14ac:dyDescent="0.25">
      <c r="D49" s="8" t="s">
        <v>4</v>
      </c>
      <c r="E49" s="8">
        <v>5</v>
      </c>
      <c r="F49" s="4"/>
      <c r="H49" s="10">
        <v>6962181067</v>
      </c>
      <c r="I49" s="10">
        <v>184</v>
      </c>
      <c r="J49" s="4"/>
      <c r="K49" s="4"/>
      <c r="L49" s="4"/>
    </row>
    <row r="50" spans="3:12" x14ac:dyDescent="0.25">
      <c r="D50" s="8" t="s">
        <v>11</v>
      </c>
      <c r="E50" s="8">
        <v>1</v>
      </c>
      <c r="F50" s="4"/>
      <c r="H50" s="10">
        <v>7007744171</v>
      </c>
      <c r="I50" s="10">
        <v>166</v>
      </c>
      <c r="J50" s="4"/>
      <c r="K50" s="4"/>
      <c r="L50" s="4"/>
    </row>
    <row r="51" spans="3:12" x14ac:dyDescent="0.25">
      <c r="D51" s="8" t="s">
        <v>12</v>
      </c>
      <c r="E51" s="8">
        <v>4</v>
      </c>
      <c r="F51" s="4"/>
      <c r="H51" s="10">
        <v>8792009665</v>
      </c>
      <c r="I51" s="10">
        <v>158</v>
      </c>
      <c r="J51" s="4"/>
      <c r="K51" s="4"/>
      <c r="L51" s="4"/>
    </row>
    <row r="52" spans="3:12" x14ac:dyDescent="0.25">
      <c r="D52" s="8" t="s">
        <v>13</v>
      </c>
      <c r="E52" s="8">
        <v>10</v>
      </c>
      <c r="F52" s="4"/>
      <c r="H52" s="10">
        <v>8877689391</v>
      </c>
      <c r="I52" s="10">
        <v>180</v>
      </c>
      <c r="J52" s="4"/>
      <c r="K52" s="4"/>
      <c r="L52" s="4"/>
    </row>
    <row r="53" spans="3:12" x14ac:dyDescent="0.25">
      <c r="C53" s="15"/>
      <c r="D53" s="15"/>
      <c r="E53" s="15"/>
      <c r="F53" s="15"/>
      <c r="G53" s="15"/>
      <c r="H53" s="15"/>
      <c r="I53" s="15"/>
      <c r="J53" s="15"/>
    </row>
    <row r="54" spans="3:12" x14ac:dyDescent="0.25">
      <c r="C54" s="15"/>
      <c r="D54" s="15"/>
      <c r="E54" s="15"/>
      <c r="F54" s="15"/>
      <c r="G54" s="15"/>
      <c r="H54" s="15"/>
      <c r="I54" s="15"/>
      <c r="J54" s="15"/>
    </row>
    <row r="55" spans="3:12" x14ac:dyDescent="0.25">
      <c r="C55" s="15"/>
      <c r="D55" s="15"/>
      <c r="E55" s="15"/>
      <c r="F55" s="15"/>
      <c r="G55" s="15"/>
      <c r="H55" s="15"/>
      <c r="I55" s="15"/>
      <c r="J55" s="15"/>
    </row>
  </sheetData>
  <mergeCells count="4">
    <mergeCell ref="D37:F37"/>
    <mergeCell ref="H37:I37"/>
    <mergeCell ref="E3:L3"/>
    <mergeCell ref="E4:L13"/>
  </mergeCells>
  <conditionalFormatting sqref="L38:L42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{5CADE397-C44D-4828-880D-95B693B32C23}</x14:id>
        </ext>
      </extLst>
    </cfRule>
  </conditionalFormatting>
  <conditionalFormatting sqref="L43:L4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{7872ED83-AB45-4D03-9D5D-EDA5B6BFD8C9}</x14:id>
        </ext>
      </extLst>
    </cfRule>
  </conditionalFormatting>
  <pageMargins left="0.7" right="0.7" top="0.75" bottom="0.75" header="0.3" footer="0.3"/>
  <drawing r:id="rId2"/>
  <tableParts count="2"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CADE397-C44D-4828-880D-95B693B32C2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L38:L42</xm:sqref>
        </x14:conditionalFormatting>
        <x14:conditionalFormatting xmlns:xm="http://schemas.microsoft.com/office/excel/2006/main">
          <x14:cfRule type="dataBar" id="{7872ED83-AB45-4D03-9D5D-EDA5B6BFD8C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L43:L47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FB564-FEDB-481E-BD3A-01CE67D0B453}">
  <dimension ref="A1:B15"/>
  <sheetViews>
    <sheetView workbookViewId="0">
      <selection sqref="A1:B15"/>
    </sheetView>
  </sheetViews>
  <sheetFormatPr defaultRowHeight="15" x14ac:dyDescent="0.25"/>
  <cols>
    <col min="1" max="1" width="11" bestFit="1" customWidth="1"/>
    <col min="2" max="2" width="12.5703125" bestFit="1" customWidth="1"/>
    <col min="3" max="3" width="8.42578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>
        <v>2022484408</v>
      </c>
      <c r="B2">
        <v>203</v>
      </c>
    </row>
    <row r="3" spans="1:2" x14ac:dyDescent="0.25">
      <c r="A3">
        <v>2026352035</v>
      </c>
      <c r="B3">
        <v>125</v>
      </c>
    </row>
    <row r="4" spans="1:2" x14ac:dyDescent="0.25">
      <c r="A4">
        <v>2347167796</v>
      </c>
      <c r="B4">
        <v>195</v>
      </c>
    </row>
    <row r="5" spans="1:2" x14ac:dyDescent="0.25">
      <c r="A5">
        <v>4020332650</v>
      </c>
      <c r="B5">
        <v>191</v>
      </c>
    </row>
    <row r="6" spans="1:2" x14ac:dyDescent="0.25">
      <c r="A6">
        <v>4388161847</v>
      </c>
      <c r="B6">
        <v>180</v>
      </c>
    </row>
    <row r="7" spans="1:2" x14ac:dyDescent="0.25">
      <c r="A7">
        <v>4558609924</v>
      </c>
      <c r="B7">
        <v>199</v>
      </c>
    </row>
    <row r="8" spans="1:2" x14ac:dyDescent="0.25">
      <c r="A8">
        <v>5553957443</v>
      </c>
      <c r="B8">
        <v>165</v>
      </c>
    </row>
    <row r="9" spans="1:2" x14ac:dyDescent="0.25">
      <c r="A9">
        <v>5577150313</v>
      </c>
      <c r="B9">
        <v>174</v>
      </c>
    </row>
    <row r="10" spans="1:2" x14ac:dyDescent="0.25">
      <c r="A10">
        <v>6117666160</v>
      </c>
      <c r="B10">
        <v>189</v>
      </c>
    </row>
    <row r="11" spans="1:2" x14ac:dyDescent="0.25">
      <c r="A11">
        <v>6775888955</v>
      </c>
      <c r="B11">
        <v>177</v>
      </c>
    </row>
    <row r="12" spans="1:2" x14ac:dyDescent="0.25">
      <c r="A12">
        <v>6962181067</v>
      </c>
      <c r="B12">
        <v>184</v>
      </c>
    </row>
    <row r="13" spans="1:2" x14ac:dyDescent="0.25">
      <c r="A13">
        <v>7007744171</v>
      </c>
      <c r="B13">
        <v>166</v>
      </c>
    </row>
    <row r="14" spans="1:2" x14ac:dyDescent="0.25">
      <c r="A14">
        <v>8792009665</v>
      </c>
      <c r="B14">
        <v>158</v>
      </c>
    </row>
    <row r="15" spans="1:2" x14ac:dyDescent="0.25">
      <c r="A15">
        <v>8877689391</v>
      </c>
      <c r="B15">
        <v>180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6793B-539F-4B4C-AF01-7C4063F2D2D4}">
  <dimension ref="A1:F68"/>
  <sheetViews>
    <sheetView workbookViewId="0">
      <selection activeCell="E3" sqref="E3"/>
    </sheetView>
  </sheetViews>
  <sheetFormatPr defaultRowHeight="15" x14ac:dyDescent="0.25"/>
  <cols>
    <col min="1" max="1" width="11" bestFit="1" customWidth="1"/>
    <col min="2" max="3" width="12" bestFit="1" customWidth="1"/>
    <col min="4" max="4" width="11" bestFit="1" customWidth="1"/>
    <col min="5" max="5" width="11" customWidth="1"/>
    <col min="6" max="6" width="12" bestFit="1" customWidth="1"/>
    <col min="7" max="7" width="11.42578125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1503960366</v>
      </c>
      <c r="B2">
        <v>22.649999618530298</v>
      </c>
      <c r="D2" s="1" t="s">
        <v>2</v>
      </c>
      <c r="E2" s="1" t="s">
        <v>1</v>
      </c>
      <c r="F2" s="1" t="s">
        <v>3</v>
      </c>
    </row>
    <row r="3" spans="1:6" x14ac:dyDescent="0.25">
      <c r="A3">
        <v>1503960366</v>
      </c>
      <c r="B3">
        <v>22.649999618530298</v>
      </c>
      <c r="D3" s="2" cm="1">
        <f t="array" ref="D3:D10">_xlfn.UNIQUE(weightLogInfo_merged[Id])</f>
        <v>1503960366</v>
      </c>
      <c r="E3" s="3">
        <f>_xlfn.MAXIFS(weightLogInfo_merged[BMI],weightLogInfo_merged[Id],D3)</f>
        <v>22.649999618530298</v>
      </c>
      <c r="F3" s="2" t="str" cm="1">
        <f t="array" ref="F3">_xlfn.IFS(E3&lt;25,"Healthy",E3&lt;30,"Overweight",E3&gt;30,"Obesity")</f>
        <v>Healthy</v>
      </c>
    </row>
    <row r="4" spans="1:6" x14ac:dyDescent="0.25">
      <c r="A4">
        <v>1927972279</v>
      </c>
      <c r="B4">
        <v>47.540000915527301</v>
      </c>
      <c r="D4" s="2">
        <v>1927972279</v>
      </c>
      <c r="E4" s="3">
        <f>_xlfn.MAXIFS(weightLogInfo_merged[BMI],weightLogInfo_merged[Id],D4)</f>
        <v>47.540000915527301</v>
      </c>
      <c r="F4" s="2" t="str" cm="1">
        <f t="array" ref="F4">_xlfn.IFS(E4&lt;25,"Healthy",E4&lt;30,"Overweight",E4&gt;30,"Obesity")</f>
        <v>Obesity</v>
      </c>
    </row>
    <row r="5" spans="1:6" x14ac:dyDescent="0.25">
      <c r="A5">
        <v>2873212765</v>
      </c>
      <c r="B5">
        <v>21.450000762939499</v>
      </c>
      <c r="D5" s="2">
        <v>2873212765</v>
      </c>
      <c r="E5" s="3">
        <f>_xlfn.MAXIFS(weightLogInfo_merged[BMI],weightLogInfo_merged[Id],D5)</f>
        <v>21.690000534057599</v>
      </c>
      <c r="F5" s="2" t="str" cm="1">
        <f t="array" ref="F5">_xlfn.IFS(E5&lt;25,"Healthy",E5&lt;30,"Overweight",E5&gt;30,"Obesity")</f>
        <v>Healthy</v>
      </c>
    </row>
    <row r="6" spans="1:6" x14ac:dyDescent="0.25">
      <c r="A6">
        <v>2873212765</v>
      </c>
      <c r="B6">
        <v>21.690000534057599</v>
      </c>
      <c r="D6" s="2">
        <v>4319703577</v>
      </c>
      <c r="E6" s="3">
        <f>_xlfn.MAXIFS(weightLogInfo_merged[BMI],weightLogInfo_merged[Id],D6)</f>
        <v>27.450000762939499</v>
      </c>
      <c r="F6" s="2" t="str" cm="1">
        <f t="array" ref="F6">_xlfn.IFS(E6&lt;25,"Healthy",E6&lt;30,"Overweight",E6&gt;30,"Obesity")</f>
        <v>Overweight</v>
      </c>
    </row>
    <row r="7" spans="1:6" x14ac:dyDescent="0.25">
      <c r="A7">
        <v>4319703577</v>
      </c>
      <c r="B7">
        <v>27.450000762939499</v>
      </c>
      <c r="D7" s="2">
        <v>4558609924</v>
      </c>
      <c r="E7" s="3">
        <f>_xlfn.MAXIFS(weightLogInfo_merged[BMI],weightLogInfo_merged[Id],D7)</f>
        <v>27.459999084472699</v>
      </c>
      <c r="F7" s="2" t="str" cm="1">
        <f t="array" ref="F7">_xlfn.IFS(E7&lt;25,"Healthy",E7&lt;30,"Overweight",E7&gt;30,"Obesity")</f>
        <v>Overweight</v>
      </c>
    </row>
    <row r="8" spans="1:6" x14ac:dyDescent="0.25">
      <c r="A8">
        <v>4319703577</v>
      </c>
      <c r="B8">
        <v>27.379999160766602</v>
      </c>
      <c r="D8" s="2">
        <v>5577150313</v>
      </c>
      <c r="E8" s="3">
        <f>_xlfn.MAXIFS(weightLogInfo_merged[BMI],weightLogInfo_merged[Id],D8)</f>
        <v>28</v>
      </c>
      <c r="F8" s="2" t="str" cm="1">
        <f t="array" ref="F8">_xlfn.IFS(E8&lt;25,"Healthy",E8&lt;30,"Overweight",E8&gt;30,"Obesity")</f>
        <v>Overweight</v>
      </c>
    </row>
    <row r="9" spans="1:6" x14ac:dyDescent="0.25">
      <c r="A9">
        <v>4558609924</v>
      </c>
      <c r="B9">
        <v>27.25</v>
      </c>
      <c r="D9" s="2">
        <v>6962181067</v>
      </c>
      <c r="E9" s="3">
        <f>_xlfn.MAXIFS(weightLogInfo_merged[BMI],weightLogInfo_merged[Id],D9)</f>
        <v>24.389999389648398</v>
      </c>
      <c r="F9" s="2" t="str" cm="1">
        <f t="array" ref="F9">_xlfn.IFS(E9&lt;25,"Healthy",E9&lt;30,"Overweight",E9&gt;30,"Obesity")</f>
        <v>Healthy</v>
      </c>
    </row>
    <row r="10" spans="1:6" x14ac:dyDescent="0.25">
      <c r="A10">
        <v>4558609924</v>
      </c>
      <c r="B10">
        <v>27.459999084472699</v>
      </c>
      <c r="D10" s="2">
        <v>8877689391</v>
      </c>
      <c r="E10" s="3">
        <f>_xlfn.MAXIFS(weightLogInfo_merged[BMI],weightLogInfo_merged[Id],D10)</f>
        <v>25.680000305175799</v>
      </c>
      <c r="F10" s="2" t="str" cm="1">
        <f t="array" ref="F10">_xlfn.IFS(E10&lt;25,"Healthy",E10&lt;30,"Overweight",E10&gt;30,"Obesity")</f>
        <v>Overweight</v>
      </c>
    </row>
    <row r="11" spans="1:6" x14ac:dyDescent="0.25">
      <c r="A11">
        <v>4558609924</v>
      </c>
      <c r="B11">
        <v>27.319999694824201</v>
      </c>
    </row>
    <row r="12" spans="1:6" x14ac:dyDescent="0.25">
      <c r="A12">
        <v>4558609924</v>
      </c>
      <c r="B12">
        <v>27.040000915527301</v>
      </c>
    </row>
    <row r="13" spans="1:6" x14ac:dyDescent="0.25">
      <c r="A13">
        <v>4558609924</v>
      </c>
      <c r="B13">
        <v>27</v>
      </c>
    </row>
    <row r="14" spans="1:6" x14ac:dyDescent="0.25">
      <c r="A14">
        <v>5577150313</v>
      </c>
      <c r="B14">
        <v>28</v>
      </c>
    </row>
    <row r="15" spans="1:6" x14ac:dyDescent="0.25">
      <c r="A15">
        <v>6962181067</v>
      </c>
      <c r="B15">
        <v>24.389999389648398</v>
      </c>
    </row>
    <row r="16" spans="1:6" x14ac:dyDescent="0.25">
      <c r="A16">
        <v>6962181067</v>
      </c>
      <c r="B16">
        <v>24.2399997711182</v>
      </c>
    </row>
    <row r="17" spans="1:2" x14ac:dyDescent="0.25">
      <c r="A17">
        <v>6962181067</v>
      </c>
      <c r="B17">
        <v>24.100000381469702</v>
      </c>
    </row>
    <row r="18" spans="1:2" x14ac:dyDescent="0.25">
      <c r="A18">
        <v>6962181067</v>
      </c>
      <c r="B18">
        <v>24</v>
      </c>
    </row>
    <row r="19" spans="1:2" x14ac:dyDescent="0.25">
      <c r="A19">
        <v>6962181067</v>
      </c>
      <c r="B19">
        <v>24.209999084472699</v>
      </c>
    </row>
    <row r="20" spans="1:2" x14ac:dyDescent="0.25">
      <c r="A20">
        <v>6962181067</v>
      </c>
      <c r="B20">
        <v>23.959999084472699</v>
      </c>
    </row>
    <row r="21" spans="1:2" x14ac:dyDescent="0.25">
      <c r="A21">
        <v>6962181067</v>
      </c>
      <c r="B21">
        <v>23.889999389648398</v>
      </c>
    </row>
    <row r="22" spans="1:2" x14ac:dyDescent="0.25">
      <c r="A22">
        <v>6962181067</v>
      </c>
      <c r="B22">
        <v>23.959999084472699</v>
      </c>
    </row>
    <row r="23" spans="1:2" x14ac:dyDescent="0.25">
      <c r="A23">
        <v>6962181067</v>
      </c>
      <c r="B23">
        <v>24.100000381469702</v>
      </c>
    </row>
    <row r="24" spans="1:2" x14ac:dyDescent="0.25">
      <c r="A24">
        <v>6962181067</v>
      </c>
      <c r="B24">
        <v>23.959999084472699</v>
      </c>
    </row>
    <row r="25" spans="1:2" x14ac:dyDescent="0.25">
      <c r="A25">
        <v>6962181067</v>
      </c>
      <c r="B25">
        <v>23.959999084472699</v>
      </c>
    </row>
    <row r="26" spans="1:2" x14ac:dyDescent="0.25">
      <c r="A26">
        <v>6962181067</v>
      </c>
      <c r="B26">
        <v>24</v>
      </c>
    </row>
    <row r="27" spans="1:2" x14ac:dyDescent="0.25">
      <c r="A27">
        <v>6962181067</v>
      </c>
      <c r="B27">
        <v>24</v>
      </c>
    </row>
    <row r="28" spans="1:2" x14ac:dyDescent="0.25">
      <c r="A28">
        <v>6962181067</v>
      </c>
      <c r="B28">
        <v>24.100000381469702</v>
      </c>
    </row>
    <row r="29" spans="1:2" x14ac:dyDescent="0.25">
      <c r="A29">
        <v>6962181067</v>
      </c>
      <c r="B29">
        <v>23.889999389648398</v>
      </c>
    </row>
    <row r="30" spans="1:2" x14ac:dyDescent="0.25">
      <c r="A30">
        <v>6962181067</v>
      </c>
      <c r="B30">
        <v>23.889999389648398</v>
      </c>
    </row>
    <row r="31" spans="1:2" x14ac:dyDescent="0.25">
      <c r="A31">
        <v>6962181067</v>
      </c>
      <c r="B31">
        <v>23.959999084472699</v>
      </c>
    </row>
    <row r="32" spans="1:2" x14ac:dyDescent="0.25">
      <c r="A32">
        <v>6962181067</v>
      </c>
      <c r="B32">
        <v>23.819999694824201</v>
      </c>
    </row>
    <row r="33" spans="1:2" x14ac:dyDescent="0.25">
      <c r="A33">
        <v>6962181067</v>
      </c>
      <c r="B33">
        <v>24.100000381469702</v>
      </c>
    </row>
    <row r="34" spans="1:2" x14ac:dyDescent="0.25">
      <c r="A34">
        <v>6962181067</v>
      </c>
      <c r="B34">
        <v>24</v>
      </c>
    </row>
    <row r="35" spans="1:2" x14ac:dyDescent="0.25">
      <c r="A35">
        <v>6962181067</v>
      </c>
      <c r="B35">
        <v>23.819999694824201</v>
      </c>
    </row>
    <row r="36" spans="1:2" x14ac:dyDescent="0.25">
      <c r="A36">
        <v>6962181067</v>
      </c>
      <c r="B36">
        <v>23.850000381469702</v>
      </c>
    </row>
    <row r="37" spans="1:2" x14ac:dyDescent="0.25">
      <c r="A37">
        <v>6962181067</v>
      </c>
      <c r="B37">
        <v>23.930000305175799</v>
      </c>
    </row>
    <row r="38" spans="1:2" x14ac:dyDescent="0.25">
      <c r="A38">
        <v>6962181067</v>
      </c>
      <c r="B38">
        <v>24</v>
      </c>
    </row>
    <row r="39" spans="1:2" x14ac:dyDescent="0.25">
      <c r="A39">
        <v>6962181067</v>
      </c>
      <c r="B39">
        <v>23.889999389648398</v>
      </c>
    </row>
    <row r="40" spans="1:2" x14ac:dyDescent="0.25">
      <c r="A40">
        <v>6962181067</v>
      </c>
      <c r="B40">
        <v>23.889999389648398</v>
      </c>
    </row>
    <row r="41" spans="1:2" x14ac:dyDescent="0.25">
      <c r="A41">
        <v>6962181067</v>
      </c>
      <c r="B41">
        <v>24.350000381469702</v>
      </c>
    </row>
    <row r="42" spans="1:2" x14ac:dyDescent="0.25">
      <c r="A42">
        <v>6962181067</v>
      </c>
      <c r="B42">
        <v>24.2399997711182</v>
      </c>
    </row>
    <row r="43" spans="1:2" x14ac:dyDescent="0.25">
      <c r="A43">
        <v>6962181067</v>
      </c>
      <c r="B43">
        <v>24.170000076293899</v>
      </c>
    </row>
    <row r="44" spans="1:2" x14ac:dyDescent="0.25">
      <c r="A44">
        <v>6962181067</v>
      </c>
      <c r="B44">
        <v>24.170000076293899</v>
      </c>
    </row>
    <row r="45" spans="1:2" x14ac:dyDescent="0.25">
      <c r="A45">
        <v>8877689391</v>
      </c>
      <c r="B45">
        <v>25.680000305175799</v>
      </c>
    </row>
    <row r="46" spans="1:2" x14ac:dyDescent="0.25">
      <c r="A46">
        <v>8877689391</v>
      </c>
      <c r="B46">
        <v>25.409999847412099</v>
      </c>
    </row>
    <row r="47" spans="1:2" x14ac:dyDescent="0.25">
      <c r="A47">
        <v>8877689391</v>
      </c>
      <c r="B47">
        <v>25.309999465942401</v>
      </c>
    </row>
    <row r="48" spans="1:2" x14ac:dyDescent="0.25">
      <c r="A48">
        <v>8877689391</v>
      </c>
      <c r="B48">
        <v>25.590000152587901</v>
      </c>
    </row>
    <row r="49" spans="1:2" x14ac:dyDescent="0.25">
      <c r="A49">
        <v>8877689391</v>
      </c>
      <c r="B49">
        <v>25.680000305175799</v>
      </c>
    </row>
    <row r="50" spans="1:2" x14ac:dyDescent="0.25">
      <c r="A50">
        <v>8877689391</v>
      </c>
      <c r="B50">
        <v>25.530000686645501</v>
      </c>
    </row>
    <row r="51" spans="1:2" x14ac:dyDescent="0.25">
      <c r="A51">
        <v>8877689391</v>
      </c>
      <c r="B51">
        <v>25.409999847412099</v>
      </c>
    </row>
    <row r="52" spans="1:2" x14ac:dyDescent="0.25">
      <c r="A52">
        <v>8877689391</v>
      </c>
      <c r="B52">
        <v>25.290000915527301</v>
      </c>
    </row>
    <row r="53" spans="1:2" x14ac:dyDescent="0.25">
      <c r="A53">
        <v>8877689391</v>
      </c>
      <c r="B53">
        <v>25.590000152587901</v>
      </c>
    </row>
    <row r="54" spans="1:2" x14ac:dyDescent="0.25">
      <c r="A54">
        <v>8877689391</v>
      </c>
      <c r="B54">
        <v>25.590000152587901</v>
      </c>
    </row>
    <row r="55" spans="1:2" x14ac:dyDescent="0.25">
      <c r="A55">
        <v>8877689391</v>
      </c>
      <c r="B55">
        <v>25.559999465942401</v>
      </c>
    </row>
    <row r="56" spans="1:2" x14ac:dyDescent="0.25">
      <c r="A56">
        <v>8877689391</v>
      </c>
      <c r="B56">
        <v>25.4899997711182</v>
      </c>
    </row>
    <row r="57" spans="1:2" x14ac:dyDescent="0.25">
      <c r="A57">
        <v>8877689391</v>
      </c>
      <c r="B57">
        <v>25.559999465942401</v>
      </c>
    </row>
    <row r="58" spans="1:2" x14ac:dyDescent="0.25">
      <c r="A58">
        <v>8877689391</v>
      </c>
      <c r="B58">
        <v>25.4899997711182</v>
      </c>
    </row>
    <row r="59" spans="1:2" x14ac:dyDescent="0.25">
      <c r="A59">
        <v>8877689391</v>
      </c>
      <c r="B59">
        <v>25.409999847412099</v>
      </c>
    </row>
    <row r="60" spans="1:2" x14ac:dyDescent="0.25">
      <c r="A60">
        <v>8877689391</v>
      </c>
      <c r="B60">
        <v>25.590000152587901</v>
      </c>
    </row>
    <row r="61" spans="1:2" x14ac:dyDescent="0.25">
      <c r="A61">
        <v>8877689391</v>
      </c>
      <c r="B61">
        <v>25.530000686645501</v>
      </c>
    </row>
    <row r="62" spans="1:2" x14ac:dyDescent="0.25">
      <c r="A62">
        <v>8877689391</v>
      </c>
      <c r="B62">
        <v>25.409999847412099</v>
      </c>
    </row>
    <row r="63" spans="1:2" x14ac:dyDescent="0.25">
      <c r="A63">
        <v>8877689391</v>
      </c>
      <c r="B63">
        <v>25.2600002288818</v>
      </c>
    </row>
    <row r="64" spans="1:2" x14ac:dyDescent="0.25">
      <c r="A64">
        <v>8877689391</v>
      </c>
      <c r="B64">
        <v>25.440000534057599</v>
      </c>
    </row>
    <row r="65" spans="1:2" x14ac:dyDescent="0.25">
      <c r="A65">
        <v>8877689391</v>
      </c>
      <c r="B65">
        <v>25.559999465942401</v>
      </c>
    </row>
    <row r="66" spans="1:2" x14ac:dyDescent="0.25">
      <c r="A66">
        <v>8877689391</v>
      </c>
      <c r="B66">
        <v>25.610000610351602</v>
      </c>
    </row>
    <row r="67" spans="1:2" x14ac:dyDescent="0.25">
      <c r="A67">
        <v>8877689391</v>
      </c>
      <c r="B67">
        <v>25.559999465942401</v>
      </c>
    </row>
    <row r="68" spans="1:2" x14ac:dyDescent="0.25">
      <c r="A68">
        <v>8877689391</v>
      </c>
      <c r="B68">
        <v>25.139999389648398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906EA4-568C-45ED-AC7E-F3CB4211B2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heartrate_seconds_merged</vt:lpstr>
      <vt:lpstr>weightLogInfo_merged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Kharbanda</dc:creator>
  <cp:lastModifiedBy>Jatin Kharbanda</cp:lastModifiedBy>
  <dcterms:created xsi:type="dcterms:W3CDTF">2015-06-05T18:17:20Z</dcterms:created>
  <dcterms:modified xsi:type="dcterms:W3CDTF">2023-12-29T13:21:22Z</dcterms:modified>
</cp:coreProperties>
</file>