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tin\Documents\GitHub\Fitness-Data-Analysis-Using-Excel\Solution\"/>
    </mc:Choice>
  </mc:AlternateContent>
  <xr:revisionPtr revIDLastSave="0" documentId="13_ncr:1_{72F1893F-4A86-47E7-9DB5-94CB8F3D251F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Main" sheetId="1" r:id="rId1"/>
    <sheet name="heartrate_seconds_merged" sheetId="5" r:id="rId2"/>
    <sheet name="weightLogInfo_merged" sheetId="2" r:id="rId3"/>
  </sheets>
  <definedNames>
    <definedName name="_xlnm._FilterDatabase" localSheetId="0" hidden="1">Main!$D$18:$F$18</definedName>
    <definedName name="ExternalData_1" localSheetId="1" hidden="1">heartrate_seconds_merged!$A$1:$B$15</definedName>
    <definedName name="ExternalData_1" localSheetId="0" hidden="1">Main!$H$18:$I$32</definedName>
    <definedName name="ExternalData_1" localSheetId="2" hidden="1">weightLogInfo_merged!$A$1:$B$68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rtrate_seconds_merged_7f17da32-e50e-464b-a46e-5fec76d65355" name="heartrate_seconds_merged" connection="Query - heartrate_seconds_merg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  <c r="D3" i="2" a="1"/>
  <c r="E4" i="2" s="1"/>
  <c r="F4" i="2" s="1" a="1"/>
  <c r="F4" i="2" s="1"/>
  <c r="D19" i="1" a="1"/>
  <c r="E20" i="1" s="1"/>
  <c r="F20" i="1" s="1" a="1"/>
  <c r="F20" i="1" s="1"/>
  <c r="E7" i="2" l="1"/>
  <c r="F7" i="2" s="1" a="1"/>
  <c r="F7" i="2" s="1"/>
  <c r="E8" i="2"/>
  <c r="F8" i="2" s="1" a="1"/>
  <c r="F8" i="2" s="1"/>
  <c r="E9" i="2"/>
  <c r="F9" i="2" s="1" a="1"/>
  <c r="F9" i="2" s="1"/>
  <c r="D3" i="2"/>
  <c r="E3" i="2" s="1"/>
  <c r="F3" i="2" s="1" a="1"/>
  <c r="F3" i="2" s="1"/>
  <c r="E10" i="2"/>
  <c r="F10" i="2" s="1" a="1"/>
  <c r="F10" i="2" s="1"/>
  <c r="E5" i="2"/>
  <c r="F5" i="2" s="1" a="1"/>
  <c r="F5" i="2" s="1"/>
  <c r="E6" i="2"/>
  <c r="F6" i="2" s="1" a="1"/>
  <c r="F6" i="2" s="1"/>
  <c r="E21" i="1"/>
  <c r="F21" i="1" s="1" a="1"/>
  <c r="F21" i="1" s="1"/>
  <c r="E24" i="1"/>
  <c r="F24" i="1" s="1" a="1"/>
  <c r="F24" i="1" s="1"/>
  <c r="E26" i="1"/>
  <c r="F26" i="1" s="1" a="1"/>
  <c r="F26" i="1" s="1"/>
  <c r="E23" i="1"/>
  <c r="F23" i="1" s="1" a="1"/>
  <c r="F23" i="1" s="1"/>
  <c r="E25" i="1"/>
  <c r="F25" i="1" s="1" a="1"/>
  <c r="F25" i="1" s="1"/>
  <c r="E22" i="1"/>
  <c r="F22" i="1" s="1" a="1"/>
  <c r="F22" i="1" s="1"/>
  <c r="D19" i="1"/>
  <c r="E19" i="1" s="1"/>
  <c r="F19" i="1" s="1" a="1"/>
  <c r="F19" i="1" s="1"/>
  <c r="K18" i="1" l="1" a="1"/>
  <c r="K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A7212-EDCB-4022-B7CF-2A305FCD3F35}" keepAlive="1" name="ModelConnection_ExternalData_1" description="Data Model" type="5" refreshedVersion="8" minRefreshableVersion="5" saveData="1">
    <dbPr connection="Data Model Connection" command="heartrate_seconds_merg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8CFAB56-A481-4EC7-BA7C-23B305618239}" keepAlive="1" name="ModelConnection_ExternalData_11" description="Data Model" type="5" refreshedVersion="8" minRefreshableVersion="5" saveData="1">
    <dbPr connection="Data Model Connection" command="heartrate_seconds_merged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2A758D4-B0C3-4CD0-B8D3-2F55A6841067}" name="Query - heartrate_seconds_merged" description="Connection to the 'heartrate_seconds_merged' query in the workbook." type="100" refreshedVersion="8" minRefreshableVersion="5">
    <extLst>
      <ext xmlns:x15="http://schemas.microsoft.com/office/spreadsheetml/2010/11/main" uri="{DE250136-89BD-433C-8126-D09CA5730AF9}">
        <x15:connection id="182783c6-aa88-49e3-8311-9dd68a77ff1f">
          <x15:oledbPr connection="Provider=Microsoft.Mashup.OleDb.1;Data Source=$Workbook$;Location=heartrate_seconds_merged;Extended Properties=&quot;&quot;">
            <x15:dbTables>
              <x15:dbTable name="heartrate_seconds_merged"/>
            </x15:dbTables>
          </x15:oledbPr>
        </x15:connection>
      </ext>
    </extLst>
  </connection>
  <connection id="4" xr16:uid="{0BCE2047-83CB-45CD-B84D-5679BCA85730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  <connection id="5" xr16:uid="{06F7362F-EC0D-486D-982D-8B56897CE89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<sst xmlns="http://schemas.openxmlformats.org/spreadsheetml/2006/main" count="29" uniqueCount="16">
  <si>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Id</t>
  </si>
  <si>
    <t>BMI</t>
  </si>
  <si>
    <t>ID</t>
  </si>
  <si>
    <t>RANGE</t>
  </si>
  <si>
    <t>Heart Rate</t>
  </si>
  <si>
    <t>HEART RATE</t>
  </si>
  <si>
    <t>BMI Potential Customers</t>
  </si>
  <si>
    <t>Heart Rate Potential Customers</t>
  </si>
  <si>
    <t>VALUE</t>
  </si>
  <si>
    <t>REASON</t>
  </si>
  <si>
    <t>Row Labels</t>
  </si>
  <si>
    <t>Obesity</t>
  </si>
  <si>
    <t>Overweight</t>
  </si>
  <si>
    <t>Grand Total</t>
  </si>
  <si>
    <t>Count of REASON</t>
  </si>
  <si>
    <t>POTENTIAL CUSTOMERS IDs WHO CAN BUY WEIGHT LOSS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</si>
</sst>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  <font>
      <b/>
      <sz val="11"/>
      <name val="Arial Black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 Black"/>
      <family val="2"/>
    </font>
    <font>
      <sz val="10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0" fontId="8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Black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Black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LeanFit.xlsx]Main!PivotTable1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Potential Customers</a:t>
            </a:r>
            <a:endParaRPr lang="en-US"/>
          </a:p>
        </c:rich>
      </c:tx>
      <c:layout>
        <c:manualLayout>
          <c:xMode val="edge"/>
          <c:yMode val="edge"/>
          <c:x val="0.32344313544179637"/>
          <c:y val="6.9499457147600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Main!$E$28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C0-427F-A922-848F225D5E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C0-427F-A922-848F225D5EB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1C0-427F-A922-848F225D5E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Main!$D$29:$D$32</c:f>
              <c:strCache>
                <c:ptCount val="3"/>
                <c:pt idx="0">
                  <c:v>Heart Rate</c:v>
                </c:pt>
                <c:pt idx="1">
                  <c:v>Obesity</c:v>
                </c:pt>
                <c:pt idx="2">
                  <c:v>Overweight</c:v>
                </c:pt>
              </c:strCache>
            </c:strRef>
          </c:cat>
          <c:val>
            <c:numRef>
              <c:f>Main!$E$29:$E$32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0-427F-A922-848F225D5EB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</a:t>
            </a:r>
            <a:r>
              <a:rPr lang="en-US" baseline="0"/>
              <a:t> OF BUYING WEIGHT LOSS                                                                 OF POTENTIAL CUSTOMERS(BMI)</a:t>
            </a:r>
            <a:endParaRPr lang="en-US"/>
          </a:p>
        </c:rich>
      </c:tx>
      <c:layout>
        <c:manualLayout>
          <c:xMode val="edge"/>
          <c:yMode val="edge"/>
          <c:x val="0.29078806068888147"/>
          <c:y val="5.4788982539167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91426071741034"/>
          <c:y val="0.26179449834418711"/>
          <c:w val="0.77304418197725289"/>
          <c:h val="0.637288604691629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Main!$L$17</c:f>
              <c:strCache>
                <c:ptCount val="1"/>
                <c:pt idx="0">
                  <c:v>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Main!$K$18:$K$22</c:f>
              <c:numCache>
                <c:formatCode>General</c:formatCod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numCache>
            </c:numRef>
          </c:cat>
          <c:val>
            <c:numRef>
              <c:f>Main!$L$18:$L$22</c:f>
              <c:numCache>
                <c:formatCode>0.00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F1-47DC-BD45-DF526287E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07923680"/>
        <c:axId val="1629820128"/>
      </c:barChart>
      <c:catAx>
        <c:axId val="1607923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20128"/>
        <c:crosses val="autoZero"/>
        <c:auto val="1"/>
        <c:lblAlgn val="ctr"/>
        <c:lblOffset val="100"/>
        <c:noMultiLvlLbl val="0"/>
      </c:catAx>
      <c:valAx>
        <c:axId val="1629820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</a:t>
            </a:r>
            <a:r>
              <a:rPr lang="en-US" baseline="0"/>
              <a:t> OF BUYING WEIGHT LOSS PLAN                                                          OF POTENTIAL CUSTOMERS(HEART RATE)</a:t>
            </a:r>
            <a:endParaRPr lang="en-US"/>
          </a:p>
        </c:rich>
      </c:tx>
      <c:layout>
        <c:manualLayout>
          <c:xMode val="edge"/>
          <c:yMode val="edge"/>
          <c:x val="0.19837742110096404"/>
          <c:y val="4.5597556533191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91426071741034"/>
          <c:y val="0.26179449834418711"/>
          <c:w val="0.77304418197725289"/>
          <c:h val="0.637288604691629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Main!$L$17</c:f>
              <c:strCache>
                <c:ptCount val="1"/>
                <c:pt idx="0">
                  <c:v>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Main!$K$23:$K$27</c:f>
              <c:numCache>
                <c:formatCode>General</c:formatCode>
                <c:ptCount val="5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  <c:pt idx="4">
                  <c:v>6117666160</c:v>
                </c:pt>
              </c:numCache>
            </c:numRef>
          </c:cat>
          <c:val>
            <c:numRef>
              <c:f>Main!$L$23:$L$27</c:f>
              <c:numCache>
                <c:formatCode>General</c:formatCode>
                <c:ptCount val="5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4B3A-96B9-6548A1082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07923680"/>
        <c:axId val="1629820128"/>
      </c:barChart>
      <c:catAx>
        <c:axId val="1607923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20128"/>
        <c:crosses val="autoZero"/>
        <c:auto val="1"/>
        <c:lblAlgn val="ctr"/>
        <c:lblOffset val="100"/>
        <c:noMultiLvlLbl val="0"/>
      </c:catAx>
      <c:valAx>
        <c:axId val="1629820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46264</xdr:colOff>
      <xdr:row>15</xdr:row>
      <xdr:rowOff>176692</xdr:rowOff>
    </xdr:from>
    <xdr:to>
      <xdr:col>2</xdr:col>
      <xdr:colOff>5336721</xdr:colOff>
      <xdr:row>32</xdr:row>
      <xdr:rowOff>4403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84995-302E-9F8D-E645-F56848970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1</xdr:row>
      <xdr:rowOff>167368</xdr:rowOff>
    </xdr:from>
    <xdr:to>
      <xdr:col>8</xdr:col>
      <xdr:colOff>285751</xdr:colOff>
      <xdr:row>13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076B31-3897-9861-4114-9DE40C5D2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2</xdr:row>
      <xdr:rowOff>0</xdr:rowOff>
    </xdr:from>
    <xdr:to>
      <xdr:col>13</xdr:col>
      <xdr:colOff>904874</xdr:colOff>
      <xdr:row>13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A5104-7130-4043-9627-0D3C6CBD8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0.574050115742" createdVersion="8" refreshedVersion="8" minRefreshableVersion="3" recordCount="10" xr:uid="{5B0F5B7C-BBFC-4E59-9227-86456D8496F1}">
  <cacheSource type="worksheet">
    <worksheetSource ref="K17:M27" sheet="Main"/>
  </cacheSource>
  <cacheFields count="3">
    <cacheField name="ID" numFmtId="0">
      <sharedItems containsSemiMixedTypes="0" containsString="0" containsNumber="1" containsInteger="1" minValue="1927972279" maxValue="8877689391"/>
    </cacheField>
    <cacheField name="VALUE" numFmtId="0">
      <sharedItems containsSemiMixedTypes="0" containsString="0" containsNumber="1" minValue="25.680000305175799" maxValue="203"/>
    </cacheField>
    <cacheField name="REASON" numFmtId="0">
      <sharedItems count="3">
        <s v="Obesity"/>
        <s v="Overweight"/>
        <s v="Heart R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927972279"/>
    <n v="47.540000915527301"/>
    <x v="0"/>
  </r>
  <r>
    <n v="4319703577"/>
    <n v="27.450000762939499"/>
    <x v="1"/>
  </r>
  <r>
    <n v="4558609924"/>
    <n v="27.459999084472699"/>
    <x v="1"/>
  </r>
  <r>
    <n v="5577150313"/>
    <n v="28"/>
    <x v="1"/>
  </r>
  <r>
    <n v="8877689391"/>
    <n v="25.680000305175799"/>
    <x v="1"/>
  </r>
  <r>
    <n v="2022484408"/>
    <n v="203"/>
    <x v="2"/>
  </r>
  <r>
    <n v="2347167796"/>
    <n v="195"/>
    <x v="2"/>
  </r>
  <r>
    <n v="4020332650"/>
    <n v="191"/>
    <x v="2"/>
  </r>
  <r>
    <n v="4558609924"/>
    <n v="199"/>
    <x v="2"/>
  </r>
  <r>
    <n v="6117666160"/>
    <n v="18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66B9D-FF6F-4152-97A4-A9E4979580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8:E32" firstHeaderRow="1" firstDataRow="1" firstDataCol="1"/>
  <pivotFields count="3">
    <pivotField showAll="0"/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ASON" fld="2" subtotal="count" baseField="0" baseItem="0"/>
  </dataFields>
  <formats count="18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2" type="button" dataOnly="0" labelOnly="1" outline="0" axis="axisRow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78EE086-DCAA-4D6A-9625-A9164480702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Heart Rate" tableColumnId="2"/>
    </queryTableFields>
  </queryTableRefresh>
  <extLst>
    <ext xmlns:x15="http://schemas.microsoft.com/office/spreadsheetml/2010/11/main" uri="{883FBD77-0823-4a55-B5E3-86C4891E6966}">
      <x15:queryTable sourceDataName="Query - heartrate_seconds_merged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1B56A49-6EC1-46F6-8537-CB8954D7D13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Heart Rate" tableColumnId="2"/>
    </queryTableFields>
  </queryTableRefresh>
  <extLst>
    <ext xmlns:x15="http://schemas.microsoft.com/office/spreadsheetml/2010/11/main" uri="{883FBD77-0823-4a55-B5E3-86C4891E6966}">
      <x15:queryTable sourceDataName="Query - heartrate_seconds_merged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D89C09-6F4E-4FD4-805E-90361DFDBFD6}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3" name="BM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C46CD-32EB-4CC3-B119-E1DBA4A4D280}" name="heartrate_seconds_merged8" displayName="heartrate_seconds_merged8" ref="H18:I32" tableType="queryTable" totalsRowShown="0" headerRowDxfId="12" dataDxfId="10" headerRowBorderDxfId="11" tableBorderDxfId="9" totalsRowBorderDxfId="8">
  <autoFilter ref="H18:I32" xr:uid="{52AC46CD-32EB-4CC3-B119-E1DBA4A4D280}"/>
  <tableColumns count="2">
    <tableColumn id="1" xr3:uid="{1186C1E6-5D22-4F49-9702-69DFC90120CC}" uniqueName="1" name="ID" queryTableFieldId="1" dataDxfId="7"/>
    <tableColumn id="2" xr3:uid="{01417E06-C015-4006-8295-D2CEB615E306}" uniqueName="2" name="HEART RAT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FFFB2-4F4F-4454-98F1-38059C63C408}" name="Table3" displayName="Table3" ref="C3:C13" totalsRowShown="0" headerRowDxfId="5" dataDxfId="3" headerRowBorderDxfId="4" tableBorderDxfId="2" totalsRowBorderDxfId="1">
  <autoFilter ref="C3:C13" xr:uid="{D14FFFB2-4F4F-4454-98F1-38059C63C408}"/>
  <tableColumns count="1">
    <tableColumn id="1" xr3:uid="{147F0E3E-582D-4705-A1C2-E234D5CEA3F0}" name="POTENTIAL CUSTOMERS IDs WHO CAN BUY WEIGHT LOSS PLAN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9494FC-54E0-418D-8B86-01C7D1A0D592}" name="heartrate_seconds_merged" displayName="heartrate_seconds_merged" ref="A1:B15" tableType="queryTable" totalsRowShown="0">
  <autoFilter ref="A1:B15" xr:uid="{839494FC-54E0-418D-8B86-01C7D1A0D592}"/>
  <tableColumns count="2">
    <tableColumn id="1" xr3:uid="{AAF3AF3A-90A0-42E3-87B7-6E42CBC93185}" uniqueName="1" name="Id" queryTableFieldId="1"/>
    <tableColumn id="2" xr3:uid="{2E6F0D94-E18C-4A45-8A7F-1DDB379AA09A}" uniqueName="2" name="Heart Ra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758CE-891D-4FA3-A992-6795839254D6}" name="weightLogInfo_merged" displayName="weightLogInfo_merged" ref="A1:B68" tableType="queryTable" totalsRowShown="0">
  <autoFilter ref="A1:B68" xr:uid="{6F4758CE-891D-4FA3-A992-6795839254D6}"/>
  <tableColumns count="2">
    <tableColumn id="1" xr3:uid="{E1F5BDF2-1979-4454-881A-A0A84E773E9B}" uniqueName="1" name="Id" queryTableFieldId="1"/>
    <tableColumn id="3" xr3:uid="{7046DD0E-C83F-49F5-A75F-C6D0960FEF4A}" uniqueName="3" name="BM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55"/>
  <sheetViews>
    <sheetView tabSelected="1" topLeftCell="A5" zoomScaleNormal="100" workbookViewId="0">
      <selection activeCell="D17" sqref="D17:M32"/>
    </sheetView>
  </sheetViews>
  <sheetFormatPr defaultRowHeight="15" x14ac:dyDescent="0.25"/>
  <cols>
    <col min="1" max="1" width="6" style="13" customWidth="1"/>
    <col min="2" max="2" width="9.140625" style="13"/>
    <col min="3" max="3" width="86.5703125" style="13" customWidth="1"/>
    <col min="4" max="4" width="15.42578125" style="13" bestFit="1" customWidth="1"/>
    <col min="5" max="5" width="16.42578125" style="13" bestFit="1" customWidth="1"/>
    <col min="6" max="6" width="11.42578125" style="13" bestFit="1" customWidth="1"/>
    <col min="7" max="7" width="15.5703125" style="13" customWidth="1"/>
    <col min="8" max="8" width="18.140625" style="13" customWidth="1"/>
    <col min="9" max="9" width="21.7109375" style="13" bestFit="1" customWidth="1"/>
    <col min="10" max="11" width="11" style="13" bestFit="1" customWidth="1"/>
    <col min="12" max="12" width="9.5703125" style="13" bestFit="1" customWidth="1"/>
    <col min="13" max="13" width="11.5703125" style="13" bestFit="1" customWidth="1"/>
    <col min="14" max="14" width="80" style="13" customWidth="1"/>
    <col min="15" max="15" width="16.140625" style="13" customWidth="1"/>
    <col min="16" max="16" width="35.5703125" style="13" customWidth="1"/>
    <col min="17" max="16384" width="9.140625" style="13"/>
  </cols>
  <sheetData>
    <row r="3" spans="3:14" ht="19.5" x14ac:dyDescent="0.4">
      <c r="C3" s="16" t="s">
        <v>15</v>
      </c>
      <c r="E3"/>
      <c r="F3"/>
      <c r="G3"/>
      <c r="H3"/>
      <c r="I3"/>
      <c r="J3"/>
      <c r="K3"/>
      <c r="L3"/>
    </row>
    <row r="4" spans="3:14" ht="18.75" x14ac:dyDescent="0.3">
      <c r="C4" s="12">
        <v>1927972279</v>
      </c>
      <c r="D4" s="14"/>
      <c r="E4"/>
      <c r="F4"/>
      <c r="G4"/>
      <c r="H4"/>
      <c r="I4"/>
      <c r="J4"/>
      <c r="K4"/>
      <c r="L4"/>
    </row>
    <row r="5" spans="3:14" ht="18.75" x14ac:dyDescent="0.3">
      <c r="C5" s="12">
        <v>4319703577</v>
      </c>
      <c r="D5" s="14"/>
      <c r="E5"/>
      <c r="F5"/>
      <c r="G5"/>
      <c r="H5"/>
      <c r="I5"/>
      <c r="J5"/>
      <c r="K5"/>
      <c r="L5"/>
    </row>
    <row r="6" spans="3:14" ht="18.75" x14ac:dyDescent="0.3">
      <c r="C6" s="12">
        <v>4558609924</v>
      </c>
      <c r="D6" s="14"/>
      <c r="E6"/>
      <c r="F6"/>
      <c r="G6"/>
      <c r="H6"/>
      <c r="I6"/>
      <c r="J6"/>
      <c r="K6"/>
      <c r="L6"/>
    </row>
    <row r="7" spans="3:14" ht="18.75" x14ac:dyDescent="0.3">
      <c r="C7" s="12">
        <v>5577150313</v>
      </c>
      <c r="D7" s="14"/>
      <c r="E7"/>
      <c r="F7"/>
      <c r="G7"/>
      <c r="H7"/>
      <c r="I7"/>
      <c r="J7"/>
      <c r="K7"/>
      <c r="L7"/>
    </row>
    <row r="8" spans="3:14" ht="18.75" x14ac:dyDescent="0.3">
      <c r="C8" s="12">
        <v>8877689391</v>
      </c>
      <c r="D8" s="14"/>
      <c r="E8"/>
      <c r="F8"/>
      <c r="G8"/>
      <c r="H8"/>
      <c r="I8"/>
      <c r="J8"/>
      <c r="K8"/>
      <c r="L8"/>
    </row>
    <row r="9" spans="3:14" ht="18.75" x14ac:dyDescent="0.3">
      <c r="C9" s="12">
        <v>2022484408</v>
      </c>
      <c r="D9" s="14"/>
      <c r="E9"/>
      <c r="F9"/>
      <c r="G9"/>
      <c r="H9"/>
      <c r="I9"/>
      <c r="J9"/>
      <c r="K9"/>
      <c r="L9"/>
    </row>
    <row r="10" spans="3:14" ht="18.75" x14ac:dyDescent="0.3">
      <c r="C10" s="12">
        <v>2347167796</v>
      </c>
      <c r="D10" s="14"/>
      <c r="E10"/>
      <c r="F10"/>
      <c r="G10"/>
      <c r="H10"/>
      <c r="I10"/>
      <c r="J10"/>
      <c r="K10"/>
      <c r="L10"/>
    </row>
    <row r="11" spans="3:14" ht="18.75" x14ac:dyDescent="0.3">
      <c r="C11" s="12">
        <v>4020332650</v>
      </c>
      <c r="D11" s="14"/>
      <c r="E11"/>
      <c r="F11"/>
      <c r="G11"/>
      <c r="H11"/>
      <c r="I11"/>
      <c r="J11"/>
      <c r="K11"/>
      <c r="L11"/>
    </row>
    <row r="12" spans="3:14" ht="18.75" x14ac:dyDescent="0.3">
      <c r="C12" s="12">
        <v>6117666160</v>
      </c>
      <c r="D12" s="14"/>
      <c r="E12"/>
      <c r="F12"/>
      <c r="G12"/>
      <c r="H12"/>
      <c r="I12"/>
      <c r="J12"/>
      <c r="K12"/>
      <c r="L12"/>
      <c r="N12" s="17"/>
    </row>
    <row r="13" spans="3:14" ht="18.75" x14ac:dyDescent="0.3">
      <c r="C13"/>
      <c r="D13" s="14"/>
      <c r="E13"/>
      <c r="F13"/>
      <c r="G13"/>
      <c r="H13"/>
      <c r="I13"/>
      <c r="J13"/>
      <c r="K13"/>
      <c r="L13"/>
    </row>
    <row r="14" spans="3:14" x14ac:dyDescent="0.25">
      <c r="E14" s="15"/>
      <c r="F14" s="15"/>
      <c r="G14" s="15"/>
      <c r="H14" s="15"/>
      <c r="I14" s="15"/>
      <c r="J14" s="15"/>
      <c r="K14" s="15"/>
      <c r="L14" s="15"/>
    </row>
    <row r="17" spans="4:13" ht="18.75" x14ac:dyDescent="0.25">
      <c r="D17" s="18" t="s">
        <v>6</v>
      </c>
      <c r="E17" s="19"/>
      <c r="F17" s="20"/>
      <c r="H17" s="21" t="s">
        <v>7</v>
      </c>
      <c r="I17" s="21"/>
      <c r="K17" s="5" t="s">
        <v>2</v>
      </c>
      <c r="L17" s="5" t="s">
        <v>8</v>
      </c>
      <c r="M17" s="5" t="s">
        <v>9</v>
      </c>
    </row>
    <row r="18" spans="4:13" ht="18.75" x14ac:dyDescent="0.25">
      <c r="D18" s="6" t="s">
        <v>2</v>
      </c>
      <c r="E18" s="6" t="s">
        <v>1</v>
      </c>
      <c r="F18" s="6" t="s">
        <v>3</v>
      </c>
      <c r="H18" s="7" t="s">
        <v>2</v>
      </c>
      <c r="I18" s="7" t="s">
        <v>5</v>
      </c>
      <c r="K18" s="8" cm="1">
        <f t="array" ref="K18:M22">_xlfn._xlws.FILTER(D19:F26,(F19:F26="Obesity")+(F19:F26="Overweight"))</f>
        <v>1927972279</v>
      </c>
      <c r="L18" s="9">
        <v>47.540000915527301</v>
      </c>
      <c r="M18" s="8" t="str">
        <v>Obesity</v>
      </c>
    </row>
    <row r="19" spans="4:13" x14ac:dyDescent="0.25">
      <c r="D19" s="8" cm="1">
        <f t="array" ref="D19:D26">_xlfn.UNIQUE(weightLogInfo_merged[Id])</f>
        <v>1503960366</v>
      </c>
      <c r="E19" s="9">
        <f>_xlfn.MAXIFS(weightLogInfo_merged[BMI],weightLogInfo_merged[Id],D19)</f>
        <v>22.649999618530298</v>
      </c>
      <c r="F19" s="8" t="str" cm="1">
        <f t="array" ref="F19">_xlfn.IFS(E19&lt;25,"Healthy",E19&lt;30,"Overweight",E19&gt;30,"Obesity")</f>
        <v>Healthy</v>
      </c>
      <c r="H19" s="10">
        <v>2022484408</v>
      </c>
      <c r="I19" s="10">
        <v>203</v>
      </c>
      <c r="K19" s="8">
        <v>4319703577</v>
      </c>
      <c r="L19" s="9">
        <v>27.450000762939499</v>
      </c>
      <c r="M19" s="8" t="str">
        <v>Overweight</v>
      </c>
    </row>
    <row r="20" spans="4:13" x14ac:dyDescent="0.25">
      <c r="D20" s="8">
        <v>1927972279</v>
      </c>
      <c r="E20" s="9">
        <f>_xlfn.MAXIFS(weightLogInfo_merged[BMI],weightLogInfo_merged[Id],D20)</f>
        <v>47.540000915527301</v>
      </c>
      <c r="F20" s="8" t="str" cm="1">
        <f t="array" ref="F20">_xlfn.IFS(E20&lt;25,"Healthy",E20&lt;30,"Overweight",E20&gt;30,"Obesity")</f>
        <v>Obesity</v>
      </c>
      <c r="H20" s="10">
        <v>2026352035</v>
      </c>
      <c r="I20" s="10">
        <v>125</v>
      </c>
      <c r="K20" s="8">
        <v>4558609924</v>
      </c>
      <c r="L20" s="9">
        <v>27.459999084472699</v>
      </c>
      <c r="M20" s="8" t="str">
        <v>Overweight</v>
      </c>
    </row>
    <row r="21" spans="4:13" x14ac:dyDescent="0.25">
      <c r="D21" s="8">
        <v>2873212765</v>
      </c>
      <c r="E21" s="9">
        <f>_xlfn.MAXIFS(weightLogInfo_merged[BMI],weightLogInfo_merged[Id],D21)</f>
        <v>21.690000534057599</v>
      </c>
      <c r="F21" s="8" t="str" cm="1">
        <f t="array" ref="F21">_xlfn.IFS(E21&lt;25,"Healthy",E21&lt;30,"Overweight",E21&gt;30,"Obesity")</f>
        <v>Healthy</v>
      </c>
      <c r="H21" s="10">
        <v>2347167796</v>
      </c>
      <c r="I21" s="10">
        <v>195</v>
      </c>
      <c r="K21" s="8">
        <v>5577150313</v>
      </c>
      <c r="L21" s="9">
        <v>28</v>
      </c>
      <c r="M21" s="8" t="str">
        <v>Overweight</v>
      </c>
    </row>
    <row r="22" spans="4:13" x14ac:dyDescent="0.25">
      <c r="D22" s="8">
        <v>4319703577</v>
      </c>
      <c r="E22" s="9">
        <f>_xlfn.MAXIFS(weightLogInfo_merged[BMI],weightLogInfo_merged[Id],D22)</f>
        <v>27.450000762939499</v>
      </c>
      <c r="F22" s="8" t="str" cm="1">
        <f t="array" ref="F22">_xlfn.IFS(E22&lt;25,"Healthy",E22&lt;30,"Overweight",E22&gt;30,"Obesity")</f>
        <v>Overweight</v>
      </c>
      <c r="H22" s="10">
        <v>4020332650</v>
      </c>
      <c r="I22" s="10">
        <v>191</v>
      </c>
      <c r="K22" s="8">
        <v>8877689391</v>
      </c>
      <c r="L22" s="9">
        <v>25.680000305175799</v>
      </c>
      <c r="M22" s="8" t="str">
        <v>Overweight</v>
      </c>
    </row>
    <row r="23" spans="4:13" x14ac:dyDescent="0.25">
      <c r="D23" s="8">
        <v>4558609924</v>
      </c>
      <c r="E23" s="9">
        <f>_xlfn.MAXIFS(weightLogInfo_merged[BMI],weightLogInfo_merged[Id],D23)</f>
        <v>27.459999084472699</v>
      </c>
      <c r="F23" s="8" t="str" cm="1">
        <f t="array" ref="F23">_xlfn.IFS(E23&lt;25,"Healthy",E23&lt;30,"Overweight",E23&gt;30,"Obesity")</f>
        <v>Overweight</v>
      </c>
      <c r="H23" s="10">
        <v>4388161847</v>
      </c>
      <c r="I23" s="10">
        <v>180</v>
      </c>
      <c r="K23" s="8" cm="1">
        <f t="array" ref="K23:L27">_xlfn._xlws.FILTER(heartrate_seconds_merged8[],heartrate_seconds_merged8[HEART RATE]&gt;185)</f>
        <v>2022484408</v>
      </c>
      <c r="L23" s="8">
        <v>203</v>
      </c>
      <c r="M23" s="8" t="s">
        <v>4</v>
      </c>
    </row>
    <row r="24" spans="4:13" x14ac:dyDescent="0.25">
      <c r="D24" s="8">
        <v>5577150313</v>
      </c>
      <c r="E24" s="9">
        <f>_xlfn.MAXIFS(weightLogInfo_merged[BMI],weightLogInfo_merged[Id],D24)</f>
        <v>28</v>
      </c>
      <c r="F24" s="8" t="str" cm="1">
        <f t="array" ref="F24">_xlfn.IFS(E24&lt;25,"Healthy",E24&lt;30,"Overweight",E24&gt;30,"Obesity")</f>
        <v>Overweight</v>
      </c>
      <c r="H24" s="10">
        <v>4558609924</v>
      </c>
      <c r="I24" s="10">
        <v>199</v>
      </c>
      <c r="K24" s="8">
        <v>2347167796</v>
      </c>
      <c r="L24" s="8">
        <v>195</v>
      </c>
      <c r="M24" s="8" t="s">
        <v>4</v>
      </c>
    </row>
    <row r="25" spans="4:13" x14ac:dyDescent="0.25">
      <c r="D25" s="8">
        <v>6962181067</v>
      </c>
      <c r="E25" s="9">
        <f>_xlfn.MAXIFS(weightLogInfo_merged[BMI],weightLogInfo_merged[Id],D25)</f>
        <v>24.389999389648398</v>
      </c>
      <c r="F25" s="8" t="str" cm="1">
        <f t="array" ref="F25">_xlfn.IFS(E25&lt;25,"Healthy",E25&lt;30,"Overweight",E25&gt;30,"Obesity")</f>
        <v>Healthy</v>
      </c>
      <c r="H25" s="10">
        <v>5553957443</v>
      </c>
      <c r="I25" s="10">
        <v>165</v>
      </c>
      <c r="K25" s="8">
        <v>4020332650</v>
      </c>
      <c r="L25" s="8">
        <v>191</v>
      </c>
      <c r="M25" s="8" t="s">
        <v>4</v>
      </c>
    </row>
    <row r="26" spans="4:13" x14ac:dyDescent="0.25">
      <c r="D26" s="8">
        <v>8877689391</v>
      </c>
      <c r="E26" s="9">
        <f>_xlfn.MAXIFS(weightLogInfo_merged[BMI],weightLogInfo_merged[Id],D26)</f>
        <v>25.680000305175799</v>
      </c>
      <c r="F26" s="8" t="str" cm="1">
        <f t="array" ref="F26">_xlfn.IFS(E26&lt;25,"Healthy",E26&lt;30,"Overweight",E26&gt;30,"Obesity")</f>
        <v>Overweight</v>
      </c>
      <c r="H26" s="10">
        <v>5577150313</v>
      </c>
      <c r="I26" s="10">
        <v>174</v>
      </c>
      <c r="K26" s="8">
        <v>4558609924</v>
      </c>
      <c r="L26" s="8">
        <v>199</v>
      </c>
      <c r="M26" s="8" t="s">
        <v>4</v>
      </c>
    </row>
    <row r="27" spans="4:13" x14ac:dyDescent="0.25">
      <c r="D27" s="4"/>
      <c r="E27" s="4"/>
      <c r="F27" s="4"/>
      <c r="H27" s="10">
        <v>6117666160</v>
      </c>
      <c r="I27" s="10">
        <v>189</v>
      </c>
      <c r="K27" s="8">
        <v>6117666160</v>
      </c>
      <c r="L27" s="8">
        <v>189</v>
      </c>
      <c r="M27" s="8" t="s">
        <v>4</v>
      </c>
    </row>
    <row r="28" spans="4:13" x14ac:dyDescent="0.25">
      <c r="D28" s="11" t="s">
        <v>10</v>
      </c>
      <c r="E28" s="8" t="s">
        <v>14</v>
      </c>
      <c r="F28" s="4"/>
      <c r="H28" s="10">
        <v>6775888955</v>
      </c>
      <c r="I28" s="10">
        <v>177</v>
      </c>
      <c r="J28" s="4"/>
      <c r="K28" s="4"/>
      <c r="L28" s="4"/>
    </row>
    <row r="29" spans="4:13" x14ac:dyDescent="0.25">
      <c r="D29" s="8" t="s">
        <v>4</v>
      </c>
      <c r="E29" s="8">
        <v>5</v>
      </c>
      <c r="F29" s="4"/>
      <c r="H29" s="10">
        <v>6962181067</v>
      </c>
      <c r="I29" s="10">
        <v>184</v>
      </c>
      <c r="J29" s="4"/>
      <c r="K29" s="4"/>
      <c r="L29" s="4"/>
    </row>
    <row r="30" spans="4:13" x14ac:dyDescent="0.25">
      <c r="D30" s="8" t="s">
        <v>11</v>
      </c>
      <c r="E30" s="8">
        <v>1</v>
      </c>
      <c r="F30" s="4"/>
      <c r="H30" s="10">
        <v>7007744171</v>
      </c>
      <c r="I30" s="10">
        <v>166</v>
      </c>
      <c r="J30" s="4"/>
      <c r="K30" s="4"/>
      <c r="L30" s="4"/>
    </row>
    <row r="31" spans="4:13" x14ac:dyDescent="0.25">
      <c r="D31" s="8" t="s">
        <v>12</v>
      </c>
      <c r="E31" s="8">
        <v>4</v>
      </c>
      <c r="F31" s="4"/>
      <c r="H31" s="10">
        <v>8792009665</v>
      </c>
      <c r="I31" s="10">
        <v>158</v>
      </c>
      <c r="J31" s="4"/>
      <c r="K31" s="4"/>
      <c r="L31" s="4"/>
    </row>
    <row r="32" spans="4:13" x14ac:dyDescent="0.25">
      <c r="D32" s="8" t="s">
        <v>13</v>
      </c>
      <c r="E32" s="8">
        <v>10</v>
      </c>
      <c r="F32" s="4"/>
      <c r="H32" s="10">
        <v>8877689391</v>
      </c>
      <c r="I32" s="10">
        <v>180</v>
      </c>
      <c r="J32" s="4"/>
      <c r="K32" s="4"/>
      <c r="L32" s="4"/>
    </row>
    <row r="47" spans="3:3" x14ac:dyDescent="0.25">
      <c r="C47" s="4"/>
    </row>
    <row r="53" spans="3:10" x14ac:dyDescent="0.25">
      <c r="C53" s="15"/>
      <c r="D53" s="15"/>
      <c r="E53" s="15"/>
      <c r="F53" s="15"/>
      <c r="G53" s="15"/>
      <c r="H53" s="15"/>
      <c r="I53" s="15"/>
      <c r="J53" s="15"/>
    </row>
    <row r="54" spans="3:10" x14ac:dyDescent="0.25">
      <c r="C54" s="15"/>
      <c r="D54" s="15"/>
      <c r="E54" s="15"/>
      <c r="F54" s="15"/>
      <c r="G54" s="15"/>
      <c r="H54" s="15"/>
      <c r="I54" s="15"/>
      <c r="J54" s="15"/>
    </row>
    <row r="55" spans="3:10" x14ac:dyDescent="0.25">
      <c r="C55" s="15"/>
      <c r="D55" s="15"/>
      <c r="E55" s="15"/>
      <c r="F55" s="15"/>
      <c r="G55" s="15"/>
      <c r="H55" s="15"/>
      <c r="I55" s="15"/>
      <c r="J55" s="15"/>
    </row>
  </sheetData>
  <mergeCells count="2">
    <mergeCell ref="D17:F17"/>
    <mergeCell ref="H17:I17"/>
  </mergeCells>
  <conditionalFormatting sqref="L18:L2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{5CADE397-C44D-4828-880D-95B693B32C23}</x14:id>
        </ext>
      </extLst>
    </cfRule>
  </conditionalFormatting>
  <conditionalFormatting sqref="L23:L2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{7872ED83-AB45-4D03-9D5D-EDA5B6BFD8C9}</x14:id>
        </ext>
      </extLst>
    </cfRule>
  </conditionalFormatting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ADE397-C44D-4828-880D-95B693B32C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L18:L22</xm:sqref>
        </x14:conditionalFormatting>
        <x14:conditionalFormatting xmlns:xm="http://schemas.microsoft.com/office/excel/2006/main">
          <x14:cfRule type="dataBar" id="{7872ED83-AB45-4D03-9D5D-EDA5B6BFD8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L23:L27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B564-FEDB-481E-BD3A-01CE67D0B453}">
  <dimension ref="A1:B15"/>
  <sheetViews>
    <sheetView workbookViewId="0">
      <selection activeCell="F23" sqref="F23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8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2022484408</v>
      </c>
      <c r="B2">
        <v>203</v>
      </c>
    </row>
    <row r="3" spans="1:2" x14ac:dyDescent="0.25">
      <c r="A3">
        <v>2026352035</v>
      </c>
      <c r="B3">
        <v>125</v>
      </c>
    </row>
    <row r="4" spans="1:2" x14ac:dyDescent="0.25">
      <c r="A4">
        <v>2347167796</v>
      </c>
      <c r="B4">
        <v>195</v>
      </c>
    </row>
    <row r="5" spans="1:2" x14ac:dyDescent="0.25">
      <c r="A5">
        <v>4020332650</v>
      </c>
      <c r="B5">
        <v>191</v>
      </c>
    </row>
    <row r="6" spans="1:2" x14ac:dyDescent="0.25">
      <c r="A6">
        <v>4388161847</v>
      </c>
      <c r="B6">
        <v>180</v>
      </c>
    </row>
    <row r="7" spans="1:2" x14ac:dyDescent="0.25">
      <c r="A7">
        <v>4558609924</v>
      </c>
      <c r="B7">
        <v>199</v>
      </c>
    </row>
    <row r="8" spans="1:2" x14ac:dyDescent="0.25">
      <c r="A8">
        <v>5553957443</v>
      </c>
      <c r="B8">
        <v>165</v>
      </c>
    </row>
    <row r="9" spans="1:2" x14ac:dyDescent="0.25">
      <c r="A9">
        <v>5577150313</v>
      </c>
      <c r="B9">
        <v>174</v>
      </c>
    </row>
    <row r="10" spans="1:2" x14ac:dyDescent="0.25">
      <c r="A10">
        <v>6117666160</v>
      </c>
      <c r="B10">
        <v>189</v>
      </c>
    </row>
    <row r="11" spans="1:2" x14ac:dyDescent="0.25">
      <c r="A11">
        <v>6775888955</v>
      </c>
      <c r="B11">
        <v>177</v>
      </c>
    </row>
    <row r="12" spans="1:2" x14ac:dyDescent="0.25">
      <c r="A12">
        <v>6962181067</v>
      </c>
      <c r="B12">
        <v>184</v>
      </c>
    </row>
    <row r="13" spans="1:2" x14ac:dyDescent="0.25">
      <c r="A13">
        <v>7007744171</v>
      </c>
      <c r="B13">
        <v>166</v>
      </c>
    </row>
    <row r="14" spans="1:2" x14ac:dyDescent="0.25">
      <c r="A14">
        <v>8792009665</v>
      </c>
      <c r="B14">
        <v>158</v>
      </c>
    </row>
    <row r="15" spans="1:2" x14ac:dyDescent="0.25">
      <c r="A15">
        <v>8877689391</v>
      </c>
      <c r="B15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793B-539F-4B4C-AF01-7C4063F2D2D4}">
  <dimension ref="A1:F68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2" max="3" width="12" bestFit="1" customWidth="1"/>
    <col min="4" max="4" width="11" bestFit="1" customWidth="1"/>
    <col min="5" max="5" width="11" customWidth="1"/>
    <col min="6" max="6" width="12" bestFit="1" customWidth="1"/>
    <col min="7" max="7" width="11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1503960366</v>
      </c>
      <c r="B2">
        <v>22.649999618530298</v>
      </c>
      <c r="D2" s="1" t="s">
        <v>2</v>
      </c>
      <c r="E2" s="1" t="s">
        <v>1</v>
      </c>
      <c r="F2" s="1" t="s">
        <v>3</v>
      </c>
    </row>
    <row r="3" spans="1:6" x14ac:dyDescent="0.25">
      <c r="A3">
        <v>1503960366</v>
      </c>
      <c r="B3">
        <v>22.649999618530298</v>
      </c>
      <c r="D3" s="2" cm="1">
        <f t="array" ref="D3:D10">_xlfn.UNIQUE(weightLogInfo_merged[Id])</f>
        <v>1503960366</v>
      </c>
      <c r="E3" s="3">
        <f>_xlfn.MAXIFS(weightLogInfo_merged[BMI],weightLogInfo_merged[Id],D3)</f>
        <v>22.649999618530298</v>
      </c>
      <c r="F3" s="2" t="str" cm="1">
        <f t="array" ref="F3">_xlfn.IFS(E3&lt;25,"Healthy",E3&lt;30,"Overweight",E3&gt;30,"Obesity")</f>
        <v>Healthy</v>
      </c>
    </row>
    <row r="4" spans="1:6" x14ac:dyDescent="0.25">
      <c r="A4">
        <v>1927972279</v>
      </c>
      <c r="B4">
        <v>47.540000915527301</v>
      </c>
      <c r="D4" s="2">
        <v>1927972279</v>
      </c>
      <c r="E4" s="3">
        <f>_xlfn.MAXIFS(weightLogInfo_merged[BMI],weightLogInfo_merged[Id],D4)</f>
        <v>47.540000915527301</v>
      </c>
      <c r="F4" s="2" t="str" cm="1">
        <f t="array" ref="F4">_xlfn.IFS(E4&lt;25,"Healthy",E4&lt;30,"Overweight",E4&gt;30,"Obesity")</f>
        <v>Obesity</v>
      </c>
    </row>
    <row r="5" spans="1:6" x14ac:dyDescent="0.25">
      <c r="A5">
        <v>2873212765</v>
      </c>
      <c r="B5">
        <v>21.450000762939499</v>
      </c>
      <c r="D5" s="2">
        <v>2873212765</v>
      </c>
      <c r="E5" s="3">
        <f>_xlfn.MAXIFS(weightLogInfo_merged[BMI],weightLogInfo_merged[Id],D5)</f>
        <v>21.690000534057599</v>
      </c>
      <c r="F5" s="2" t="str" cm="1">
        <f t="array" ref="F5">_xlfn.IFS(E5&lt;25,"Healthy",E5&lt;30,"Overweight",E5&gt;30,"Obesity")</f>
        <v>Healthy</v>
      </c>
    </row>
    <row r="6" spans="1:6" x14ac:dyDescent="0.25">
      <c r="A6">
        <v>2873212765</v>
      </c>
      <c r="B6">
        <v>21.690000534057599</v>
      </c>
      <c r="D6" s="2">
        <v>4319703577</v>
      </c>
      <c r="E6" s="3">
        <f>_xlfn.MAXIFS(weightLogInfo_merged[BMI],weightLogInfo_merged[Id],D6)</f>
        <v>27.450000762939499</v>
      </c>
      <c r="F6" s="2" t="str" cm="1">
        <f t="array" ref="F6">_xlfn.IFS(E6&lt;25,"Healthy",E6&lt;30,"Overweight",E6&gt;30,"Obesity")</f>
        <v>Overweight</v>
      </c>
    </row>
    <row r="7" spans="1:6" x14ac:dyDescent="0.25">
      <c r="A7">
        <v>4319703577</v>
      </c>
      <c r="B7">
        <v>27.450000762939499</v>
      </c>
      <c r="D7" s="2">
        <v>4558609924</v>
      </c>
      <c r="E7" s="3">
        <f>_xlfn.MAXIFS(weightLogInfo_merged[BMI],weightLogInfo_merged[Id],D7)</f>
        <v>27.459999084472699</v>
      </c>
      <c r="F7" s="2" t="str" cm="1">
        <f t="array" ref="F7">_xlfn.IFS(E7&lt;25,"Healthy",E7&lt;30,"Overweight",E7&gt;30,"Obesity")</f>
        <v>Overweight</v>
      </c>
    </row>
    <row r="8" spans="1:6" x14ac:dyDescent="0.25">
      <c r="A8">
        <v>4319703577</v>
      </c>
      <c r="B8">
        <v>27.379999160766602</v>
      </c>
      <c r="D8" s="2">
        <v>5577150313</v>
      </c>
      <c r="E8" s="3">
        <f>_xlfn.MAXIFS(weightLogInfo_merged[BMI],weightLogInfo_merged[Id],D8)</f>
        <v>28</v>
      </c>
      <c r="F8" s="2" t="str" cm="1">
        <f t="array" ref="F8">_xlfn.IFS(E8&lt;25,"Healthy",E8&lt;30,"Overweight",E8&gt;30,"Obesity")</f>
        <v>Overweight</v>
      </c>
    </row>
    <row r="9" spans="1:6" x14ac:dyDescent="0.25">
      <c r="A9">
        <v>4558609924</v>
      </c>
      <c r="B9">
        <v>27.25</v>
      </c>
      <c r="D9" s="2">
        <v>6962181067</v>
      </c>
      <c r="E9" s="3">
        <f>_xlfn.MAXIFS(weightLogInfo_merged[BMI],weightLogInfo_merged[Id],D9)</f>
        <v>24.389999389648398</v>
      </c>
      <c r="F9" s="2" t="str" cm="1">
        <f t="array" ref="F9">_xlfn.IFS(E9&lt;25,"Healthy",E9&lt;30,"Overweight",E9&gt;30,"Obesity")</f>
        <v>Healthy</v>
      </c>
    </row>
    <row r="10" spans="1:6" x14ac:dyDescent="0.25">
      <c r="A10">
        <v>4558609924</v>
      </c>
      <c r="B10">
        <v>27.459999084472699</v>
      </c>
      <c r="D10" s="2">
        <v>8877689391</v>
      </c>
      <c r="E10" s="3">
        <f>_xlfn.MAXIFS(weightLogInfo_merged[BMI],weightLogInfo_merged[Id],D10)</f>
        <v>25.680000305175799</v>
      </c>
      <c r="F10" s="2" t="str" cm="1">
        <f t="array" ref="F10">_xlfn.IFS(E10&lt;25,"Healthy",E10&lt;30,"Overweight",E10&gt;30,"Obesity")</f>
        <v>Overweight</v>
      </c>
    </row>
    <row r="11" spans="1:6" x14ac:dyDescent="0.25">
      <c r="A11">
        <v>4558609924</v>
      </c>
      <c r="B11">
        <v>27.319999694824201</v>
      </c>
    </row>
    <row r="12" spans="1:6" x14ac:dyDescent="0.25">
      <c r="A12">
        <v>4558609924</v>
      </c>
      <c r="B12">
        <v>27.040000915527301</v>
      </c>
    </row>
    <row r="13" spans="1:6" x14ac:dyDescent="0.25">
      <c r="A13">
        <v>4558609924</v>
      </c>
      <c r="B13">
        <v>27</v>
      </c>
    </row>
    <row r="14" spans="1:6" x14ac:dyDescent="0.25">
      <c r="A14">
        <v>5577150313</v>
      </c>
      <c r="B14">
        <v>28</v>
      </c>
    </row>
    <row r="15" spans="1:6" x14ac:dyDescent="0.25">
      <c r="A15">
        <v>6962181067</v>
      </c>
      <c r="B15">
        <v>24.389999389648398</v>
      </c>
    </row>
    <row r="16" spans="1:6" x14ac:dyDescent="0.25">
      <c r="A16">
        <v>6962181067</v>
      </c>
      <c r="B16">
        <v>24.2399997711182</v>
      </c>
    </row>
    <row r="17" spans="1:2" x14ac:dyDescent="0.25">
      <c r="A17">
        <v>6962181067</v>
      </c>
      <c r="B17">
        <v>24.100000381469702</v>
      </c>
    </row>
    <row r="18" spans="1:2" x14ac:dyDescent="0.25">
      <c r="A18">
        <v>6962181067</v>
      </c>
      <c r="B18">
        <v>24</v>
      </c>
    </row>
    <row r="19" spans="1:2" x14ac:dyDescent="0.25">
      <c r="A19">
        <v>6962181067</v>
      </c>
      <c r="B19">
        <v>24.209999084472699</v>
      </c>
    </row>
    <row r="20" spans="1:2" x14ac:dyDescent="0.25">
      <c r="A20">
        <v>6962181067</v>
      </c>
      <c r="B20">
        <v>23.959999084472699</v>
      </c>
    </row>
    <row r="21" spans="1:2" x14ac:dyDescent="0.25">
      <c r="A21">
        <v>6962181067</v>
      </c>
      <c r="B21">
        <v>23.889999389648398</v>
      </c>
    </row>
    <row r="22" spans="1:2" x14ac:dyDescent="0.25">
      <c r="A22">
        <v>6962181067</v>
      </c>
      <c r="B22">
        <v>23.959999084472699</v>
      </c>
    </row>
    <row r="23" spans="1:2" x14ac:dyDescent="0.25">
      <c r="A23">
        <v>6962181067</v>
      </c>
      <c r="B23">
        <v>24.100000381469702</v>
      </c>
    </row>
    <row r="24" spans="1:2" x14ac:dyDescent="0.25">
      <c r="A24">
        <v>6962181067</v>
      </c>
      <c r="B24">
        <v>23.959999084472699</v>
      </c>
    </row>
    <row r="25" spans="1:2" x14ac:dyDescent="0.25">
      <c r="A25">
        <v>6962181067</v>
      </c>
      <c r="B25">
        <v>23.959999084472699</v>
      </c>
    </row>
    <row r="26" spans="1:2" x14ac:dyDescent="0.25">
      <c r="A26">
        <v>6962181067</v>
      </c>
      <c r="B26">
        <v>24</v>
      </c>
    </row>
    <row r="27" spans="1:2" x14ac:dyDescent="0.25">
      <c r="A27">
        <v>6962181067</v>
      </c>
      <c r="B27">
        <v>24</v>
      </c>
    </row>
    <row r="28" spans="1:2" x14ac:dyDescent="0.25">
      <c r="A28">
        <v>6962181067</v>
      </c>
      <c r="B28">
        <v>24.100000381469702</v>
      </c>
    </row>
    <row r="29" spans="1:2" x14ac:dyDescent="0.25">
      <c r="A29">
        <v>6962181067</v>
      </c>
      <c r="B29">
        <v>23.889999389648398</v>
      </c>
    </row>
    <row r="30" spans="1:2" x14ac:dyDescent="0.25">
      <c r="A30">
        <v>6962181067</v>
      </c>
      <c r="B30">
        <v>23.889999389648398</v>
      </c>
    </row>
    <row r="31" spans="1:2" x14ac:dyDescent="0.25">
      <c r="A31">
        <v>6962181067</v>
      </c>
      <c r="B31">
        <v>23.959999084472699</v>
      </c>
    </row>
    <row r="32" spans="1:2" x14ac:dyDescent="0.25">
      <c r="A32">
        <v>6962181067</v>
      </c>
      <c r="B32">
        <v>23.819999694824201</v>
      </c>
    </row>
    <row r="33" spans="1:2" x14ac:dyDescent="0.25">
      <c r="A33">
        <v>6962181067</v>
      </c>
      <c r="B33">
        <v>24.100000381469702</v>
      </c>
    </row>
    <row r="34" spans="1:2" x14ac:dyDescent="0.25">
      <c r="A34">
        <v>6962181067</v>
      </c>
      <c r="B34">
        <v>24</v>
      </c>
    </row>
    <row r="35" spans="1:2" x14ac:dyDescent="0.25">
      <c r="A35">
        <v>6962181067</v>
      </c>
      <c r="B35">
        <v>23.819999694824201</v>
      </c>
    </row>
    <row r="36" spans="1:2" x14ac:dyDescent="0.25">
      <c r="A36">
        <v>6962181067</v>
      </c>
      <c r="B36">
        <v>23.850000381469702</v>
      </c>
    </row>
    <row r="37" spans="1:2" x14ac:dyDescent="0.25">
      <c r="A37">
        <v>6962181067</v>
      </c>
      <c r="B37">
        <v>23.930000305175799</v>
      </c>
    </row>
    <row r="38" spans="1:2" x14ac:dyDescent="0.25">
      <c r="A38">
        <v>6962181067</v>
      </c>
      <c r="B38">
        <v>24</v>
      </c>
    </row>
    <row r="39" spans="1:2" x14ac:dyDescent="0.25">
      <c r="A39">
        <v>6962181067</v>
      </c>
      <c r="B39">
        <v>23.889999389648398</v>
      </c>
    </row>
    <row r="40" spans="1:2" x14ac:dyDescent="0.25">
      <c r="A40">
        <v>6962181067</v>
      </c>
      <c r="B40">
        <v>23.889999389648398</v>
      </c>
    </row>
    <row r="41" spans="1:2" x14ac:dyDescent="0.25">
      <c r="A41">
        <v>6962181067</v>
      </c>
      <c r="B41">
        <v>24.350000381469702</v>
      </c>
    </row>
    <row r="42" spans="1:2" x14ac:dyDescent="0.25">
      <c r="A42">
        <v>6962181067</v>
      </c>
      <c r="B42">
        <v>24.2399997711182</v>
      </c>
    </row>
    <row r="43" spans="1:2" x14ac:dyDescent="0.25">
      <c r="A43">
        <v>6962181067</v>
      </c>
      <c r="B43">
        <v>24.170000076293899</v>
      </c>
    </row>
    <row r="44" spans="1:2" x14ac:dyDescent="0.25">
      <c r="A44">
        <v>6962181067</v>
      </c>
      <c r="B44">
        <v>24.170000076293899</v>
      </c>
    </row>
    <row r="45" spans="1:2" x14ac:dyDescent="0.25">
      <c r="A45">
        <v>8877689391</v>
      </c>
      <c r="B45">
        <v>25.680000305175799</v>
      </c>
    </row>
    <row r="46" spans="1:2" x14ac:dyDescent="0.25">
      <c r="A46">
        <v>8877689391</v>
      </c>
      <c r="B46">
        <v>25.409999847412099</v>
      </c>
    </row>
    <row r="47" spans="1:2" x14ac:dyDescent="0.25">
      <c r="A47">
        <v>8877689391</v>
      </c>
      <c r="B47">
        <v>25.309999465942401</v>
      </c>
    </row>
    <row r="48" spans="1:2" x14ac:dyDescent="0.25">
      <c r="A48">
        <v>8877689391</v>
      </c>
      <c r="B48">
        <v>25.590000152587901</v>
      </c>
    </row>
    <row r="49" spans="1:2" x14ac:dyDescent="0.25">
      <c r="A49">
        <v>8877689391</v>
      </c>
      <c r="B49">
        <v>25.680000305175799</v>
      </c>
    </row>
    <row r="50" spans="1:2" x14ac:dyDescent="0.25">
      <c r="A50">
        <v>8877689391</v>
      </c>
      <c r="B50">
        <v>25.530000686645501</v>
      </c>
    </row>
    <row r="51" spans="1:2" x14ac:dyDescent="0.25">
      <c r="A51">
        <v>8877689391</v>
      </c>
      <c r="B51">
        <v>25.409999847412099</v>
      </c>
    </row>
    <row r="52" spans="1:2" x14ac:dyDescent="0.25">
      <c r="A52">
        <v>8877689391</v>
      </c>
      <c r="B52">
        <v>25.290000915527301</v>
      </c>
    </row>
    <row r="53" spans="1:2" x14ac:dyDescent="0.25">
      <c r="A53">
        <v>8877689391</v>
      </c>
      <c r="B53">
        <v>25.590000152587901</v>
      </c>
    </row>
    <row r="54" spans="1:2" x14ac:dyDescent="0.25">
      <c r="A54">
        <v>8877689391</v>
      </c>
      <c r="B54">
        <v>25.590000152587901</v>
      </c>
    </row>
    <row r="55" spans="1:2" x14ac:dyDescent="0.25">
      <c r="A55">
        <v>8877689391</v>
      </c>
      <c r="B55">
        <v>25.559999465942401</v>
      </c>
    </row>
    <row r="56" spans="1:2" x14ac:dyDescent="0.25">
      <c r="A56">
        <v>8877689391</v>
      </c>
      <c r="B56">
        <v>25.4899997711182</v>
      </c>
    </row>
    <row r="57" spans="1:2" x14ac:dyDescent="0.25">
      <c r="A57">
        <v>8877689391</v>
      </c>
      <c r="B57">
        <v>25.559999465942401</v>
      </c>
    </row>
    <row r="58" spans="1:2" x14ac:dyDescent="0.25">
      <c r="A58">
        <v>8877689391</v>
      </c>
      <c r="B58">
        <v>25.4899997711182</v>
      </c>
    </row>
    <row r="59" spans="1:2" x14ac:dyDescent="0.25">
      <c r="A59">
        <v>8877689391</v>
      </c>
      <c r="B59">
        <v>25.409999847412099</v>
      </c>
    </row>
    <row r="60" spans="1:2" x14ac:dyDescent="0.25">
      <c r="A60">
        <v>8877689391</v>
      </c>
      <c r="B60">
        <v>25.590000152587901</v>
      </c>
    </row>
    <row r="61" spans="1:2" x14ac:dyDescent="0.25">
      <c r="A61">
        <v>8877689391</v>
      </c>
      <c r="B61">
        <v>25.530000686645501</v>
      </c>
    </row>
    <row r="62" spans="1:2" x14ac:dyDescent="0.25">
      <c r="A62">
        <v>8877689391</v>
      </c>
      <c r="B62">
        <v>25.409999847412099</v>
      </c>
    </row>
    <row r="63" spans="1:2" x14ac:dyDescent="0.25">
      <c r="A63">
        <v>8877689391</v>
      </c>
      <c r="B63">
        <v>25.2600002288818</v>
      </c>
    </row>
    <row r="64" spans="1:2" x14ac:dyDescent="0.25">
      <c r="A64">
        <v>8877689391</v>
      </c>
      <c r="B64">
        <v>25.440000534057599</v>
      </c>
    </row>
    <row r="65" spans="1:2" x14ac:dyDescent="0.25">
      <c r="A65">
        <v>8877689391</v>
      </c>
      <c r="B65">
        <v>25.559999465942401</v>
      </c>
    </row>
    <row r="66" spans="1:2" x14ac:dyDescent="0.25">
      <c r="A66">
        <v>8877689391</v>
      </c>
      <c r="B66">
        <v>25.610000610351602</v>
      </c>
    </row>
    <row r="67" spans="1:2" x14ac:dyDescent="0.25">
      <c r="A67">
        <v>8877689391</v>
      </c>
      <c r="B67">
        <v>25.559999465942401</v>
      </c>
    </row>
    <row r="68" spans="1:2" x14ac:dyDescent="0.25">
      <c r="A68">
        <v>8877689391</v>
      </c>
      <c r="B68">
        <v>25.139999389648398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06EA4-568C-45ED-AC7E-F3CB4211B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heartrate_seconds_merged</vt:lpstr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2024-03-28T08:38:49Z</dcterms:modified>
</cp:coreProperties>
</file>