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ANALYTIX\01_EXCELR\02_Deep Learning &amp; AI\Day2\Part 2\"/>
    </mc:Choice>
  </mc:AlternateContent>
  <xr:revisionPtr revIDLastSave="0" documentId="13_ncr:1_{3620D4E3-BC2E-4AE6-9694-02ED8E4A8997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L_Intro" sheetId="4" r:id="rId1"/>
    <sheet name="ML_Steps" sheetId="6" r:id="rId2"/>
    <sheet name="Linear_Reg" sheetId="2" r:id="rId3"/>
    <sheet name="OLS" sheetId="7" r:id="rId4"/>
    <sheet name="Logistic_Reg" sheetId="9" r:id="rId5"/>
    <sheet name="Sheet4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9" l="1"/>
  <c r="I50" i="9"/>
  <c r="M49" i="9"/>
  <c r="I49" i="9"/>
  <c r="M118" i="7"/>
  <c r="K118" i="7"/>
  <c r="L57" i="7"/>
  <c r="L43" i="7"/>
  <c r="K43" i="7"/>
  <c r="K48" i="7"/>
  <c r="L48" i="7" s="1"/>
  <c r="K49" i="7"/>
  <c r="L49" i="7" s="1"/>
  <c r="K50" i="7"/>
  <c r="L50" i="7" s="1"/>
  <c r="K51" i="7"/>
  <c r="L51" i="7" s="1"/>
  <c r="J44" i="7"/>
  <c r="K44" i="7" s="1"/>
  <c r="L44" i="7" s="1"/>
  <c r="J45" i="7"/>
  <c r="K45" i="7" s="1"/>
  <c r="L45" i="7" s="1"/>
  <c r="J46" i="7"/>
  <c r="K46" i="7" s="1"/>
  <c r="L46" i="7" s="1"/>
  <c r="J47" i="7"/>
  <c r="K47" i="7" s="1"/>
  <c r="L47" i="7" s="1"/>
  <c r="J48" i="7"/>
  <c r="J49" i="7"/>
  <c r="J50" i="7"/>
  <c r="J51" i="7"/>
  <c r="J52" i="7"/>
  <c r="K52" i="7" s="1"/>
  <c r="L52" i="7" s="1"/>
  <c r="J53" i="7"/>
  <c r="K53" i="7" s="1"/>
  <c r="L53" i="7" s="1"/>
  <c r="J54" i="7"/>
  <c r="K54" i="7" s="1"/>
  <c r="L54" i="7" s="1"/>
  <c r="J55" i="7"/>
  <c r="K55" i="7" s="1"/>
  <c r="L55" i="7" s="1"/>
  <c r="J43" i="7"/>
  <c r="R23" i="2"/>
  <c r="R22" i="2"/>
  <c r="R21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7" i="2"/>
</calcChain>
</file>

<file path=xl/sharedStrings.xml><?xml version="1.0" encoding="utf-8"?>
<sst xmlns="http://schemas.openxmlformats.org/spreadsheetml/2006/main" count="291" uniqueCount="237">
  <si>
    <t>Steps involved in ML:</t>
  </si>
  <si>
    <t>Business case understanding</t>
  </si>
  <si>
    <t>problem identification</t>
  </si>
  <si>
    <t>identify dependent and independent variables</t>
  </si>
  <si>
    <t>missing value imputation</t>
  </si>
  <si>
    <t>dummy variable creation</t>
  </si>
  <si>
    <t>split data into training and testing set</t>
  </si>
  <si>
    <t xml:space="preserve">build model on training set </t>
  </si>
  <si>
    <t>test model on test set</t>
  </si>
  <si>
    <t>model refinement/hyperparameter tuning</t>
  </si>
  <si>
    <t xml:space="preserve">Regression : </t>
  </si>
  <si>
    <t>statistical technique to find mathematical relation between dependent and independent variables</t>
  </si>
  <si>
    <t>ex.  Y = m X + c</t>
  </si>
  <si>
    <t xml:space="preserve">Y is dependent variable </t>
  </si>
  <si>
    <t>Endogeneous variable</t>
  </si>
  <si>
    <t>Target var.</t>
  </si>
  <si>
    <t>we have to find m and c value for our model</t>
  </si>
  <si>
    <t>X is independent variable</t>
  </si>
  <si>
    <t>Exogeneous variables</t>
  </si>
  <si>
    <t>Linear Regression</t>
  </si>
  <si>
    <t>when the target variable is continuous in nature</t>
  </si>
  <si>
    <t>Assumptions:</t>
  </si>
  <si>
    <t>1. there should be a linear relationship b/t depepndent and independent var.</t>
  </si>
  <si>
    <t>2. data should be NORMALLY distributed</t>
  </si>
  <si>
    <t>3.  there should be NO missing value present in dataset</t>
  </si>
  <si>
    <t>4. there should be NO outlier present in dataset</t>
  </si>
  <si>
    <t>5. there should be NO or min. Multicollinearity present in dataset</t>
  </si>
  <si>
    <t>Model Performance/Evaluation metrics:</t>
  </si>
  <si>
    <r>
      <rPr>
        <b/>
        <i/>
        <sz val="11"/>
        <color theme="1"/>
        <rFont val="Calibri"/>
        <family val="2"/>
        <scheme val="minor"/>
      </rPr>
      <t>R-square</t>
    </r>
    <r>
      <rPr>
        <sz val="11"/>
        <color theme="1"/>
        <rFont val="Calibri"/>
        <family val="2"/>
        <scheme val="minor"/>
      </rPr>
      <t>; =  (SSE with no-slope  -  SSE with best fit line) / SSE with no-slope</t>
    </r>
  </si>
  <si>
    <t>How much variation can be explained by model considering all the variables whether significant or not.</t>
  </si>
  <si>
    <t>value in b/t 0 and 1</t>
  </si>
  <si>
    <t>adjusted R Square</t>
  </si>
  <si>
    <t>How much variation can be explained by model considering only significant variables.</t>
  </si>
  <si>
    <t>R2 will always greater than adj. R2</t>
  </si>
  <si>
    <t>the difference b/w Rsquare  and adj R square not more than 2 to 3 %</t>
  </si>
  <si>
    <t>Variance Inflation Factor (VIF)</t>
  </si>
  <si>
    <t>It tells, how much variance has been increased when variables are correlated compare to when they were un-correlated. Ideally it should be 1, but upto 2 or 3 is also acceptable.</t>
  </si>
  <si>
    <t>formula = 1/(1-R2)</t>
  </si>
  <si>
    <t>Multicollinearity:</t>
  </si>
  <si>
    <t>Multicollinearity is a statistical concept where several independent variables in a model are correlated.</t>
  </si>
  <si>
    <t>Two variables are considered to be perfectly collinear if their correlation coefficient is +/- 1.0.</t>
  </si>
  <si>
    <t>Multicollinearity among independent variables will result in less reliable statistical inferences.</t>
  </si>
  <si>
    <t>It is better to use independent variables that are not correlated or repetitive when building multiple regression models that use two or more variables.</t>
  </si>
  <si>
    <t>The existence of multicollinearity in a data set can lead to less reliable results due to larger standard errors.</t>
  </si>
  <si>
    <t>detection: correlation matrix, VIF value</t>
  </si>
  <si>
    <t>what if multicollinearity exists in final model?</t>
  </si>
  <si>
    <t>Response variable</t>
  </si>
  <si>
    <t>Predictor variable</t>
  </si>
  <si>
    <t xml:space="preserve">Machine Learning : </t>
  </si>
  <si>
    <t>making system capable enough so that it can learn automatically</t>
  </si>
  <si>
    <t>Regression</t>
  </si>
  <si>
    <t>Classification</t>
  </si>
  <si>
    <t>Segmentation</t>
  </si>
  <si>
    <t>Forecasting</t>
  </si>
  <si>
    <t>Linear regression</t>
  </si>
  <si>
    <t>Logistic regression</t>
  </si>
  <si>
    <t>K-means clustering</t>
  </si>
  <si>
    <t>Time series forecasting</t>
  </si>
  <si>
    <t>Decision Tree</t>
  </si>
  <si>
    <t>Random Forest</t>
  </si>
  <si>
    <t xml:space="preserve">types of ML: </t>
  </si>
  <si>
    <t>Supervised</t>
  </si>
  <si>
    <t>Unsupervised</t>
  </si>
  <si>
    <t>we have target variable (label data) available in past data</t>
  </si>
  <si>
    <t>target variable(label data) is not present</t>
  </si>
  <si>
    <t>ex. Linear reg. , logistic reg….</t>
  </si>
  <si>
    <t>e. segmentation, PCA</t>
  </si>
  <si>
    <t>categorical variables: which can accept only discrete values</t>
  </si>
  <si>
    <t>how to avoid: drop insignificant variables</t>
  </si>
  <si>
    <t>continuous variables: which can take infinite number of values for a given range (between start and stop values)</t>
  </si>
  <si>
    <t>DBSCAN</t>
  </si>
  <si>
    <t>XGBoost</t>
  </si>
  <si>
    <t>SVM</t>
  </si>
  <si>
    <t>x1</t>
  </si>
  <si>
    <t>x2</t>
  </si>
  <si>
    <t>x3</t>
  </si>
  <si>
    <t>x4</t>
  </si>
  <si>
    <t>x5</t>
  </si>
  <si>
    <t>x6</t>
  </si>
  <si>
    <t>x7</t>
  </si>
  <si>
    <t>x8</t>
  </si>
  <si>
    <t>y</t>
  </si>
  <si>
    <t>y_hat</t>
  </si>
  <si>
    <t>error</t>
  </si>
  <si>
    <t>sqr_error</t>
  </si>
  <si>
    <t>MSE</t>
  </si>
  <si>
    <t>RMSE</t>
  </si>
  <si>
    <t>corr = 0.97</t>
  </si>
  <si>
    <t>Data Pre-processing / Cleansing</t>
  </si>
  <si>
    <t>variable transformation + Multicollinearity</t>
  </si>
  <si>
    <t>Machine Learning :</t>
  </si>
  <si>
    <t>Predictive models:</t>
  </si>
  <si>
    <t>sales</t>
  </si>
  <si>
    <t>sales : Target variable</t>
  </si>
  <si>
    <t>x1, x2, x3 : Independent var.</t>
  </si>
  <si>
    <t>new values:</t>
  </si>
  <si>
    <t>1. Regression Model</t>
  </si>
  <si>
    <t>2. Classification Model</t>
  </si>
  <si>
    <t>Target var. ------ continuous var.</t>
  </si>
  <si>
    <t>Target var. ------ categorical var.</t>
  </si>
  <si>
    <t>ML :</t>
  </si>
  <si>
    <t>1. Supervised ML</t>
  </si>
  <si>
    <t>2. Unsupervised ML</t>
  </si>
  <si>
    <t>Dimentionality reduction , feature scaling , Encoding the variables</t>
  </si>
  <si>
    <t>model building, testing and tuning</t>
  </si>
  <si>
    <t>outlier treatment , EDA</t>
  </si>
  <si>
    <t>x</t>
  </si>
  <si>
    <t>Y (SALES) = m1*x1 + m2*x2 + m3*x3 + c</t>
  </si>
  <si>
    <t>Y (SALES) = b1*x1 + b2*x2 + b3*x3 + b0</t>
  </si>
  <si>
    <t>b1, b2, b3 : coeff. Of model OR Beta's of model</t>
  </si>
  <si>
    <t xml:space="preserve">ACTUAL Y </t>
  </si>
  <si>
    <t>iteration 1:</t>
  </si>
  <si>
    <t>b1</t>
  </si>
  <si>
    <t>b2</t>
  </si>
  <si>
    <t>b3</t>
  </si>
  <si>
    <t>b0</t>
  </si>
  <si>
    <t>PRED_Y</t>
  </si>
  <si>
    <t>(randomly taken values from model)</t>
  </si>
  <si>
    <t>Error : SSE (SUM OF SQUARED ERROR)</t>
  </si>
  <si>
    <t>Error</t>
  </si>
  <si>
    <t>Squ_error</t>
  </si>
  <si>
    <t>SSE:</t>
  </si>
  <si>
    <t>SSE</t>
  </si>
  <si>
    <t>iteration 2</t>
  </si>
  <si>
    <t>iteration 250</t>
  </si>
  <si>
    <t>Cost function / Loss function / Objective function / Error function / J(w)</t>
  </si>
  <si>
    <t>Linear Reg</t>
  </si>
  <si>
    <t>1. Missing Values:</t>
  </si>
  <si>
    <t>ex.</t>
  </si>
  <si>
    <t>segment</t>
  </si>
  <si>
    <t xml:space="preserve">if variable is continuous : </t>
  </si>
  <si>
    <t>impute with mean or median</t>
  </si>
  <si>
    <t>if variable is categorical:</t>
  </si>
  <si>
    <t>impute with mode</t>
  </si>
  <si>
    <t xml:space="preserve">mean of sales : </t>
  </si>
  <si>
    <t xml:space="preserve">mode of segment : </t>
  </si>
  <si>
    <t>statistical methods:</t>
  </si>
  <si>
    <t xml:space="preserve">ML based technique for missing value imputation : </t>
  </si>
  <si>
    <t>KNN</t>
  </si>
  <si>
    <t>2. Outliers:</t>
  </si>
  <si>
    <t>datapoints that are very distinct from rest of the datapoints in terms of pattern.</t>
  </si>
  <si>
    <t>1. outlier detection :</t>
  </si>
  <si>
    <t>Box Plot</t>
  </si>
  <si>
    <t>emp id</t>
  </si>
  <si>
    <t>salary (k)</t>
  </si>
  <si>
    <t>mean</t>
  </si>
  <si>
    <t>3. Correlation matrix:</t>
  </si>
  <si>
    <t>correlation coeff. Value between two variables</t>
  </si>
  <si>
    <t>lies between -1 to 1</t>
  </si>
  <si>
    <t>6. there should be no Hetroscadasticity present in model</t>
  </si>
  <si>
    <t>Classification Technique</t>
  </si>
  <si>
    <t>Logistic Regression</t>
  </si>
  <si>
    <t>Y is discrete variable</t>
  </si>
  <si>
    <t>examples</t>
  </si>
  <si>
    <t>y_act</t>
  </si>
  <si>
    <t>supervised technique</t>
  </si>
  <si>
    <t>Loan Default</t>
  </si>
  <si>
    <t>yes</t>
  </si>
  <si>
    <t>rain fall prediction</t>
  </si>
  <si>
    <t>customer churn</t>
  </si>
  <si>
    <t>click or not click</t>
  </si>
  <si>
    <t>no</t>
  </si>
  <si>
    <t>probability of 1 is probability of event happening</t>
  </si>
  <si>
    <t>P(0) = 1 - P(1)</t>
  </si>
  <si>
    <t>probability of 0 is probability of not happening of enent</t>
  </si>
  <si>
    <t>Training data</t>
  </si>
  <si>
    <t>Modelling data</t>
  </si>
  <si>
    <t>Testing data</t>
  </si>
  <si>
    <t>Validation data</t>
  </si>
  <si>
    <t>1. There should be no outlier present in dataset.</t>
  </si>
  <si>
    <t>2. There should be no or min. multicollinearity.</t>
  </si>
  <si>
    <t xml:space="preserve">3. There should be linear relation b/w log(y) vs X </t>
  </si>
  <si>
    <t>Performance evaluation metrics:</t>
  </si>
  <si>
    <t>z = b1*x1 + b2*x2 + …..-c</t>
  </si>
  <si>
    <t>y vs x - linear</t>
  </si>
  <si>
    <t>linear reg.</t>
  </si>
  <si>
    <t>Confusion matrix</t>
  </si>
  <si>
    <t>cross tabulation b/w acutal vs predicted</t>
  </si>
  <si>
    <t>log(y) vs x - linear</t>
  </si>
  <si>
    <t>logistic reg.</t>
  </si>
  <si>
    <r>
      <rPr>
        <b/>
        <i/>
        <sz val="11"/>
        <color theme="1"/>
        <rFont val="Calibri"/>
        <family val="2"/>
        <scheme val="minor"/>
      </rPr>
      <t>True Positive</t>
    </r>
    <r>
      <rPr>
        <sz val="11"/>
        <color theme="1"/>
        <rFont val="Calibri"/>
        <family val="2"/>
        <scheme val="minor"/>
      </rPr>
      <t xml:space="preserve"> means my model says default and cutomer is actually default</t>
    </r>
  </si>
  <si>
    <r>
      <rPr>
        <b/>
        <i/>
        <sz val="11"/>
        <color theme="1"/>
        <rFont val="Calibri"/>
        <family val="2"/>
        <scheme val="minor"/>
      </rPr>
      <t>True Negative</t>
    </r>
    <r>
      <rPr>
        <sz val="11"/>
        <color theme="1"/>
        <rFont val="Calibri"/>
        <family val="2"/>
        <scheme val="minor"/>
      </rPr>
      <t xml:space="preserve"> means my model says not default and they do not default</t>
    </r>
  </si>
  <si>
    <r>
      <rPr>
        <b/>
        <i/>
        <sz val="11"/>
        <color theme="1"/>
        <rFont val="Calibri"/>
        <family val="2"/>
        <scheme val="minor"/>
      </rPr>
      <t>False Negative</t>
    </r>
    <r>
      <rPr>
        <sz val="11"/>
        <color theme="1"/>
        <rFont val="Calibri"/>
        <family val="2"/>
        <scheme val="minor"/>
      </rPr>
      <t xml:space="preserve"> means who actually defaulted but my model says not defaulted</t>
    </r>
  </si>
  <si>
    <t>for balanced data</t>
  </si>
  <si>
    <t>sensitivity (recall)</t>
  </si>
  <si>
    <t>how good my model is to detect positives</t>
  </si>
  <si>
    <t>TPR : True positive rate</t>
  </si>
  <si>
    <t>recall = tp / (tp + fn)</t>
  </si>
  <si>
    <t>specificity (True Negative rate)</t>
  </si>
  <si>
    <t>how good my model is to avoid those who are not defaulted but my model says defaulted</t>
  </si>
  <si>
    <t>FPR = (1-specificity)</t>
  </si>
  <si>
    <t>specificity = tn / (tn + fp)</t>
  </si>
  <si>
    <t>total records</t>
  </si>
  <si>
    <t>precision = tp / (tp + fp)</t>
  </si>
  <si>
    <t>detecting the positives out of total positives</t>
  </si>
  <si>
    <t>y_1</t>
  </si>
  <si>
    <t>y_2</t>
  </si>
  <si>
    <t>Accuracy = (tp + tn)/total</t>
  </si>
  <si>
    <t>unbalanced data</t>
  </si>
  <si>
    <t>balanced data</t>
  </si>
  <si>
    <t>for unbalanced data</t>
  </si>
  <si>
    <t>F1 score = 2 * precision*recall/ (precision + recall)</t>
  </si>
  <si>
    <t>value lies b/t 0 and 1</t>
  </si>
  <si>
    <t>higher the value, better the model</t>
  </si>
  <si>
    <t>it tells how robust and precise the model is.</t>
  </si>
  <si>
    <t>new customer</t>
  </si>
  <si>
    <t>defaulter or not</t>
  </si>
  <si>
    <r>
      <rPr>
        <b/>
        <sz val="11"/>
        <color theme="1"/>
        <rFont val="Calibri"/>
        <family val="2"/>
        <scheme val="minor"/>
      </rPr>
      <t>False Negative rate</t>
    </r>
    <r>
      <rPr>
        <sz val="11"/>
        <color theme="1"/>
        <rFont val="Calibri"/>
        <family val="2"/>
        <scheme val="minor"/>
      </rPr>
      <t xml:space="preserve"> = 1 - recall</t>
    </r>
  </si>
  <si>
    <t>fn/(tp + fn)</t>
  </si>
  <si>
    <r>
      <rPr>
        <b/>
        <sz val="11"/>
        <color theme="1"/>
        <rFont val="Calibri"/>
        <family val="2"/>
        <scheme val="minor"/>
      </rPr>
      <t>Missclassification rate</t>
    </r>
    <r>
      <rPr>
        <sz val="11"/>
        <color theme="1"/>
        <rFont val="Calibri"/>
        <family val="2"/>
        <scheme val="minor"/>
      </rPr>
      <t xml:space="preserve"> = 1 - accuracy</t>
    </r>
  </si>
  <si>
    <r>
      <rPr>
        <b/>
        <sz val="11"/>
        <color theme="1"/>
        <rFont val="Calibri"/>
        <family val="2"/>
        <scheme val="minor"/>
      </rPr>
      <t>True Negative rate</t>
    </r>
    <r>
      <rPr>
        <sz val="11"/>
        <color theme="1"/>
        <rFont val="Calibri"/>
        <family val="2"/>
        <scheme val="minor"/>
      </rPr>
      <t xml:space="preserve"> = specificity</t>
    </r>
  </si>
  <si>
    <r>
      <rPr>
        <b/>
        <sz val="11"/>
        <color theme="1"/>
        <rFont val="Calibri"/>
        <family val="2"/>
        <scheme val="minor"/>
      </rPr>
      <t>ROC curve</t>
    </r>
    <r>
      <rPr>
        <sz val="11"/>
        <color theme="1"/>
        <rFont val="Calibri"/>
        <family val="2"/>
        <scheme val="minor"/>
      </rPr>
      <t xml:space="preserve"> : (</t>
    </r>
    <r>
      <rPr>
        <i/>
        <sz val="11"/>
        <color theme="1"/>
        <rFont val="Calibri"/>
        <family val="2"/>
        <scheme val="minor"/>
      </rPr>
      <t>Receiver operating char</t>
    </r>
    <r>
      <rPr>
        <sz val="11"/>
        <color theme="1"/>
        <rFont val="Calibri"/>
        <family val="2"/>
        <scheme val="minor"/>
      </rPr>
      <t>.) curve between TPR and FPR</t>
    </r>
  </si>
  <si>
    <t>AUC</t>
  </si>
  <si>
    <r>
      <t>The </t>
    </r>
    <r>
      <rPr>
        <b/>
        <sz val="11"/>
        <color rgb="FF222222"/>
        <rFont val="Arial"/>
        <family val="2"/>
      </rPr>
      <t>Area Under the Curve (AUC) </t>
    </r>
    <r>
      <rPr>
        <sz val="11"/>
        <color rgb="FF222222"/>
        <rFont val="Arial"/>
        <family val="2"/>
      </rPr>
      <t>is the measure of the ability of a classifier to distinguish between classes and is used as a summary of the ROC curve</t>
    </r>
  </si>
  <si>
    <t>The higher the AUC, the better the performance of the model at distinguishing between the positive and negative classes</t>
  </si>
  <si>
    <t>the AUC lies in b/t 0 and 1</t>
  </si>
  <si>
    <t>AUC = 1</t>
  </si>
  <si>
    <t xml:space="preserve">AUC = IN B/T 0.5 and 1 </t>
  </si>
  <si>
    <t>AUC = 0.5</t>
  </si>
  <si>
    <t>AUC = 0</t>
  </si>
  <si>
    <t>Recall / Sensitivity / TPR</t>
  </si>
  <si>
    <t>Precision</t>
  </si>
  <si>
    <t>Defaulter</t>
  </si>
  <si>
    <t>TP / (TP+FN)</t>
  </si>
  <si>
    <t>TP / (TP +FP)</t>
  </si>
  <si>
    <t>if FN inc. then recall will decrease.</t>
  </si>
  <si>
    <t>if FP inc. then precision will dec.</t>
  </si>
  <si>
    <t>FN</t>
  </si>
  <si>
    <t>model = not defaulter</t>
  </si>
  <si>
    <t>if FN dec. then recall will increase</t>
  </si>
  <si>
    <t>if FP dec. then precision will inc.</t>
  </si>
  <si>
    <t>actual = defaulter</t>
  </si>
  <si>
    <t>FP</t>
  </si>
  <si>
    <t>model = defaulter</t>
  </si>
  <si>
    <t>acutal = not defaulter</t>
  </si>
  <si>
    <t>probabaility of class YES = 0.78</t>
  </si>
  <si>
    <t>probabaility of class NO = 0.22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</si>
</sst>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rgb="FF424446"/>
      <name val="Arial"/>
      <family val="2"/>
    </font>
    <font>
      <sz val="11"/>
      <color rgb="FF1111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222222"/>
      <name val="Arial"/>
      <family val="2"/>
    </font>
    <font>
      <b/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2" fillId="0" borderId="3" xfId="0" applyFont="1" applyBorder="1"/>
    <xf numFmtId="0" fontId="2" fillId="0" borderId="9" xfId="0" applyFont="1" applyBorder="1"/>
    <xf numFmtId="0" fontId="0" fillId="0" borderId="9" xfId="0" applyBorder="1"/>
    <xf numFmtId="0" fontId="1" fillId="0" borderId="1" xfId="0" applyFont="1" applyBorder="1"/>
    <xf numFmtId="0" fontId="0" fillId="0" borderId="3" xfId="0" applyBorder="1"/>
    <xf numFmtId="0" fontId="1" fillId="0" borderId="5" xfId="0" applyFont="1" applyBorder="1"/>
    <xf numFmtId="0" fontId="1" fillId="5" borderId="0" xfId="0" applyFont="1" applyFill="1"/>
    <xf numFmtId="0" fontId="0" fillId="2" borderId="1" xfId="0" applyFill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wrapText="1"/>
    </xf>
    <xf numFmtId="9" fontId="0" fillId="0" borderId="11" xfId="0" applyNumberFormat="1" applyBorder="1"/>
    <xf numFmtId="0" fontId="0" fillId="0" borderId="12" xfId="0" applyBorder="1"/>
    <xf numFmtId="0" fontId="0" fillId="0" borderId="2" xfId="0" applyBorder="1" applyAlignment="1">
      <alignment wrapText="1"/>
    </xf>
    <xf numFmtId="0" fontId="2" fillId="0" borderId="0" xfId="0" applyFont="1"/>
    <xf numFmtId="0" fontId="0" fillId="0" borderId="4" xfId="0" applyBorder="1" applyAlignment="1">
      <alignment wrapText="1"/>
    </xf>
    <xf numFmtId="0" fontId="0" fillId="2" borderId="2" xfId="0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6" fillId="0" borderId="2" xfId="0" applyFont="1" applyBorder="1" applyAlignment="1">
      <alignment horizontal="left" vertical="center" wrapText="1" indent="1"/>
    </xf>
    <xf numFmtId="0" fontId="6" fillId="0" borderId="6" xfId="0" applyFont="1" applyBorder="1" applyAlignment="1">
      <alignment horizontal="left" vertical="center" wrapText="1" indent="1"/>
    </xf>
    <xf numFmtId="0" fontId="6" fillId="0" borderId="4" xfId="0" applyFont="1" applyBorder="1" applyAlignment="1">
      <alignment horizontal="left" vertical="center" wrapText="1" indent="1"/>
    </xf>
    <xf numFmtId="0" fontId="1" fillId="4" borderId="0" xfId="0" applyFont="1" applyFill="1"/>
    <xf numFmtId="0" fontId="0" fillId="6" borderId="8" xfId="0" applyFill="1" applyBorder="1"/>
    <xf numFmtId="0" fontId="0" fillId="6" borderId="7" xfId="0" applyFill="1" applyBorder="1"/>
    <xf numFmtId="0" fontId="0" fillId="6" borderId="2" xfId="0" applyFill="1" applyBorder="1"/>
    <xf numFmtId="0" fontId="0" fillId="7" borderId="10" xfId="0" applyFill="1" applyBorder="1"/>
    <xf numFmtId="0" fontId="0" fillId="7" borderId="9" xfId="0" applyFill="1" applyBorder="1"/>
    <xf numFmtId="0" fontId="0" fillId="4" borderId="1" xfId="0" applyFill="1" applyBorder="1"/>
    <xf numFmtId="0" fontId="0" fillId="8" borderId="7" xfId="0" applyFill="1" applyBorder="1"/>
    <xf numFmtId="0" fontId="0" fillId="8" borderId="9" xfId="0" applyFill="1" applyBorder="1"/>
    <xf numFmtId="0" fontId="4" fillId="4" borderId="8" xfId="0" applyFont="1" applyFill="1" applyBorder="1"/>
    <xf numFmtId="0" fontId="0" fillId="9" borderId="13" xfId="0" applyFill="1" applyBorder="1"/>
    <xf numFmtId="0" fontId="0" fillId="9" borderId="10" xfId="0" applyFill="1" applyBorder="1"/>
    <xf numFmtId="0" fontId="0" fillId="6" borderId="0" xfId="0" applyFill="1"/>
    <xf numFmtId="0" fontId="0" fillId="7" borderId="0" xfId="0" applyFill="1"/>
    <xf numFmtId="0" fontId="1" fillId="6" borderId="0" xfId="0" applyFont="1" applyFill="1"/>
    <xf numFmtId="0" fontId="1" fillId="7" borderId="0" xfId="0" applyFont="1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4" borderId="14" xfId="0" applyFill="1" applyBorder="1"/>
    <xf numFmtId="0" fontId="0" fillId="4" borderId="0" xfId="0" applyFill="1"/>
    <xf numFmtId="0" fontId="0" fillId="0" borderId="1" xfId="0" applyBorder="1"/>
    <xf numFmtId="0" fontId="0" fillId="4" borderId="7" xfId="0" applyFill="1" applyBorder="1"/>
    <xf numFmtId="0" fontId="0" fillId="4" borderId="5" xfId="0" applyFill="1" applyBorder="1"/>
    <xf numFmtId="0" fontId="0" fillId="10" borderId="0" xfId="0" applyFill="1"/>
    <xf numFmtId="0" fontId="0" fillId="10" borderId="6" xfId="0" applyFill="1" applyBorder="1"/>
    <xf numFmtId="0" fontId="0" fillId="10" borderId="9" xfId="0" applyFill="1" applyBorder="1"/>
    <xf numFmtId="0" fontId="0" fillId="10" borderId="4" xfId="0" applyFill="1" applyBorder="1"/>
    <xf numFmtId="0" fontId="1" fillId="0" borderId="14" xfId="0" applyFont="1" applyBorder="1"/>
    <xf numFmtId="0" fontId="0" fillId="11" borderId="0" xfId="0" applyFill="1"/>
    <xf numFmtId="0" fontId="0" fillId="4" borderId="19" xfId="0" applyFill="1" applyBorder="1"/>
    <xf numFmtId="0" fontId="0" fillId="4" borderId="2" xfId="0" applyFill="1" applyBorder="1"/>
    <xf numFmtId="0" fontId="0" fillId="10" borderId="3" xfId="0" applyFill="1" applyBorder="1"/>
    <xf numFmtId="0" fontId="0" fillId="6" borderId="6" xfId="0" applyFill="1" applyBorder="1"/>
    <xf numFmtId="0" fontId="0" fillId="6" borderId="4" xfId="0" applyFill="1" applyBorder="1"/>
    <xf numFmtId="0" fontId="0" fillId="12" borderId="14" xfId="0" applyFill="1" applyBorder="1"/>
    <xf numFmtId="0" fontId="1" fillId="4" borderId="1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0" applyFont="1" applyFill="1" applyAlignment="1">
      <alignment horizontal="center"/>
    </xf>
    <xf numFmtId="0" fontId="7" fillId="0" borderId="0" xfId="0" applyFont="1"/>
    <xf numFmtId="0" fontId="8" fillId="8" borderId="20" xfId="0" applyFont="1" applyFill="1" applyBorder="1"/>
    <xf numFmtId="0" fontId="9" fillId="3" borderId="0" xfId="0" applyFont="1" applyFill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2" fillId="6" borderId="8" xfId="0" applyFont="1" applyFill="1" applyBorder="1"/>
    <xf numFmtId="0" fontId="1" fillId="0" borderId="0" xfId="0" applyFont="1"/>
    <xf numFmtId="0" fontId="0" fillId="5" borderId="13" xfId="0" applyFill="1" applyBorder="1"/>
    <xf numFmtId="0" fontId="10" fillId="0" borderId="4" xfId="0" applyFont="1" applyBorder="1" applyAlignment="1">
      <alignment horizontal="center" vertical="center"/>
    </xf>
    <xf numFmtId="0" fontId="0" fillId="5" borderId="10" xfId="0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13" borderId="0" xfId="0" applyFont="1" applyFill="1"/>
    <xf numFmtId="0" fontId="2" fillId="13" borderId="0" xfId="0" applyFont="1" applyFill="1"/>
    <xf numFmtId="0" fontId="1" fillId="4" borderId="20" xfId="0" applyFont="1" applyFill="1" applyBorder="1"/>
    <xf numFmtId="0" fontId="11" fillId="2" borderId="0" xfId="0" applyFont="1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3" borderId="0" xfId="0" applyFont="1" applyFill="1"/>
    <xf numFmtId="0" fontId="1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0" fillId="10" borderId="6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8" xfId="0" applyBorder="1"/>
    <xf numFmtId="0" fontId="0" fillId="0" borderId="13" xfId="0" applyBorder="1"/>
    <xf numFmtId="0" fontId="0" fillId="12" borderId="0" xfId="0" applyFill="1"/>
    <xf numFmtId="0" fontId="0" fillId="0" borderId="10" xfId="0" applyBorder="1"/>
    <xf numFmtId="0" fontId="1" fillId="12" borderId="6" xfId="0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image" Target="../media/image3.png"/><Relationship Id="rId7" Type="http://schemas.openxmlformats.org/officeDocument/2006/relationships/image" Target="NUL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74" Type="http://schemas.openxmlformats.org/officeDocument/2006/relationships/customXml" Target="../ink/ink3.xml"/><Relationship Id="rId73" Type="http://schemas.openxmlformats.org/officeDocument/2006/relationships/image" Target="NULL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11430</xdr:colOff>
      <xdr:row>5</xdr:row>
      <xdr:rowOff>7621</xdr:rowOff>
    </xdr:from>
    <xdr:to>
      <xdr:col>13</xdr:col>
      <xdr:colOff>149941</xdr:colOff>
      <xdr:row>20</xdr:row>
      <xdr:rowOff>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77718F-3555-40C2-90D2-FFED46E90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5490" y="1272541"/>
          <a:ext cx="5243911" cy="27728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2902189</xdr:colOff>
      <xdr:row>40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F61F21-846C-4829-A02F-B366B1577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0620" y="6461760"/>
          <a:ext cx="2902189" cy="1905000"/>
        </a:xfrm>
        <a:prstGeom prst="rect">
          <a:avLst/>
        </a:prstGeom>
      </xdr:spPr>
    </xdr:pic>
    <xdr:clientData/>
  </xdr:twoCellAnchor>
  <xdr:twoCellAnchor editAs="oneCell">
    <xdr:from>
      <xdr:col>1</xdr:col>
      <xdr:colOff>865293</xdr:colOff>
      <xdr:row>69</xdr:row>
      <xdr:rowOff>22860</xdr:rowOff>
    </xdr:from>
    <xdr:to>
      <xdr:col>4</xdr:col>
      <xdr:colOff>229446</xdr:colOff>
      <xdr:row>89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40CB7F-C5A2-414B-B383-267490B72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233" y="13883640"/>
          <a:ext cx="7060353" cy="3657600"/>
        </a:xfrm>
        <a:prstGeom prst="rect">
          <a:avLst/>
        </a:prstGeom>
      </xdr:spPr>
    </xdr:pic>
    <xdr:clientData/>
  </xdr:twoCellAnchor>
  <xdr:twoCellAnchor editAs="oneCell">
    <xdr:from>
      <xdr:col>26</xdr:col>
      <xdr:colOff>499467</xdr:colOff>
      <xdr:row>67</xdr:row>
      <xdr:rowOff>118214</xdr:rowOff>
    </xdr:from>
    <xdr:to>
      <xdr:col>26</xdr:col>
      <xdr:colOff>499827</xdr:colOff>
      <xdr:row>67</xdr:row>
      <xdr:rowOff>118574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0108919F-F747-4491-AFBB-7514FC786985}"/>
                </a:ext>
              </a:extLst>
            </xdr14:cNvPr>
            <xdr14:cNvContentPartPr/>
          </xdr14:nvContentPartPr>
          <xdr14:nvPr macro=""/>
          <xdr14:xfrm>
            <a:off x="24375467" y="13241547"/>
            <a:ext cx="360" cy="360"/>
          </xdr14:xfrm>
        </xdr:contentPart>
      </mc:Choice>
      <mc:Fallback xmlns="">
        <xdr:pic>
          <xdr:nvPicPr>
            <xdr:cNvPr id="321" name="Ink 320">
              <a:extLst>
                <a:ext uri="{FF2B5EF4-FFF2-40B4-BE49-F238E27FC236}">
                  <a16:creationId xmlns:a16="http://schemas.microsoft.com/office/drawing/2014/main" id="{733F8235-50BA-2EE5-DE4A-04A2A0745C3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4366467" y="132329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448640</xdr:colOff>
      <xdr:row>102</xdr:row>
      <xdr:rowOff>0</xdr:rowOff>
    </xdr:from>
    <xdr:to>
      <xdr:col>1</xdr:col>
      <xdr:colOff>449000</xdr:colOff>
      <xdr:row>102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0462C1C5-28AD-4C89-A305-D27E691A307B}"/>
                </a:ext>
              </a:extLst>
            </xdr14:cNvPr>
            <xdr14:cNvContentPartPr/>
          </xdr14:nvContentPartPr>
          <xdr14:nvPr macro=""/>
          <xdr14:xfrm>
            <a:off x="1947240" y="22935947"/>
            <a:ext cx="360" cy="360"/>
          </xdr14:xfrm>
        </xdr:contentPart>
      </mc:Choice>
      <mc:Fallback xmlns=""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A980FC92-A01E-D3C8-DB2B-28F33DCDACCF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938240" y="22927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440360</xdr:colOff>
      <xdr:row>102</xdr:row>
      <xdr:rowOff>0</xdr:rowOff>
    </xdr:from>
    <xdr:to>
      <xdr:col>1</xdr:col>
      <xdr:colOff>440720</xdr:colOff>
      <xdr:row>102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4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7D5282F3-300D-4CA1-A2AB-21518F1B3E26}"/>
                </a:ext>
              </a:extLst>
            </xdr14:cNvPr>
            <xdr14:cNvContentPartPr/>
          </xdr14:nvContentPartPr>
          <xdr14:nvPr macro=""/>
          <xdr14:xfrm>
            <a:off x="1938960" y="24070320"/>
            <a:ext cx="360" cy="360"/>
          </xdr14:xfrm>
        </xdr:contentPart>
      </mc:Choice>
      <mc:Fallback xmlns="">
        <xdr:pic>
          <xdr:nvPicPr>
            <xdr:cNvPr id="465" name="Ink 464">
              <a:extLst>
                <a:ext uri="{FF2B5EF4-FFF2-40B4-BE49-F238E27FC236}">
                  <a16:creationId xmlns:a16="http://schemas.microsoft.com/office/drawing/2014/main" id="{AFB0CF1C-5C03-6BE9-2135-01EBC797D167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1929960" y="24061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14:49:02.1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28770 2368 24575,'0'0'-8191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14:49:02.17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4-10T14:49:02.17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24575,'0'0'-8191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6F00-CBFB-4129-907D-6CAEB978DC8F}">
  <dimension ref="D3:AA30"/>
  <sheetViews>
    <sheetView workbookViewId="0">
      <selection activeCell="J24" sqref="J24"/>
    </sheetView>
  </sheetViews>
  <sheetFormatPr defaultRowHeight="14.4" x14ac:dyDescent="0.3"/>
  <cols>
    <col min="4" max="4" width="20.33203125" bestFit="1" customWidth="1"/>
    <col min="5" max="5" width="17.5546875" customWidth="1"/>
    <col min="8" max="8" width="18.6640625" customWidth="1"/>
    <col min="11" max="11" width="17.21875" customWidth="1"/>
    <col min="14" max="14" width="20.21875" customWidth="1"/>
  </cols>
  <sheetData>
    <row r="3" spans="4:27" ht="15" thickBot="1" x14ac:dyDescent="0.35"/>
    <row r="4" spans="4:27" x14ac:dyDescent="0.3">
      <c r="D4" s="66" t="s">
        <v>48</v>
      </c>
      <c r="E4" s="67"/>
      <c r="F4" s="67"/>
      <c r="G4" s="67"/>
      <c r="H4" s="67"/>
      <c r="I4" s="67"/>
      <c r="J4" s="67"/>
      <c r="K4" s="67"/>
      <c r="L4" s="67"/>
      <c r="M4" s="67"/>
      <c r="N4" s="67"/>
      <c r="O4" s="68"/>
    </row>
    <row r="5" spans="4:27" ht="15" thickBot="1" x14ac:dyDescent="0.35">
      <c r="D5" s="6"/>
      <c r="E5" s="69" t="s">
        <v>49</v>
      </c>
      <c r="F5" s="69"/>
      <c r="G5" s="69"/>
      <c r="H5" s="69"/>
      <c r="I5" s="69"/>
      <c r="J5" s="69"/>
      <c r="K5" s="69"/>
      <c r="L5" s="69"/>
      <c r="O5" s="3"/>
    </row>
    <row r="6" spans="4:27" ht="15" thickBot="1" x14ac:dyDescent="0.35">
      <c r="D6" s="6"/>
      <c r="O6" s="3"/>
      <c r="S6" s="46" t="s">
        <v>73</v>
      </c>
      <c r="T6" s="47" t="s">
        <v>74</v>
      </c>
      <c r="U6" s="47" t="s">
        <v>75</v>
      </c>
      <c r="V6" s="47" t="s">
        <v>76</v>
      </c>
      <c r="W6" s="47" t="s">
        <v>77</v>
      </c>
      <c r="X6" s="47" t="s">
        <v>78</v>
      </c>
      <c r="Y6" s="47" t="s">
        <v>79</v>
      </c>
      <c r="Z6" s="47" t="s">
        <v>80</v>
      </c>
      <c r="AA6" s="48" t="s">
        <v>81</v>
      </c>
    </row>
    <row r="7" spans="4:27" ht="15" thickBot="1" x14ac:dyDescent="0.35">
      <c r="D7" s="6"/>
      <c r="O7" s="3"/>
      <c r="S7" s="45"/>
      <c r="T7" s="45"/>
      <c r="U7" s="45"/>
      <c r="V7" s="45"/>
      <c r="W7" s="45"/>
      <c r="X7" s="45"/>
      <c r="Y7" s="45"/>
      <c r="Z7" s="45"/>
      <c r="AA7" s="45"/>
    </row>
    <row r="8" spans="4:27" x14ac:dyDescent="0.3">
      <c r="D8" s="6"/>
      <c r="E8" s="37" t="s">
        <v>50</v>
      </c>
      <c r="H8" s="37" t="s">
        <v>51</v>
      </c>
      <c r="K8" s="37" t="s">
        <v>52</v>
      </c>
      <c r="N8" s="37" t="s">
        <v>53</v>
      </c>
      <c r="O8" s="3"/>
      <c r="S8" s="44"/>
      <c r="T8" s="44"/>
      <c r="U8" s="44"/>
      <c r="V8" s="44"/>
      <c r="W8" s="44"/>
      <c r="X8" s="44"/>
      <c r="Y8" s="44"/>
      <c r="Z8" s="44"/>
      <c r="AA8" s="44"/>
    </row>
    <row r="9" spans="4:27" x14ac:dyDescent="0.3">
      <c r="D9" s="6"/>
      <c r="E9" s="38"/>
      <c r="H9" s="38"/>
      <c r="K9" s="38"/>
      <c r="N9" s="38"/>
      <c r="O9" s="3"/>
      <c r="S9" s="44"/>
      <c r="T9" s="44"/>
      <c r="U9" s="44"/>
      <c r="V9" s="44"/>
      <c r="W9" s="44"/>
      <c r="X9" s="44"/>
      <c r="Y9" s="44"/>
      <c r="Z9" s="44"/>
      <c r="AA9" s="44"/>
    </row>
    <row r="10" spans="4:27" x14ac:dyDescent="0.3">
      <c r="D10" s="6"/>
      <c r="E10" s="38" t="s">
        <v>54</v>
      </c>
      <c r="H10" s="38" t="s">
        <v>55</v>
      </c>
      <c r="K10" s="38" t="s">
        <v>56</v>
      </c>
      <c r="N10" s="38" t="s">
        <v>57</v>
      </c>
      <c r="O10" s="3"/>
      <c r="S10" s="44"/>
      <c r="T10" s="44"/>
      <c r="U10" s="44"/>
      <c r="V10" s="44"/>
      <c r="W10" s="44"/>
      <c r="X10" s="44"/>
      <c r="Y10" s="44"/>
      <c r="Z10" s="44"/>
      <c r="AA10" s="44"/>
    </row>
    <row r="11" spans="4:27" x14ac:dyDescent="0.3">
      <c r="D11" s="6"/>
      <c r="E11" s="38" t="s">
        <v>58</v>
      </c>
      <c r="H11" s="38" t="s">
        <v>58</v>
      </c>
      <c r="K11" s="38" t="s">
        <v>70</v>
      </c>
      <c r="N11" s="38"/>
      <c r="O11" s="3"/>
      <c r="S11" s="44"/>
      <c r="T11" s="44"/>
      <c r="U11" s="44"/>
      <c r="V11" s="44"/>
      <c r="W11" s="44"/>
      <c r="X11" s="44"/>
      <c r="Y11" s="44"/>
      <c r="Z11" s="44"/>
      <c r="AA11" s="44"/>
    </row>
    <row r="12" spans="4:27" x14ac:dyDescent="0.3">
      <c r="D12" s="6"/>
      <c r="E12" s="38" t="s">
        <v>59</v>
      </c>
      <c r="H12" s="38" t="s">
        <v>59</v>
      </c>
      <c r="K12" s="38"/>
      <c r="N12" s="38"/>
      <c r="O12" s="3"/>
      <c r="S12" s="44"/>
      <c r="T12" s="44"/>
      <c r="U12" s="44"/>
      <c r="V12" s="44"/>
      <c r="W12" s="44"/>
      <c r="X12" s="44"/>
      <c r="Y12" s="44"/>
      <c r="Z12" s="44"/>
      <c r="AA12" s="44"/>
    </row>
    <row r="13" spans="4:27" x14ac:dyDescent="0.3">
      <c r="D13" s="6"/>
      <c r="E13" s="38" t="s">
        <v>71</v>
      </c>
      <c r="H13" s="38" t="s">
        <v>71</v>
      </c>
      <c r="K13" s="38"/>
      <c r="N13" s="38"/>
      <c r="O13" s="3"/>
      <c r="S13" s="44"/>
      <c r="T13" s="44"/>
      <c r="U13" s="44"/>
      <c r="V13" s="44"/>
      <c r="W13" s="44"/>
      <c r="X13" s="44"/>
      <c r="Y13" s="44"/>
      <c r="Z13" s="44"/>
      <c r="AA13" s="44"/>
    </row>
    <row r="14" spans="4:27" x14ac:dyDescent="0.3">
      <c r="D14" s="6"/>
      <c r="E14" s="38" t="s">
        <v>72</v>
      </c>
      <c r="H14" s="38" t="s">
        <v>72</v>
      </c>
      <c r="K14" s="38"/>
      <c r="N14" s="38"/>
      <c r="O14" s="3"/>
      <c r="S14" s="44"/>
      <c r="T14" s="44"/>
      <c r="U14" s="44"/>
      <c r="V14" s="44"/>
      <c r="W14" s="44"/>
      <c r="X14" s="44"/>
      <c r="Y14" s="44"/>
      <c r="Z14" s="44"/>
      <c r="AA14" s="44"/>
    </row>
    <row r="15" spans="4:27" x14ac:dyDescent="0.3">
      <c r="D15" s="6"/>
      <c r="E15" s="38"/>
      <c r="H15" s="38"/>
      <c r="K15" s="38"/>
      <c r="N15" s="38"/>
      <c r="O15" s="3"/>
      <c r="S15" s="44"/>
      <c r="T15" s="44"/>
      <c r="U15" s="44"/>
      <c r="V15" s="44"/>
      <c r="W15" s="44"/>
      <c r="X15" s="44"/>
      <c r="Y15" s="44"/>
      <c r="Z15" s="44"/>
      <c r="AA15" s="44"/>
    </row>
    <row r="16" spans="4:27" ht="15" thickBot="1" x14ac:dyDescent="0.35">
      <c r="D16" s="12"/>
      <c r="E16" s="39"/>
      <c r="F16" s="10"/>
      <c r="G16" s="10"/>
      <c r="H16" s="39"/>
      <c r="I16" s="10"/>
      <c r="J16" s="10"/>
      <c r="K16" s="39"/>
      <c r="L16" s="10"/>
      <c r="M16" s="10"/>
      <c r="N16" s="39"/>
      <c r="O16" s="2"/>
      <c r="S16" s="44"/>
      <c r="T16" s="44"/>
      <c r="U16" s="44"/>
      <c r="V16" s="44"/>
      <c r="W16" s="44"/>
      <c r="X16" s="44"/>
      <c r="Y16" s="44"/>
      <c r="Z16" s="44"/>
      <c r="AA16" s="44"/>
    </row>
    <row r="17" spans="4:27" x14ac:dyDescent="0.3">
      <c r="S17" s="44"/>
      <c r="T17" s="44"/>
      <c r="U17" s="44"/>
      <c r="V17" s="44"/>
      <c r="W17" s="44"/>
      <c r="X17" s="44"/>
      <c r="Y17" s="44"/>
      <c r="Z17" s="44"/>
      <c r="AA17" s="44"/>
    </row>
    <row r="18" spans="4:27" x14ac:dyDescent="0.3">
      <c r="S18" s="44"/>
      <c r="T18" s="44"/>
      <c r="U18" s="44"/>
      <c r="V18" s="44"/>
      <c r="W18" s="44"/>
      <c r="X18" s="44"/>
      <c r="Y18" s="44"/>
      <c r="Z18" s="44"/>
      <c r="AA18" s="44"/>
    </row>
    <row r="19" spans="4:27" ht="15" thickBot="1" x14ac:dyDescent="0.35">
      <c r="S19" s="44"/>
      <c r="T19" s="44"/>
      <c r="U19" s="44"/>
      <c r="V19" s="44"/>
      <c r="W19" s="44"/>
      <c r="X19" s="44"/>
      <c r="Y19" s="44"/>
      <c r="Z19" s="44"/>
      <c r="AA19" s="44"/>
    </row>
    <row r="20" spans="4:27" x14ac:dyDescent="0.3">
      <c r="D20" s="34" t="s">
        <v>60</v>
      </c>
      <c r="E20" s="35" t="s">
        <v>61</v>
      </c>
      <c r="F20" s="7" t="s">
        <v>63</v>
      </c>
      <c r="G20" s="7"/>
      <c r="H20" s="7"/>
      <c r="I20" s="7"/>
      <c r="J20" s="1"/>
      <c r="S20" s="44"/>
      <c r="T20" s="44"/>
      <c r="U20" s="44"/>
      <c r="V20" s="44"/>
      <c r="W20" s="44"/>
      <c r="X20" s="44"/>
      <c r="Y20" s="44"/>
      <c r="Z20" s="44"/>
      <c r="AA20" s="44"/>
    </row>
    <row r="21" spans="4:27" x14ac:dyDescent="0.3">
      <c r="D21" s="6"/>
      <c r="F21" t="s">
        <v>65</v>
      </c>
      <c r="J21" s="3"/>
      <c r="S21" s="44"/>
      <c r="T21" s="44"/>
      <c r="U21" s="44"/>
      <c r="V21" s="44"/>
      <c r="W21" s="44"/>
      <c r="X21" s="44"/>
      <c r="Y21" s="44"/>
      <c r="Z21" s="44"/>
      <c r="AA21" s="44"/>
    </row>
    <row r="22" spans="4:27" x14ac:dyDescent="0.3">
      <c r="D22" s="6"/>
      <c r="J22" s="3"/>
      <c r="S22" s="44"/>
      <c r="T22" s="44"/>
      <c r="U22" s="44"/>
      <c r="V22" s="44"/>
      <c r="W22" s="44"/>
      <c r="X22" s="44"/>
      <c r="Y22" s="44"/>
      <c r="Z22" s="44"/>
      <c r="AA22" s="44"/>
    </row>
    <row r="23" spans="4:27" ht="15" thickBot="1" x14ac:dyDescent="0.35">
      <c r="D23" s="12"/>
      <c r="E23" s="36" t="s">
        <v>62</v>
      </c>
      <c r="F23" s="10" t="s">
        <v>64</v>
      </c>
      <c r="G23" s="10"/>
      <c r="H23" s="10"/>
      <c r="I23" s="10"/>
      <c r="J23" s="2" t="s">
        <v>66</v>
      </c>
    </row>
    <row r="27" spans="4:27" x14ac:dyDescent="0.3">
      <c r="D27" s="42" t="s">
        <v>13</v>
      </c>
      <c r="F27" s="43" t="s">
        <v>17</v>
      </c>
    </row>
    <row r="28" spans="4:27" x14ac:dyDescent="0.3">
      <c r="D28" s="40" t="s">
        <v>14</v>
      </c>
      <c r="F28" s="41" t="s">
        <v>18</v>
      </c>
    </row>
    <row r="29" spans="4:27" x14ac:dyDescent="0.3">
      <c r="D29" s="40" t="s">
        <v>15</v>
      </c>
      <c r="F29" s="41" t="s">
        <v>47</v>
      </c>
    </row>
    <row r="30" spans="4:27" x14ac:dyDescent="0.3">
      <c r="D30" s="40" t="s">
        <v>46</v>
      </c>
    </row>
  </sheetData>
  <mergeCells count="2">
    <mergeCell ref="D4:O4"/>
    <mergeCell ref="E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AAB5-2F51-4AA0-97B5-03E44BCC0132}">
  <dimension ref="D2:E13"/>
  <sheetViews>
    <sheetView workbookViewId="0">
      <selection activeCell="E17" sqref="E17"/>
    </sheetView>
  </sheetViews>
  <sheetFormatPr defaultRowHeight="14.4" x14ac:dyDescent="0.3"/>
  <cols>
    <col min="3" max="3" width="25.21875" bestFit="1" customWidth="1"/>
    <col min="4" max="4" width="46.5546875" customWidth="1"/>
    <col min="5" max="5" width="38.6640625" customWidth="1"/>
  </cols>
  <sheetData>
    <row r="2" spans="4:5" ht="15" thickBot="1" x14ac:dyDescent="0.35">
      <c r="E2" s="28" t="s">
        <v>0</v>
      </c>
    </row>
    <row r="3" spans="4:5" x14ac:dyDescent="0.3">
      <c r="D3" s="70" t="s">
        <v>1</v>
      </c>
      <c r="E3" s="1" t="s">
        <v>2</v>
      </c>
    </row>
    <row r="4" spans="4:5" ht="15" thickBot="1" x14ac:dyDescent="0.35">
      <c r="D4" s="71"/>
      <c r="E4" s="2" t="s">
        <v>3</v>
      </c>
    </row>
    <row r="5" spans="4:5" x14ac:dyDescent="0.3">
      <c r="D5" s="70" t="s">
        <v>88</v>
      </c>
      <c r="E5" s="1" t="s">
        <v>105</v>
      </c>
    </row>
    <row r="6" spans="4:5" x14ac:dyDescent="0.3">
      <c r="D6" s="72"/>
      <c r="E6" s="3" t="s">
        <v>4</v>
      </c>
    </row>
    <row r="7" spans="4:5" x14ac:dyDescent="0.3">
      <c r="D7" s="72"/>
      <c r="E7" s="3" t="s">
        <v>89</v>
      </c>
    </row>
    <row r="8" spans="4:5" x14ac:dyDescent="0.3">
      <c r="D8" s="72"/>
      <c r="E8" s="3" t="s">
        <v>5</v>
      </c>
    </row>
    <row r="9" spans="4:5" ht="15" thickBot="1" x14ac:dyDescent="0.35">
      <c r="D9" s="71"/>
      <c r="E9" s="2" t="s">
        <v>103</v>
      </c>
    </row>
    <row r="10" spans="4:5" x14ac:dyDescent="0.3">
      <c r="D10" s="72" t="s">
        <v>104</v>
      </c>
      <c r="E10" s="3" t="s">
        <v>6</v>
      </c>
    </row>
    <row r="11" spans="4:5" x14ac:dyDescent="0.3">
      <c r="D11" s="72"/>
      <c r="E11" s="3" t="s">
        <v>7</v>
      </c>
    </row>
    <row r="12" spans="4:5" x14ac:dyDescent="0.3">
      <c r="D12" s="72"/>
      <c r="E12" s="3" t="s">
        <v>8</v>
      </c>
    </row>
    <row r="13" spans="4:5" ht="15" thickBot="1" x14ac:dyDescent="0.35">
      <c r="D13" s="71"/>
      <c r="E13" s="2" t="s">
        <v>9</v>
      </c>
    </row>
  </sheetData>
  <mergeCells count="3">
    <mergeCell ref="D3:D4"/>
    <mergeCell ref="D5:D9"/>
    <mergeCell ref="D10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F7FA-8F51-4EDF-8F71-308A823BA79B}">
  <dimension ref="A1:R73"/>
  <sheetViews>
    <sheetView workbookViewId="0">
      <selection activeCell="D22" sqref="D22"/>
    </sheetView>
  </sheetViews>
  <sheetFormatPr defaultRowHeight="14.4" x14ac:dyDescent="0.3"/>
  <cols>
    <col min="2" max="2" width="37.5546875" bestFit="1" customWidth="1"/>
    <col min="3" max="3" width="55.5546875" customWidth="1"/>
    <col min="4" max="4" width="26.6640625" customWidth="1"/>
    <col min="5" max="5" width="20.77734375" customWidth="1"/>
    <col min="6" max="6" width="15.21875" customWidth="1"/>
  </cols>
  <sheetData>
    <row r="1" spans="2:18" ht="15" thickBot="1" x14ac:dyDescent="0.35"/>
    <row r="2" spans="2:18" ht="16.2" thickBot="1" x14ac:dyDescent="0.35">
      <c r="B2" s="4" t="s">
        <v>10</v>
      </c>
      <c r="C2" s="78" t="s">
        <v>11</v>
      </c>
      <c r="D2" s="5" t="s">
        <v>12</v>
      </c>
    </row>
    <row r="3" spans="2:18" x14ac:dyDescent="0.3">
      <c r="B3" s="6"/>
      <c r="C3" s="79"/>
      <c r="D3" s="29" t="s">
        <v>13</v>
      </c>
      <c r="E3" s="30" t="s">
        <v>14</v>
      </c>
      <c r="F3" s="31" t="s">
        <v>15</v>
      </c>
      <c r="G3" s="31" t="s">
        <v>46</v>
      </c>
    </row>
    <row r="4" spans="2:18" ht="15" thickBot="1" x14ac:dyDescent="0.35">
      <c r="B4" s="8" t="s">
        <v>16</v>
      </c>
      <c r="C4" s="9"/>
      <c r="D4" s="32" t="s">
        <v>17</v>
      </c>
      <c r="E4" s="33" t="s">
        <v>18</v>
      </c>
      <c r="F4" s="33" t="s">
        <v>47</v>
      </c>
      <c r="G4" s="2"/>
    </row>
    <row r="6" spans="2:18" ht="15" thickBot="1" x14ac:dyDescent="0.35">
      <c r="L6" t="s">
        <v>73</v>
      </c>
      <c r="M6" t="s">
        <v>74</v>
      </c>
      <c r="N6" t="s">
        <v>75</v>
      </c>
      <c r="O6" t="s">
        <v>81</v>
      </c>
      <c r="P6" t="s">
        <v>82</v>
      </c>
      <c r="Q6" t="s">
        <v>83</v>
      </c>
      <c r="R6" t="s">
        <v>84</v>
      </c>
    </row>
    <row r="7" spans="2:18" x14ac:dyDescent="0.3">
      <c r="B7" s="11" t="s">
        <v>19</v>
      </c>
      <c r="C7" s="1" t="s">
        <v>20</v>
      </c>
      <c r="L7">
        <v>14</v>
      </c>
      <c r="M7">
        <v>44</v>
      </c>
      <c r="N7">
        <v>31</v>
      </c>
      <c r="O7">
        <v>36</v>
      </c>
      <c r="P7">
        <v>18</v>
      </c>
      <c r="Q7">
        <f>O7-P7</f>
        <v>18</v>
      </c>
      <c r="R7">
        <f>(Q7)^2</f>
        <v>324</v>
      </c>
    </row>
    <row r="8" spans="2:18" x14ac:dyDescent="0.3">
      <c r="B8" s="6"/>
      <c r="C8" s="3" t="s">
        <v>69</v>
      </c>
      <c r="L8">
        <v>44</v>
      </c>
      <c r="M8">
        <v>18</v>
      </c>
      <c r="N8">
        <v>31</v>
      </c>
      <c r="O8">
        <v>11</v>
      </c>
      <c r="P8">
        <v>15</v>
      </c>
      <c r="Q8">
        <f t="shared" ref="Q8:Q20" si="0">O8-P8</f>
        <v>-4</v>
      </c>
      <c r="R8">
        <f t="shared" ref="R8:R20" si="1">(Q8)^2</f>
        <v>16</v>
      </c>
    </row>
    <row r="9" spans="2:18" ht="15" thickBot="1" x14ac:dyDescent="0.35">
      <c r="B9" s="12"/>
      <c r="C9" s="2" t="s">
        <v>67</v>
      </c>
      <c r="L9">
        <v>44</v>
      </c>
      <c r="M9">
        <v>15</v>
      </c>
      <c r="N9">
        <v>29</v>
      </c>
      <c r="O9">
        <v>17</v>
      </c>
      <c r="P9">
        <v>21</v>
      </c>
      <c r="Q9">
        <f t="shared" si="0"/>
        <v>-4</v>
      </c>
      <c r="R9">
        <f t="shared" si="1"/>
        <v>16</v>
      </c>
    </row>
    <row r="10" spans="2:18" x14ac:dyDescent="0.3">
      <c r="L10">
        <v>42</v>
      </c>
      <c r="M10">
        <v>44</v>
      </c>
      <c r="N10">
        <v>47</v>
      </c>
      <c r="O10">
        <v>28</v>
      </c>
      <c r="P10">
        <v>27</v>
      </c>
      <c r="Q10">
        <f t="shared" si="0"/>
        <v>1</v>
      </c>
      <c r="R10">
        <f t="shared" si="1"/>
        <v>1</v>
      </c>
    </row>
    <row r="11" spans="2:18" ht="15" thickBot="1" x14ac:dyDescent="0.35">
      <c r="L11">
        <v>33</v>
      </c>
      <c r="M11">
        <v>31</v>
      </c>
      <c r="N11">
        <v>19</v>
      </c>
      <c r="O11">
        <v>22</v>
      </c>
      <c r="P11">
        <v>20</v>
      </c>
      <c r="Q11">
        <f t="shared" si="0"/>
        <v>2</v>
      </c>
      <c r="R11">
        <f t="shared" si="1"/>
        <v>4</v>
      </c>
    </row>
    <row r="12" spans="2:18" x14ac:dyDescent="0.3">
      <c r="B12" s="11" t="s">
        <v>21</v>
      </c>
      <c r="C12" s="1" t="s">
        <v>22</v>
      </c>
      <c r="L12">
        <v>50</v>
      </c>
      <c r="M12">
        <v>19</v>
      </c>
      <c r="N12">
        <v>11</v>
      </c>
      <c r="O12">
        <v>12</v>
      </c>
      <c r="P12">
        <v>14</v>
      </c>
      <c r="Q12">
        <f t="shared" si="0"/>
        <v>-2</v>
      </c>
      <c r="R12">
        <f t="shared" si="1"/>
        <v>4</v>
      </c>
    </row>
    <row r="13" spans="2:18" x14ac:dyDescent="0.3">
      <c r="B13" s="13"/>
      <c r="C13" s="3" t="s">
        <v>23</v>
      </c>
      <c r="L13">
        <v>31</v>
      </c>
      <c r="M13">
        <v>36</v>
      </c>
      <c r="N13">
        <v>21</v>
      </c>
      <c r="O13">
        <v>22</v>
      </c>
      <c r="P13">
        <v>25</v>
      </c>
      <c r="Q13">
        <f t="shared" si="0"/>
        <v>-3</v>
      </c>
      <c r="R13">
        <f t="shared" si="1"/>
        <v>9</v>
      </c>
    </row>
    <row r="14" spans="2:18" x14ac:dyDescent="0.3">
      <c r="B14" s="6"/>
      <c r="C14" s="3" t="s">
        <v>24</v>
      </c>
      <c r="L14">
        <v>41</v>
      </c>
      <c r="M14">
        <v>25</v>
      </c>
      <c r="N14">
        <v>10</v>
      </c>
      <c r="O14">
        <v>43</v>
      </c>
      <c r="P14">
        <v>38</v>
      </c>
      <c r="Q14">
        <f t="shared" si="0"/>
        <v>5</v>
      </c>
      <c r="R14">
        <f t="shared" si="1"/>
        <v>25</v>
      </c>
    </row>
    <row r="15" spans="2:18" x14ac:dyDescent="0.3">
      <c r="B15" s="6"/>
      <c r="C15" s="3" t="s">
        <v>25</v>
      </c>
      <c r="L15">
        <v>38</v>
      </c>
      <c r="M15">
        <v>26</v>
      </c>
      <c r="N15">
        <v>50</v>
      </c>
      <c r="O15">
        <v>30</v>
      </c>
      <c r="P15">
        <v>24</v>
      </c>
      <c r="Q15">
        <f t="shared" si="0"/>
        <v>6</v>
      </c>
      <c r="R15">
        <f t="shared" si="1"/>
        <v>36</v>
      </c>
    </row>
    <row r="16" spans="2:18" x14ac:dyDescent="0.3">
      <c r="B16" s="6"/>
      <c r="C16" s="3" t="s">
        <v>26</v>
      </c>
      <c r="L16">
        <v>49</v>
      </c>
      <c r="M16">
        <v>31</v>
      </c>
      <c r="N16">
        <v>26</v>
      </c>
      <c r="O16">
        <v>30</v>
      </c>
      <c r="P16">
        <v>31</v>
      </c>
      <c r="Q16">
        <f t="shared" si="0"/>
        <v>-1</v>
      </c>
      <c r="R16">
        <f t="shared" si="1"/>
        <v>1</v>
      </c>
    </row>
    <row r="17" spans="1:18" ht="15" thickBot="1" x14ac:dyDescent="0.35">
      <c r="B17" s="12"/>
      <c r="C17" s="2" t="s">
        <v>149</v>
      </c>
      <c r="L17">
        <v>27</v>
      </c>
      <c r="M17">
        <v>17</v>
      </c>
      <c r="N17">
        <v>37</v>
      </c>
      <c r="O17">
        <v>31</v>
      </c>
      <c r="P17">
        <v>31</v>
      </c>
      <c r="Q17">
        <f t="shared" si="0"/>
        <v>0</v>
      </c>
      <c r="R17">
        <f t="shared" si="1"/>
        <v>0</v>
      </c>
    </row>
    <row r="18" spans="1:18" x14ac:dyDescent="0.3">
      <c r="L18">
        <v>46</v>
      </c>
      <c r="M18">
        <v>31</v>
      </c>
      <c r="N18">
        <v>49</v>
      </c>
      <c r="O18">
        <v>21</v>
      </c>
      <c r="P18">
        <v>22</v>
      </c>
      <c r="Q18">
        <f t="shared" si="0"/>
        <v>-1</v>
      </c>
      <c r="R18">
        <f t="shared" si="1"/>
        <v>1</v>
      </c>
    </row>
    <row r="19" spans="1:18" x14ac:dyDescent="0.3">
      <c r="L19">
        <v>28</v>
      </c>
      <c r="M19">
        <v>33</v>
      </c>
      <c r="N19">
        <v>28</v>
      </c>
      <c r="O19">
        <v>35</v>
      </c>
      <c r="P19">
        <v>39</v>
      </c>
      <c r="Q19">
        <f t="shared" si="0"/>
        <v>-4</v>
      </c>
      <c r="R19">
        <f t="shared" si="1"/>
        <v>16</v>
      </c>
    </row>
    <row r="20" spans="1:18" x14ac:dyDescent="0.3">
      <c r="B20" s="14" t="s">
        <v>27</v>
      </c>
      <c r="L20">
        <v>36</v>
      </c>
      <c r="M20">
        <v>23</v>
      </c>
      <c r="N20">
        <v>18</v>
      </c>
      <c r="O20">
        <v>23</v>
      </c>
      <c r="P20">
        <v>19</v>
      </c>
      <c r="Q20">
        <f t="shared" si="0"/>
        <v>4</v>
      </c>
      <c r="R20">
        <f t="shared" si="1"/>
        <v>16</v>
      </c>
    </row>
    <row r="21" spans="1:18" ht="15" thickBot="1" x14ac:dyDescent="0.35">
      <c r="R21">
        <f>SUM(R7:R20)</f>
        <v>469</v>
      </c>
    </row>
    <row r="22" spans="1:18" ht="28.8" x14ac:dyDescent="0.3">
      <c r="A22">
        <v>1</v>
      </c>
      <c r="B22" s="15" t="s">
        <v>28</v>
      </c>
      <c r="C22" s="16" t="s">
        <v>29</v>
      </c>
      <c r="Q22" t="s">
        <v>85</v>
      </c>
      <c r="R22">
        <f>R21/14</f>
        <v>33.5</v>
      </c>
    </row>
    <row r="23" spans="1:18" x14ac:dyDescent="0.3">
      <c r="B23" s="6" t="s">
        <v>30</v>
      </c>
      <c r="C23" s="17"/>
      <c r="Q23" t="s">
        <v>86</v>
      </c>
      <c r="R23">
        <f>SQRT(R22)</f>
        <v>5.7879184513951127</v>
      </c>
    </row>
    <row r="24" spans="1:18" x14ac:dyDescent="0.3">
      <c r="B24" s="6"/>
      <c r="C24" s="3"/>
    </row>
    <row r="25" spans="1:18" x14ac:dyDescent="0.3">
      <c r="B25" s="76"/>
      <c r="C25" s="77"/>
    </row>
    <row r="26" spans="1:18" x14ac:dyDescent="0.3">
      <c r="B26" s="18"/>
      <c r="C26" s="19"/>
    </row>
    <row r="27" spans="1:18" x14ac:dyDescent="0.3">
      <c r="B27" s="6"/>
      <c r="C27" s="3"/>
    </row>
    <row r="28" spans="1:18" ht="15" thickBot="1" x14ac:dyDescent="0.35">
      <c r="B28" s="12"/>
      <c r="C28" s="2"/>
    </row>
    <row r="30" spans="1:18" ht="15" thickBot="1" x14ac:dyDescent="0.35"/>
    <row r="31" spans="1:18" ht="28.8" x14ac:dyDescent="0.3">
      <c r="A31">
        <v>2</v>
      </c>
      <c r="B31" s="70" t="s">
        <v>31</v>
      </c>
      <c r="C31" s="20" t="s">
        <v>32</v>
      </c>
      <c r="D31" s="21" t="s">
        <v>33</v>
      </c>
    </row>
    <row r="32" spans="1:18" ht="29.4" thickBot="1" x14ac:dyDescent="0.35">
      <c r="B32" s="71"/>
      <c r="C32" s="22" t="s">
        <v>34</v>
      </c>
    </row>
    <row r="34" spans="1:3" ht="15" thickBot="1" x14ac:dyDescent="0.35"/>
    <row r="35" spans="1:3" ht="43.2" x14ac:dyDescent="0.3">
      <c r="A35">
        <v>3</v>
      </c>
      <c r="B35" s="70" t="s">
        <v>35</v>
      </c>
      <c r="C35" s="23" t="s">
        <v>36</v>
      </c>
    </row>
    <row r="36" spans="1:3" ht="15" thickBot="1" x14ac:dyDescent="0.35">
      <c r="B36" s="71"/>
      <c r="C36" s="24" t="s">
        <v>37</v>
      </c>
    </row>
    <row r="39" spans="1:3" ht="15" thickBot="1" x14ac:dyDescent="0.35"/>
    <row r="40" spans="1:3" ht="28.8" x14ac:dyDescent="0.3">
      <c r="B40" s="73" t="s">
        <v>38</v>
      </c>
      <c r="C40" s="25" t="s">
        <v>39</v>
      </c>
    </row>
    <row r="41" spans="1:3" ht="28.8" x14ac:dyDescent="0.3">
      <c r="B41" s="74"/>
      <c r="C41" s="26" t="s">
        <v>40</v>
      </c>
    </row>
    <row r="42" spans="1:3" ht="28.8" x14ac:dyDescent="0.3">
      <c r="B42" s="74"/>
      <c r="C42" s="26" t="s">
        <v>41</v>
      </c>
    </row>
    <row r="43" spans="1:3" ht="43.2" x14ac:dyDescent="0.3">
      <c r="B43" s="74"/>
      <c r="C43" s="26" t="s">
        <v>42</v>
      </c>
    </row>
    <row r="44" spans="1:3" ht="28.8" x14ac:dyDescent="0.3">
      <c r="B44" s="74"/>
      <c r="C44" s="26" t="s">
        <v>43</v>
      </c>
    </row>
    <row r="45" spans="1:3" x14ac:dyDescent="0.3">
      <c r="B45" s="74"/>
      <c r="C45" s="3"/>
    </row>
    <row r="46" spans="1:3" x14ac:dyDescent="0.3">
      <c r="B46" s="74"/>
      <c r="C46" s="26" t="s">
        <v>44</v>
      </c>
    </row>
    <row r="47" spans="1:3" x14ac:dyDescent="0.3">
      <c r="B47" s="74"/>
      <c r="C47" s="26" t="s">
        <v>68</v>
      </c>
    </row>
    <row r="48" spans="1:3" ht="15" thickBot="1" x14ac:dyDescent="0.35">
      <c r="B48" s="75"/>
      <c r="C48" s="27" t="s">
        <v>45</v>
      </c>
    </row>
    <row r="52" spans="12:14" x14ac:dyDescent="0.3">
      <c r="L52" s="49" t="s">
        <v>73</v>
      </c>
      <c r="M52" s="49" t="s">
        <v>77</v>
      </c>
      <c r="N52" t="s">
        <v>87</v>
      </c>
    </row>
    <row r="53" spans="12:14" x14ac:dyDescent="0.3">
      <c r="L53" s="44">
        <v>186</v>
      </c>
      <c r="M53" s="44">
        <v>754</v>
      </c>
    </row>
    <row r="54" spans="12:14" x14ac:dyDescent="0.3">
      <c r="L54" s="44">
        <v>409</v>
      </c>
      <c r="M54" s="44">
        <v>441</v>
      </c>
    </row>
    <row r="55" spans="12:14" x14ac:dyDescent="0.3">
      <c r="L55" s="44">
        <v>225</v>
      </c>
      <c r="M55" s="44">
        <v>653</v>
      </c>
    </row>
    <row r="56" spans="12:14" x14ac:dyDescent="0.3">
      <c r="L56" s="44">
        <v>323</v>
      </c>
      <c r="M56" s="44">
        <v>351</v>
      </c>
    </row>
    <row r="57" spans="12:14" x14ac:dyDescent="0.3">
      <c r="L57" s="44">
        <v>350</v>
      </c>
      <c r="M57" s="44">
        <v>496</v>
      </c>
    </row>
    <row r="58" spans="12:14" x14ac:dyDescent="0.3">
      <c r="L58" s="44">
        <v>717</v>
      </c>
      <c r="M58" s="44">
        <v>300</v>
      </c>
    </row>
    <row r="59" spans="12:14" x14ac:dyDescent="0.3">
      <c r="L59" s="44">
        <v>650</v>
      </c>
      <c r="M59" s="44">
        <v>92</v>
      </c>
    </row>
    <row r="60" spans="12:14" x14ac:dyDescent="0.3">
      <c r="L60" s="44">
        <v>625</v>
      </c>
      <c r="M60" s="44">
        <v>18</v>
      </c>
    </row>
    <row r="61" spans="12:14" x14ac:dyDescent="0.3">
      <c r="L61" s="44">
        <v>434</v>
      </c>
      <c r="M61" s="44">
        <v>680</v>
      </c>
    </row>
    <row r="62" spans="12:14" x14ac:dyDescent="0.3">
      <c r="L62" s="44">
        <v>838</v>
      </c>
      <c r="M62" s="44">
        <v>639</v>
      </c>
    </row>
    <row r="63" spans="12:14" x14ac:dyDescent="0.3">
      <c r="L63" s="44">
        <v>616</v>
      </c>
      <c r="M63" s="44">
        <v>589</v>
      </c>
    </row>
    <row r="64" spans="12:14" x14ac:dyDescent="0.3">
      <c r="L64" s="44">
        <v>164</v>
      </c>
      <c r="M64" s="44">
        <v>698</v>
      </c>
    </row>
    <row r="65" spans="12:13" x14ac:dyDescent="0.3">
      <c r="L65" s="44">
        <v>14</v>
      </c>
      <c r="M65" s="44">
        <v>449</v>
      </c>
    </row>
    <row r="66" spans="12:13" x14ac:dyDescent="0.3">
      <c r="L66" s="44">
        <v>592</v>
      </c>
      <c r="M66" s="44">
        <v>797</v>
      </c>
    </row>
    <row r="67" spans="12:13" x14ac:dyDescent="0.3">
      <c r="L67" s="44">
        <v>554</v>
      </c>
      <c r="M67" s="44">
        <v>746</v>
      </c>
    </row>
    <row r="68" spans="12:13" x14ac:dyDescent="0.3">
      <c r="L68" s="44">
        <v>82</v>
      </c>
      <c r="M68" s="44">
        <v>895</v>
      </c>
    </row>
    <row r="69" spans="12:13" x14ac:dyDescent="0.3">
      <c r="L69" s="44">
        <v>409</v>
      </c>
      <c r="M69" s="44">
        <v>391</v>
      </c>
    </row>
    <row r="70" spans="12:13" x14ac:dyDescent="0.3">
      <c r="L70" s="44">
        <v>588</v>
      </c>
      <c r="M70" s="44">
        <v>358</v>
      </c>
    </row>
    <row r="71" spans="12:13" x14ac:dyDescent="0.3">
      <c r="L71" s="44">
        <v>479</v>
      </c>
      <c r="M71" s="44">
        <v>169</v>
      </c>
    </row>
    <row r="72" spans="12:13" x14ac:dyDescent="0.3">
      <c r="L72" s="44">
        <v>629</v>
      </c>
      <c r="M72" s="44">
        <v>466</v>
      </c>
    </row>
    <row r="73" spans="12:13" x14ac:dyDescent="0.3">
      <c r="L73" s="44">
        <v>34</v>
      </c>
      <c r="M73" s="44">
        <v>229</v>
      </c>
    </row>
  </sheetData>
  <mergeCells count="5">
    <mergeCell ref="B40:B48"/>
    <mergeCell ref="B25:C25"/>
    <mergeCell ref="B31:B32"/>
    <mergeCell ref="B35:B36"/>
    <mergeCell ref="C2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9209-A608-43BF-B8AD-F263665DC1AE}">
  <dimension ref="C4:U129"/>
  <sheetViews>
    <sheetView topLeftCell="A64" workbookViewId="0">
      <selection activeCell="O71" sqref="O71"/>
    </sheetView>
  </sheetViews>
  <sheetFormatPr defaultRowHeight="14.4" x14ac:dyDescent="0.3"/>
  <cols>
    <col min="14" max="14" width="19.6640625" bestFit="1" customWidth="1"/>
    <col min="15" max="15" width="17.33203125" customWidth="1"/>
  </cols>
  <sheetData>
    <row r="4" spans="5:17" ht="15" thickBot="1" x14ac:dyDescent="0.35">
      <c r="E4" s="80" t="s">
        <v>90</v>
      </c>
      <c r="F4" s="80"/>
    </row>
    <row r="5" spans="5:17" x14ac:dyDescent="0.3">
      <c r="N5" s="34" t="s">
        <v>96</v>
      </c>
      <c r="O5" s="52"/>
      <c r="P5" s="7"/>
      <c r="Q5" s="1"/>
    </row>
    <row r="6" spans="5:17" x14ac:dyDescent="0.3">
      <c r="F6" t="s">
        <v>91</v>
      </c>
      <c r="N6" s="6"/>
      <c r="O6" s="54" t="s">
        <v>98</v>
      </c>
      <c r="P6" s="54"/>
      <c r="Q6" s="55"/>
    </row>
    <row r="7" spans="5:17" x14ac:dyDescent="0.3">
      <c r="J7" t="s">
        <v>93</v>
      </c>
      <c r="N7" s="6"/>
      <c r="Q7" s="3"/>
    </row>
    <row r="8" spans="5:17" x14ac:dyDescent="0.3">
      <c r="J8" t="s">
        <v>94</v>
      </c>
      <c r="N8" s="53" t="s">
        <v>97</v>
      </c>
      <c r="O8" s="50"/>
      <c r="Q8" s="3"/>
    </row>
    <row r="9" spans="5:17" ht="15" thickBot="1" x14ac:dyDescent="0.35">
      <c r="E9" s="49" t="s">
        <v>73</v>
      </c>
      <c r="F9" s="49" t="s">
        <v>74</v>
      </c>
      <c r="G9" s="49" t="s">
        <v>75</v>
      </c>
      <c r="H9" s="49" t="s">
        <v>92</v>
      </c>
      <c r="N9" s="12"/>
      <c r="O9" s="56" t="s">
        <v>99</v>
      </c>
      <c r="P9" s="56"/>
      <c r="Q9" s="57"/>
    </row>
    <row r="10" spans="5:17" x14ac:dyDescent="0.3">
      <c r="E10" s="44">
        <v>57</v>
      </c>
      <c r="F10" s="44">
        <v>28</v>
      </c>
      <c r="G10" s="44">
        <v>75</v>
      </c>
      <c r="H10" s="44">
        <v>64</v>
      </c>
    </row>
    <row r="11" spans="5:17" x14ac:dyDescent="0.3">
      <c r="E11" s="44">
        <v>30</v>
      </c>
      <c r="F11" s="44">
        <v>49</v>
      </c>
      <c r="G11" s="44">
        <v>25</v>
      </c>
      <c r="H11" s="44">
        <v>93</v>
      </c>
    </row>
    <row r="12" spans="5:17" x14ac:dyDescent="0.3">
      <c r="E12" s="44">
        <v>87</v>
      </c>
      <c r="F12" s="44">
        <v>81</v>
      </c>
      <c r="G12" s="44">
        <v>94</v>
      </c>
      <c r="H12" s="44">
        <v>72</v>
      </c>
    </row>
    <row r="13" spans="5:17" x14ac:dyDescent="0.3">
      <c r="E13" s="44">
        <v>23</v>
      </c>
      <c r="F13" s="44">
        <v>51</v>
      </c>
      <c r="G13" s="44">
        <v>11</v>
      </c>
      <c r="H13" s="44">
        <v>56</v>
      </c>
    </row>
    <row r="14" spans="5:17" ht="15" thickBot="1" x14ac:dyDescent="0.35">
      <c r="E14" s="44">
        <v>14</v>
      </c>
      <c r="F14" s="44">
        <v>75</v>
      </c>
      <c r="G14" s="44">
        <v>50</v>
      </c>
      <c r="H14" s="44">
        <v>90</v>
      </c>
    </row>
    <row r="15" spans="5:17" x14ac:dyDescent="0.3">
      <c r="E15" s="44">
        <v>54</v>
      </c>
      <c r="F15" s="44">
        <v>82</v>
      </c>
      <c r="G15" s="44">
        <v>29</v>
      </c>
      <c r="H15" s="44">
        <v>24</v>
      </c>
      <c r="K15" s="34" t="s">
        <v>100</v>
      </c>
      <c r="L15" s="1"/>
    </row>
    <row r="16" spans="5:17" x14ac:dyDescent="0.3">
      <c r="E16" s="44">
        <v>79</v>
      </c>
      <c r="F16" s="44">
        <v>79</v>
      </c>
      <c r="G16" s="44">
        <v>85</v>
      </c>
      <c r="H16" s="44">
        <v>96</v>
      </c>
      <c r="K16" s="6" t="s">
        <v>101</v>
      </c>
      <c r="L16" s="3"/>
    </row>
    <row r="17" spans="4:21" ht="15" thickBot="1" x14ac:dyDescent="0.35">
      <c r="E17" s="44">
        <v>68</v>
      </c>
      <c r="F17" s="44">
        <v>15</v>
      </c>
      <c r="G17" s="44">
        <v>78</v>
      </c>
      <c r="H17" s="44">
        <v>40</v>
      </c>
      <c r="K17" s="12" t="s">
        <v>102</v>
      </c>
      <c r="L17" s="2"/>
    </row>
    <row r="18" spans="4:21" x14ac:dyDescent="0.3">
      <c r="E18" s="44">
        <v>49</v>
      </c>
      <c r="F18" s="44">
        <v>28</v>
      </c>
      <c r="G18" s="44">
        <v>47</v>
      </c>
      <c r="H18" s="44">
        <v>38</v>
      </c>
    </row>
    <row r="19" spans="4:21" x14ac:dyDescent="0.3">
      <c r="E19" s="44">
        <v>53</v>
      </c>
      <c r="F19" s="44">
        <v>73</v>
      </c>
      <c r="G19" s="44">
        <v>52</v>
      </c>
      <c r="H19" s="44">
        <v>33</v>
      </c>
    </row>
    <row r="20" spans="4:21" x14ac:dyDescent="0.3">
      <c r="E20" s="44">
        <v>99</v>
      </c>
      <c r="F20" s="44">
        <v>55</v>
      </c>
      <c r="G20" s="44">
        <v>63</v>
      </c>
      <c r="H20" s="44">
        <v>67</v>
      </c>
    </row>
    <row r="21" spans="4:21" x14ac:dyDescent="0.3">
      <c r="E21" s="44">
        <v>57</v>
      </c>
      <c r="F21" s="44">
        <v>48</v>
      </c>
      <c r="G21" s="44">
        <v>97</v>
      </c>
      <c r="H21" s="44">
        <v>74</v>
      </c>
      <c r="K21" t="s">
        <v>107</v>
      </c>
    </row>
    <row r="22" spans="4:21" x14ac:dyDescent="0.3">
      <c r="E22" s="44">
        <v>97</v>
      </c>
      <c r="F22" s="44">
        <v>57</v>
      </c>
      <c r="G22" s="44">
        <v>43</v>
      </c>
      <c r="H22" s="44">
        <v>69</v>
      </c>
    </row>
    <row r="23" spans="4:21" x14ac:dyDescent="0.3">
      <c r="K23" s="50" t="s">
        <v>108</v>
      </c>
      <c r="L23" s="50"/>
      <c r="M23" s="50"/>
      <c r="N23" s="50"/>
    </row>
    <row r="25" spans="4:21" x14ac:dyDescent="0.3">
      <c r="D25" t="s">
        <v>95</v>
      </c>
      <c r="E25" s="50">
        <v>55</v>
      </c>
      <c r="F25" s="50">
        <v>90</v>
      </c>
      <c r="G25" s="50">
        <v>27</v>
      </c>
      <c r="K25" t="s">
        <v>109</v>
      </c>
    </row>
    <row r="30" spans="4:21" x14ac:dyDescent="0.3">
      <c r="F30" s="80" t="s">
        <v>10</v>
      </c>
      <c r="G30" s="80"/>
    </row>
    <row r="31" spans="4:21" ht="15" thickBot="1" x14ac:dyDescent="0.35">
      <c r="H31" s="58" t="s">
        <v>106</v>
      </c>
      <c r="I31" s="58" t="s">
        <v>81</v>
      </c>
    </row>
    <row r="32" spans="4:21" x14ac:dyDescent="0.3">
      <c r="H32" s="44">
        <v>2</v>
      </c>
      <c r="I32" s="44">
        <v>4</v>
      </c>
      <c r="N32" s="51"/>
      <c r="O32" s="52" t="s">
        <v>125</v>
      </c>
      <c r="P32" s="52"/>
      <c r="Q32" s="52"/>
      <c r="R32" s="52"/>
      <c r="S32" s="52"/>
      <c r="T32" s="52"/>
      <c r="U32" s="61"/>
    </row>
    <row r="33" spans="5:21" x14ac:dyDescent="0.3">
      <c r="H33" s="44">
        <v>3</v>
      </c>
      <c r="I33" s="44">
        <v>9</v>
      </c>
      <c r="N33" s="6"/>
      <c r="U33" s="3"/>
    </row>
    <row r="34" spans="5:21" ht="15" thickBot="1" x14ac:dyDescent="0.35">
      <c r="H34" s="44">
        <v>4</v>
      </c>
      <c r="I34" s="44">
        <v>16</v>
      </c>
      <c r="N34" s="62" t="s">
        <v>126</v>
      </c>
      <c r="O34" s="56" t="s">
        <v>122</v>
      </c>
      <c r="P34" s="10"/>
      <c r="Q34" s="10"/>
      <c r="R34" s="10"/>
      <c r="S34" s="10"/>
      <c r="T34" s="10"/>
      <c r="U34" s="2"/>
    </row>
    <row r="35" spans="5:21" x14ac:dyDescent="0.3">
      <c r="H35" s="44">
        <v>5</v>
      </c>
      <c r="I35" s="44">
        <v>25</v>
      </c>
    </row>
    <row r="36" spans="5:21" x14ac:dyDescent="0.3">
      <c r="H36" s="44">
        <v>6</v>
      </c>
      <c r="I36" s="44">
        <v>36</v>
      </c>
    </row>
    <row r="37" spans="5:21" x14ac:dyDescent="0.3">
      <c r="H37" s="44">
        <v>7</v>
      </c>
      <c r="I37" s="44">
        <v>49</v>
      </c>
    </row>
    <row r="39" spans="5:21" x14ac:dyDescent="0.3">
      <c r="K39" t="s">
        <v>118</v>
      </c>
    </row>
    <row r="40" spans="5:21" x14ac:dyDescent="0.3">
      <c r="E40" t="s">
        <v>108</v>
      </c>
    </row>
    <row r="41" spans="5:21" x14ac:dyDescent="0.3">
      <c r="I41" s="59" t="s">
        <v>110</v>
      </c>
      <c r="J41" s="59" t="s">
        <v>116</v>
      </c>
    </row>
    <row r="42" spans="5:21" x14ac:dyDescent="0.3">
      <c r="F42" s="49" t="s">
        <v>73</v>
      </c>
      <c r="G42" s="49" t="s">
        <v>74</v>
      </c>
      <c r="H42" s="49" t="s">
        <v>75</v>
      </c>
      <c r="I42" s="49" t="s">
        <v>92</v>
      </c>
      <c r="J42" s="60" t="s">
        <v>82</v>
      </c>
      <c r="K42" s="60" t="s">
        <v>119</v>
      </c>
      <c r="L42" s="60" t="s">
        <v>120</v>
      </c>
    </row>
    <row r="43" spans="5:21" x14ac:dyDescent="0.3">
      <c r="F43" s="44">
        <v>57</v>
      </c>
      <c r="G43" s="44">
        <v>28</v>
      </c>
      <c r="H43" s="44">
        <v>75</v>
      </c>
      <c r="I43" s="44">
        <v>64</v>
      </c>
      <c r="J43">
        <f t="shared" ref="J43:J55" si="0">$G$63*F43 + $H$63*G43 + $I$63*H43 +$J$63</f>
        <v>229.48000000000002</v>
      </c>
      <c r="K43">
        <f>I43-J43</f>
        <v>-165.48000000000002</v>
      </c>
      <c r="L43">
        <f>K43^2</f>
        <v>27383.630400000005</v>
      </c>
    </row>
    <row r="44" spans="5:21" x14ac:dyDescent="0.3">
      <c r="F44" s="44">
        <v>30</v>
      </c>
      <c r="G44" s="44">
        <v>49</v>
      </c>
      <c r="H44" s="44">
        <v>25</v>
      </c>
      <c r="I44" s="44">
        <v>93</v>
      </c>
      <c r="J44">
        <f t="shared" si="0"/>
        <v>66.34</v>
      </c>
      <c r="K44">
        <f t="shared" ref="K44:K55" si="1">I44-J44</f>
        <v>26.659999999999997</v>
      </c>
      <c r="L44">
        <f t="shared" ref="L44:L55" si="2">K44^2</f>
        <v>710.75559999999984</v>
      </c>
    </row>
    <row r="45" spans="5:21" x14ac:dyDescent="0.3">
      <c r="F45" s="44">
        <v>87</v>
      </c>
      <c r="G45" s="44">
        <v>81</v>
      </c>
      <c r="H45" s="44">
        <v>94</v>
      </c>
      <c r="I45" s="44">
        <v>72</v>
      </c>
      <c r="J45">
        <f t="shared" si="0"/>
        <v>269.86</v>
      </c>
      <c r="K45">
        <f t="shared" si="1"/>
        <v>-197.86</v>
      </c>
      <c r="L45">
        <f t="shared" si="2"/>
        <v>39148.579600000005</v>
      </c>
    </row>
    <row r="46" spans="5:21" x14ac:dyDescent="0.3">
      <c r="F46" s="44">
        <v>23</v>
      </c>
      <c r="G46" s="44">
        <v>51</v>
      </c>
      <c r="H46" s="44">
        <v>11</v>
      </c>
      <c r="I46" s="44">
        <v>56</v>
      </c>
      <c r="J46">
        <f t="shared" si="0"/>
        <v>24.760000000000005</v>
      </c>
      <c r="K46">
        <f t="shared" si="1"/>
        <v>31.239999999999995</v>
      </c>
      <c r="L46">
        <f t="shared" si="2"/>
        <v>975.93759999999963</v>
      </c>
    </row>
    <row r="47" spans="5:21" x14ac:dyDescent="0.3">
      <c r="F47" s="44">
        <v>14</v>
      </c>
      <c r="G47" s="44">
        <v>75</v>
      </c>
      <c r="H47" s="44">
        <v>50</v>
      </c>
      <c r="I47" s="44">
        <v>90</v>
      </c>
      <c r="J47">
        <f t="shared" si="0"/>
        <v>73</v>
      </c>
      <c r="K47">
        <f t="shared" si="1"/>
        <v>17</v>
      </c>
      <c r="L47">
        <f t="shared" si="2"/>
        <v>289</v>
      </c>
    </row>
    <row r="48" spans="5:21" x14ac:dyDescent="0.3">
      <c r="F48" s="44">
        <v>54</v>
      </c>
      <c r="G48" s="44">
        <v>82</v>
      </c>
      <c r="H48" s="44">
        <v>29</v>
      </c>
      <c r="I48" s="44">
        <v>24</v>
      </c>
      <c r="J48">
        <f t="shared" si="0"/>
        <v>83.02000000000001</v>
      </c>
      <c r="K48">
        <f t="shared" si="1"/>
        <v>-59.02000000000001</v>
      </c>
      <c r="L48">
        <f t="shared" si="2"/>
        <v>3483.3604000000014</v>
      </c>
    </row>
    <row r="49" spans="3:12" x14ac:dyDescent="0.3">
      <c r="F49" s="44">
        <v>79</v>
      </c>
      <c r="G49" s="44">
        <v>79</v>
      </c>
      <c r="H49" s="44">
        <v>85</v>
      </c>
      <c r="I49" s="44">
        <v>96</v>
      </c>
      <c r="J49">
        <f t="shared" si="0"/>
        <v>240.64</v>
      </c>
      <c r="K49">
        <f t="shared" si="1"/>
        <v>-144.63999999999999</v>
      </c>
      <c r="L49">
        <f t="shared" si="2"/>
        <v>20920.729599999995</v>
      </c>
    </row>
    <row r="50" spans="3:12" x14ac:dyDescent="0.3">
      <c r="F50" s="44">
        <v>68</v>
      </c>
      <c r="G50" s="44">
        <v>15</v>
      </c>
      <c r="H50" s="44">
        <v>78</v>
      </c>
      <c r="I50" s="44">
        <v>40</v>
      </c>
      <c r="J50">
        <f t="shared" si="0"/>
        <v>263.20000000000005</v>
      </c>
      <c r="K50">
        <f t="shared" si="1"/>
        <v>-223.20000000000005</v>
      </c>
      <c r="L50">
        <f t="shared" si="2"/>
        <v>49818.24000000002</v>
      </c>
    </row>
    <row r="51" spans="3:12" x14ac:dyDescent="0.3">
      <c r="F51" s="44">
        <v>49</v>
      </c>
      <c r="G51" s="44">
        <v>28</v>
      </c>
      <c r="H51" s="44">
        <v>47</v>
      </c>
      <c r="I51" s="44">
        <v>38</v>
      </c>
      <c r="J51">
        <f t="shared" si="0"/>
        <v>158.68</v>
      </c>
      <c r="K51">
        <f t="shared" si="1"/>
        <v>-120.68</v>
      </c>
      <c r="L51">
        <f t="shared" si="2"/>
        <v>14563.662400000001</v>
      </c>
    </row>
    <row r="52" spans="3:12" x14ac:dyDescent="0.3">
      <c r="F52" s="44">
        <v>53</v>
      </c>
      <c r="G52" s="44">
        <v>73</v>
      </c>
      <c r="H52" s="44">
        <v>52</v>
      </c>
      <c r="I52" s="44">
        <v>33</v>
      </c>
      <c r="J52">
        <f t="shared" si="0"/>
        <v>137.38</v>
      </c>
      <c r="K52">
        <f t="shared" si="1"/>
        <v>-104.38</v>
      </c>
      <c r="L52">
        <f t="shared" si="2"/>
        <v>10895.184399999998</v>
      </c>
    </row>
    <row r="53" spans="3:12" x14ac:dyDescent="0.3">
      <c r="F53" s="44">
        <v>99</v>
      </c>
      <c r="G53" s="44">
        <v>55</v>
      </c>
      <c r="H53" s="44">
        <v>63</v>
      </c>
      <c r="I53" s="44">
        <v>67</v>
      </c>
      <c r="J53">
        <f t="shared" si="0"/>
        <v>244.60000000000002</v>
      </c>
      <c r="K53">
        <f t="shared" si="1"/>
        <v>-177.60000000000002</v>
      </c>
      <c r="L53">
        <f t="shared" si="2"/>
        <v>31541.760000000009</v>
      </c>
    </row>
    <row r="54" spans="3:12" x14ac:dyDescent="0.3">
      <c r="F54" s="44">
        <v>57</v>
      </c>
      <c r="G54" s="44">
        <v>48</v>
      </c>
      <c r="H54" s="44">
        <v>97</v>
      </c>
      <c r="I54" s="44">
        <v>74</v>
      </c>
      <c r="J54">
        <f t="shared" si="0"/>
        <v>258.88</v>
      </c>
      <c r="K54">
        <f t="shared" si="1"/>
        <v>-184.88</v>
      </c>
      <c r="L54">
        <f t="shared" si="2"/>
        <v>34180.614399999999</v>
      </c>
    </row>
    <row r="55" spans="3:12" x14ac:dyDescent="0.3">
      <c r="F55" s="44">
        <v>97</v>
      </c>
      <c r="G55" s="44">
        <v>57</v>
      </c>
      <c r="H55" s="44">
        <v>43</v>
      </c>
      <c r="I55" s="44">
        <v>69</v>
      </c>
      <c r="J55">
        <f t="shared" si="0"/>
        <v>197.92000000000002</v>
      </c>
      <c r="K55">
        <f t="shared" si="1"/>
        <v>-128.92000000000002</v>
      </c>
      <c r="L55">
        <f t="shared" si="2"/>
        <v>16620.366400000003</v>
      </c>
    </row>
    <row r="57" spans="3:12" x14ac:dyDescent="0.3">
      <c r="K57" t="s">
        <v>121</v>
      </c>
      <c r="L57" s="50">
        <f>SUM(L43:L55)</f>
        <v>250531.82080000002</v>
      </c>
    </row>
    <row r="62" spans="3:12" x14ac:dyDescent="0.3">
      <c r="G62" s="50" t="s">
        <v>112</v>
      </c>
      <c r="H62" s="50" t="s">
        <v>113</v>
      </c>
      <c r="I62" s="50" t="s">
        <v>114</v>
      </c>
      <c r="J62" s="50" t="s">
        <v>115</v>
      </c>
      <c r="K62" s="50" t="s">
        <v>122</v>
      </c>
    </row>
    <row r="63" spans="3:12" x14ac:dyDescent="0.3">
      <c r="C63" t="s">
        <v>117</v>
      </c>
      <c r="F63" s="59" t="s">
        <v>111</v>
      </c>
      <c r="G63">
        <v>1.5</v>
      </c>
      <c r="H63">
        <v>-0.84</v>
      </c>
      <c r="I63">
        <v>2.1</v>
      </c>
      <c r="J63">
        <v>10</v>
      </c>
      <c r="K63" s="50">
        <v>250531.8</v>
      </c>
    </row>
    <row r="65" spans="5:13" x14ac:dyDescent="0.3">
      <c r="F65" t="s">
        <v>123</v>
      </c>
      <c r="G65">
        <v>0.84699999999999998</v>
      </c>
      <c r="H65">
        <v>-1.0589999999999999</v>
      </c>
      <c r="I65">
        <v>2.19</v>
      </c>
      <c r="J65">
        <v>10.3</v>
      </c>
      <c r="K65">
        <v>65123</v>
      </c>
    </row>
    <row r="74" spans="5:13" x14ac:dyDescent="0.3">
      <c r="F74" t="s">
        <v>124</v>
      </c>
      <c r="G74" s="54">
        <v>0.182</v>
      </c>
      <c r="H74" s="54">
        <v>-0.84299999999999997</v>
      </c>
      <c r="I74" s="54">
        <v>1.7190000000000001</v>
      </c>
      <c r="J74" s="54">
        <v>8.6</v>
      </c>
    </row>
    <row r="79" spans="5:13" x14ac:dyDescent="0.3">
      <c r="E79" s="80" t="s">
        <v>127</v>
      </c>
      <c r="F79" s="80"/>
      <c r="J79" t="s">
        <v>128</v>
      </c>
      <c r="L79" s="50" t="s">
        <v>129</v>
      </c>
      <c r="M79" s="50" t="s">
        <v>92</v>
      </c>
    </row>
    <row r="80" spans="5:13" x14ac:dyDescent="0.3">
      <c r="F80" t="s">
        <v>4</v>
      </c>
      <c r="L80">
        <v>1</v>
      </c>
      <c r="M80">
        <v>19</v>
      </c>
    </row>
    <row r="81" spans="3:16" ht="15" thickBot="1" x14ac:dyDescent="0.35">
      <c r="L81">
        <v>1</v>
      </c>
      <c r="M81">
        <v>38</v>
      </c>
    </row>
    <row r="82" spans="3:16" x14ac:dyDescent="0.3">
      <c r="C82" t="s">
        <v>136</v>
      </c>
      <c r="F82" s="51" t="s">
        <v>130</v>
      </c>
      <c r="G82" s="7"/>
      <c r="H82" s="7"/>
      <c r="I82" s="7"/>
      <c r="J82" s="1"/>
      <c r="L82">
        <v>2</v>
      </c>
      <c r="M82">
        <v>16</v>
      </c>
      <c r="O82" t="s">
        <v>134</v>
      </c>
      <c r="P82">
        <v>34.842857142857142</v>
      </c>
    </row>
    <row r="83" spans="3:16" x14ac:dyDescent="0.3">
      <c r="F83" s="6"/>
      <c r="H83" t="s">
        <v>131</v>
      </c>
      <c r="J83" s="3"/>
      <c r="L83">
        <v>1</v>
      </c>
      <c r="M83" s="40">
        <v>34.799999999999997</v>
      </c>
      <c r="O83" t="s">
        <v>135</v>
      </c>
      <c r="P83">
        <v>1</v>
      </c>
    </row>
    <row r="84" spans="3:16" x14ac:dyDescent="0.3">
      <c r="F84" s="6"/>
      <c r="J84" s="3"/>
      <c r="L84" s="40">
        <v>1</v>
      </c>
      <c r="M84">
        <v>24</v>
      </c>
    </row>
    <row r="85" spans="3:16" x14ac:dyDescent="0.3">
      <c r="F85" s="6"/>
      <c r="J85" s="3"/>
      <c r="L85">
        <v>3</v>
      </c>
      <c r="M85" s="40">
        <v>34.799999999999997</v>
      </c>
    </row>
    <row r="86" spans="3:16" x14ac:dyDescent="0.3">
      <c r="F86" s="6" t="s">
        <v>132</v>
      </c>
      <c r="J86" s="3"/>
      <c r="L86">
        <v>2</v>
      </c>
      <c r="M86" s="40">
        <v>34.799999999999997</v>
      </c>
    </row>
    <row r="87" spans="3:16" ht="15" thickBot="1" x14ac:dyDescent="0.35">
      <c r="F87" s="12"/>
      <c r="G87" s="10"/>
      <c r="H87" s="10" t="s">
        <v>133</v>
      </c>
      <c r="I87" s="10"/>
      <c r="J87" s="2"/>
      <c r="L87">
        <v>2</v>
      </c>
      <c r="M87">
        <v>55</v>
      </c>
    </row>
    <row r="88" spans="3:16" x14ac:dyDescent="0.3">
      <c r="L88">
        <v>3</v>
      </c>
      <c r="M88">
        <v>21</v>
      </c>
    </row>
    <row r="89" spans="3:16" x14ac:dyDescent="0.3">
      <c r="L89">
        <v>1</v>
      </c>
      <c r="M89">
        <v>12</v>
      </c>
    </row>
    <row r="90" spans="3:16" x14ac:dyDescent="0.3">
      <c r="L90" s="40">
        <v>1</v>
      </c>
      <c r="M90" s="40">
        <v>34.799999999999997</v>
      </c>
    </row>
    <row r="91" spans="3:16" x14ac:dyDescent="0.3">
      <c r="D91" s="41" t="s">
        <v>137</v>
      </c>
      <c r="E91" s="41"/>
      <c r="F91" s="41"/>
      <c r="G91" s="41"/>
      <c r="H91" s="41"/>
      <c r="I91" s="41" t="s">
        <v>138</v>
      </c>
      <c r="L91">
        <v>2</v>
      </c>
      <c r="M91">
        <v>56</v>
      </c>
    </row>
    <row r="92" spans="3:16" x14ac:dyDescent="0.3">
      <c r="L92">
        <v>2</v>
      </c>
      <c r="M92">
        <v>34</v>
      </c>
    </row>
    <row r="93" spans="3:16" x14ac:dyDescent="0.3">
      <c r="L93">
        <v>3</v>
      </c>
      <c r="M93">
        <v>31</v>
      </c>
    </row>
    <row r="94" spans="3:16" x14ac:dyDescent="0.3">
      <c r="L94">
        <v>3</v>
      </c>
      <c r="M94">
        <v>78</v>
      </c>
    </row>
    <row r="95" spans="3:16" x14ac:dyDescent="0.3">
      <c r="L95">
        <v>1</v>
      </c>
      <c r="M95">
        <v>42</v>
      </c>
    </row>
    <row r="96" spans="3:16" x14ac:dyDescent="0.3">
      <c r="L96">
        <v>1</v>
      </c>
      <c r="M96">
        <v>27</v>
      </c>
    </row>
    <row r="100" spans="5:13" x14ac:dyDescent="0.3">
      <c r="E100" s="28" t="s">
        <v>139</v>
      </c>
      <c r="F100" t="s">
        <v>140</v>
      </c>
    </row>
    <row r="103" spans="5:13" x14ac:dyDescent="0.3">
      <c r="F103" t="s">
        <v>141</v>
      </c>
    </row>
    <row r="104" spans="5:13" x14ac:dyDescent="0.3">
      <c r="G104" t="s">
        <v>142</v>
      </c>
    </row>
    <row r="105" spans="5:13" ht="15" thickBot="1" x14ac:dyDescent="0.35"/>
    <row r="106" spans="5:13" x14ac:dyDescent="0.3">
      <c r="J106" s="34" t="s">
        <v>143</v>
      </c>
      <c r="K106" s="61" t="s">
        <v>144</v>
      </c>
    </row>
    <row r="107" spans="5:13" x14ac:dyDescent="0.3">
      <c r="J107" s="6">
        <v>1</v>
      </c>
      <c r="K107" s="3">
        <v>38</v>
      </c>
      <c r="M107" s="3">
        <v>38</v>
      </c>
    </row>
    <row r="108" spans="5:13" x14ac:dyDescent="0.3">
      <c r="J108" s="6">
        <v>2</v>
      </c>
      <c r="K108" s="3">
        <v>29</v>
      </c>
      <c r="M108" s="3">
        <v>29</v>
      </c>
    </row>
    <row r="109" spans="5:13" x14ac:dyDescent="0.3">
      <c r="J109" s="6">
        <v>3</v>
      </c>
      <c r="K109" s="3">
        <v>31</v>
      </c>
      <c r="M109" s="3">
        <v>31</v>
      </c>
    </row>
    <row r="110" spans="5:13" x14ac:dyDescent="0.3">
      <c r="J110" s="6">
        <v>4</v>
      </c>
      <c r="K110" s="3">
        <v>32.5</v>
      </c>
      <c r="M110" s="3">
        <v>32.5</v>
      </c>
    </row>
    <row r="111" spans="5:13" x14ac:dyDescent="0.3">
      <c r="J111" s="6">
        <v>5</v>
      </c>
      <c r="K111" s="3">
        <v>36</v>
      </c>
      <c r="M111" s="3">
        <v>36</v>
      </c>
    </row>
    <row r="112" spans="5:13" x14ac:dyDescent="0.3">
      <c r="J112" s="6">
        <v>6</v>
      </c>
      <c r="K112" s="3">
        <v>26.9</v>
      </c>
      <c r="M112" s="3">
        <v>26.9</v>
      </c>
    </row>
    <row r="113" spans="5:13" x14ac:dyDescent="0.3">
      <c r="J113" s="6">
        <v>7</v>
      </c>
      <c r="K113" s="63">
        <v>98</v>
      </c>
      <c r="M113" s="3"/>
    </row>
    <row r="114" spans="5:13" x14ac:dyDescent="0.3">
      <c r="J114" s="6">
        <v>8</v>
      </c>
      <c r="K114" s="3">
        <v>25</v>
      </c>
      <c r="M114" s="3">
        <v>25</v>
      </c>
    </row>
    <row r="115" spans="5:13" x14ac:dyDescent="0.3">
      <c r="J115" s="6">
        <v>9</v>
      </c>
      <c r="K115" s="3">
        <v>28.5</v>
      </c>
      <c r="M115" s="3">
        <v>28.5</v>
      </c>
    </row>
    <row r="116" spans="5:13" ht="15" thickBot="1" x14ac:dyDescent="0.35">
      <c r="J116" s="12">
        <v>10</v>
      </c>
      <c r="K116" s="64">
        <v>95.6</v>
      </c>
      <c r="M116" s="2"/>
    </row>
    <row r="118" spans="5:13" x14ac:dyDescent="0.3">
      <c r="J118" t="s">
        <v>145</v>
      </c>
      <c r="K118">
        <f>AVERAGE(K107:K116)</f>
        <v>44.05</v>
      </c>
      <c r="M118">
        <f>AVERAGE(M107:M115)</f>
        <v>30.862500000000001</v>
      </c>
    </row>
    <row r="122" spans="5:13" x14ac:dyDescent="0.3">
      <c r="E122" s="28" t="s">
        <v>146</v>
      </c>
      <c r="F122" s="28"/>
    </row>
    <row r="124" spans="5:13" x14ac:dyDescent="0.3">
      <c r="G124" t="s">
        <v>147</v>
      </c>
    </row>
    <row r="125" spans="5:13" x14ac:dyDescent="0.3">
      <c r="G125" t="s">
        <v>148</v>
      </c>
    </row>
    <row r="126" spans="5:13" x14ac:dyDescent="0.3">
      <c r="I126" t="s">
        <v>73</v>
      </c>
      <c r="J126" t="s">
        <v>74</v>
      </c>
      <c r="K126" t="s">
        <v>75</v>
      </c>
    </row>
    <row r="127" spans="5:13" x14ac:dyDescent="0.3">
      <c r="H127" t="s">
        <v>73</v>
      </c>
      <c r="I127" s="44"/>
      <c r="J127" s="65"/>
      <c r="K127" s="65"/>
    </row>
    <row r="128" spans="5:13" x14ac:dyDescent="0.3">
      <c r="H128" t="s">
        <v>74</v>
      </c>
      <c r="I128" s="65">
        <v>0.7</v>
      </c>
      <c r="J128" s="44"/>
      <c r="K128" s="65"/>
    </row>
    <row r="129" spans="8:11" x14ac:dyDescent="0.3">
      <c r="H129" t="s">
        <v>75</v>
      </c>
      <c r="I129" s="65">
        <v>-0.21</v>
      </c>
      <c r="J129" s="65">
        <v>0.94</v>
      </c>
      <c r="K129" s="44"/>
    </row>
  </sheetData>
  <mergeCells count="3">
    <mergeCell ref="E4:F4"/>
    <mergeCell ref="F30:G30"/>
    <mergeCell ref="E79:F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8362-D0C3-43CD-8F3A-AAA67055E029}">
  <dimension ref="B1:T114"/>
  <sheetViews>
    <sheetView tabSelected="1" zoomScale="90" zoomScaleNormal="90" workbookViewId="0">
      <selection activeCell="F16" sqref="F16"/>
    </sheetView>
  </sheetViews>
  <sheetFormatPr defaultRowHeight="14.4" x14ac:dyDescent="0.3"/>
  <cols>
    <col min="1" max="1" width="4.109375" customWidth="1"/>
    <col min="2" max="2" width="12.6640625" customWidth="1"/>
    <col min="3" max="3" width="51.44140625" bestFit="1" customWidth="1"/>
    <col min="4" max="4" width="48.109375" bestFit="1" customWidth="1"/>
    <col min="5" max="5" width="18.109375" customWidth="1"/>
    <col min="7" max="7" width="12.44140625" bestFit="1" customWidth="1"/>
    <col min="8" max="8" width="17.5546875" bestFit="1" customWidth="1"/>
  </cols>
  <sheetData>
    <row r="1" spans="2:20" ht="15" thickBot="1" x14ac:dyDescent="0.35"/>
    <row r="2" spans="2:20" ht="24" thickBot="1" x14ac:dyDescent="0.5">
      <c r="B2" s="81"/>
      <c r="C2" s="82" t="s">
        <v>150</v>
      </c>
    </row>
    <row r="3" spans="2:20" ht="21" x14ac:dyDescent="0.4">
      <c r="B3" s="81"/>
      <c r="C3" s="81"/>
    </row>
    <row r="4" spans="2:20" ht="21" x14ac:dyDescent="0.4">
      <c r="B4" s="81"/>
      <c r="C4" s="81"/>
    </row>
    <row r="5" spans="2:20" ht="18.600000000000001" thickBot="1" x14ac:dyDescent="0.4">
      <c r="C5" s="83" t="s">
        <v>151</v>
      </c>
      <c r="D5" s="83"/>
    </row>
    <row r="6" spans="2:20" x14ac:dyDescent="0.3">
      <c r="D6" s="84" t="s">
        <v>152</v>
      </c>
      <c r="E6" s="85" t="s">
        <v>153</v>
      </c>
      <c r="Q6" s="49" t="s">
        <v>73</v>
      </c>
      <c r="R6" s="49" t="s">
        <v>74</v>
      </c>
      <c r="S6" s="49" t="s">
        <v>75</v>
      </c>
      <c r="T6" s="49" t="s">
        <v>154</v>
      </c>
    </row>
    <row r="7" spans="2:20" x14ac:dyDescent="0.3">
      <c r="C7" s="86" t="s">
        <v>155</v>
      </c>
      <c r="D7" s="84"/>
      <c r="E7" s="87" t="s">
        <v>156</v>
      </c>
      <c r="P7">
        <v>1</v>
      </c>
      <c r="Q7" s="44">
        <v>56</v>
      </c>
      <c r="R7" s="44">
        <v>36</v>
      </c>
      <c r="S7" s="44">
        <v>14</v>
      </c>
      <c r="T7" s="44" t="s">
        <v>157</v>
      </c>
    </row>
    <row r="8" spans="2:20" x14ac:dyDescent="0.3">
      <c r="D8" s="84"/>
      <c r="E8" s="87" t="s">
        <v>158</v>
      </c>
      <c r="Q8" s="44">
        <v>65</v>
      </c>
      <c r="R8" s="44">
        <v>89</v>
      </c>
      <c r="S8" s="44">
        <v>48</v>
      </c>
      <c r="T8" s="44" t="s">
        <v>157</v>
      </c>
    </row>
    <row r="9" spans="2:20" x14ac:dyDescent="0.3">
      <c r="D9" s="84"/>
      <c r="E9" s="87" t="s">
        <v>159</v>
      </c>
      <c r="Q9" s="44">
        <v>79</v>
      </c>
      <c r="R9" s="44">
        <v>54</v>
      </c>
      <c r="S9" s="44">
        <v>30</v>
      </c>
      <c r="T9" s="44" t="s">
        <v>157</v>
      </c>
    </row>
    <row r="10" spans="2:20" ht="15" thickBot="1" x14ac:dyDescent="0.35">
      <c r="D10" s="88"/>
      <c r="E10" s="89" t="s">
        <v>160</v>
      </c>
      <c r="Q10" s="44">
        <v>79</v>
      </c>
      <c r="R10" s="44">
        <v>38</v>
      </c>
      <c r="S10" s="44">
        <v>99</v>
      </c>
      <c r="T10" s="44" t="s">
        <v>161</v>
      </c>
    </row>
    <row r="11" spans="2:20" x14ac:dyDescent="0.3">
      <c r="C11" s="51" t="s">
        <v>162</v>
      </c>
      <c r="D11" s="90" t="s">
        <v>163</v>
      </c>
      <c r="Q11" s="44">
        <v>99</v>
      </c>
      <c r="R11" s="44">
        <v>94</v>
      </c>
      <c r="S11" s="44">
        <v>86</v>
      </c>
      <c r="T11" s="44" t="s">
        <v>161</v>
      </c>
    </row>
    <row r="12" spans="2:20" ht="15" thickBot="1" x14ac:dyDescent="0.35">
      <c r="C12" s="12" t="s">
        <v>164</v>
      </c>
      <c r="D12" s="91"/>
      <c r="Q12" s="44">
        <v>12</v>
      </c>
      <c r="R12" s="44">
        <v>18</v>
      </c>
      <c r="S12" s="44">
        <v>16</v>
      </c>
      <c r="T12" s="44" t="s">
        <v>157</v>
      </c>
    </row>
    <row r="13" spans="2:20" x14ac:dyDescent="0.3">
      <c r="Q13" s="44">
        <v>56</v>
      </c>
      <c r="R13" s="44">
        <v>84</v>
      </c>
      <c r="S13" s="44">
        <v>42</v>
      </c>
      <c r="T13" s="44" t="s">
        <v>157</v>
      </c>
    </row>
    <row r="14" spans="2:20" x14ac:dyDescent="0.3">
      <c r="Q14" s="44">
        <v>50</v>
      </c>
      <c r="R14" s="44">
        <v>83</v>
      </c>
      <c r="S14" s="44">
        <v>49</v>
      </c>
      <c r="T14" s="44" t="s">
        <v>161</v>
      </c>
    </row>
    <row r="15" spans="2:20" x14ac:dyDescent="0.3">
      <c r="C15" s="92" t="s">
        <v>165</v>
      </c>
      <c r="D15" s="93" t="s">
        <v>166</v>
      </c>
      <c r="I15" s="21"/>
      <c r="Q15" s="44">
        <v>97</v>
      </c>
      <c r="R15" s="44">
        <v>74</v>
      </c>
      <c r="S15" s="44">
        <v>29</v>
      </c>
      <c r="T15" s="44" t="s">
        <v>161</v>
      </c>
    </row>
    <row r="16" spans="2:20" x14ac:dyDescent="0.3">
      <c r="C16" s="92" t="s">
        <v>167</v>
      </c>
      <c r="D16" s="93" t="s">
        <v>168</v>
      </c>
      <c r="H16" s="21"/>
      <c r="I16" s="21"/>
      <c r="Q16" s="44">
        <v>10</v>
      </c>
      <c r="R16" s="44">
        <v>34</v>
      </c>
      <c r="S16" s="44">
        <v>41</v>
      </c>
      <c r="T16" s="44" t="s">
        <v>157</v>
      </c>
    </row>
    <row r="17" spans="3:20" x14ac:dyDescent="0.3">
      <c r="Q17" s="44">
        <v>98</v>
      </c>
      <c r="R17" s="44">
        <v>95</v>
      </c>
      <c r="S17" s="44">
        <v>39</v>
      </c>
      <c r="T17" s="44" t="s">
        <v>157</v>
      </c>
    </row>
    <row r="18" spans="3:20" ht="15" thickBot="1" x14ac:dyDescent="0.35">
      <c r="Q18" s="44">
        <v>75</v>
      </c>
      <c r="R18" s="44">
        <v>63</v>
      </c>
      <c r="S18" s="44">
        <v>43</v>
      </c>
      <c r="T18" s="44" t="s">
        <v>161</v>
      </c>
    </row>
    <row r="19" spans="3:20" ht="15" thickBot="1" x14ac:dyDescent="0.35">
      <c r="C19" s="94" t="s">
        <v>21</v>
      </c>
      <c r="D19" s="1"/>
      <c r="Q19" s="44">
        <v>66</v>
      </c>
      <c r="R19" s="44">
        <v>42</v>
      </c>
      <c r="S19" s="44">
        <v>24</v>
      </c>
      <c r="T19" s="44" t="s">
        <v>157</v>
      </c>
    </row>
    <row r="20" spans="3:20" x14ac:dyDescent="0.3">
      <c r="C20" s="6"/>
      <c r="D20" s="3" t="s">
        <v>169</v>
      </c>
    </row>
    <row r="21" spans="3:20" x14ac:dyDescent="0.3">
      <c r="C21" s="6"/>
      <c r="D21" s="17" t="s">
        <v>170</v>
      </c>
    </row>
    <row r="22" spans="3:20" ht="15" thickBot="1" x14ac:dyDescent="0.35">
      <c r="C22" s="12"/>
      <c r="D22" s="2" t="s">
        <v>171</v>
      </c>
      <c r="P22">
        <v>1</v>
      </c>
      <c r="Q22" s="44">
        <v>56</v>
      </c>
      <c r="R22" s="44">
        <v>36</v>
      </c>
      <c r="S22" s="44">
        <v>14</v>
      </c>
    </row>
    <row r="23" spans="3:20" x14ac:dyDescent="0.3">
      <c r="T23" t="s">
        <v>235</v>
      </c>
    </row>
    <row r="24" spans="3:20" x14ac:dyDescent="0.3">
      <c r="T24" t="s">
        <v>236</v>
      </c>
    </row>
    <row r="26" spans="3:20" ht="18" x14ac:dyDescent="0.35">
      <c r="C26" s="95" t="s">
        <v>172</v>
      </c>
    </row>
    <row r="28" spans="3:20" x14ac:dyDescent="0.3">
      <c r="G28" t="s">
        <v>173</v>
      </c>
    </row>
    <row r="30" spans="3:20" ht="13.8" customHeight="1" x14ac:dyDescent="0.3">
      <c r="G30" t="s">
        <v>174</v>
      </c>
      <c r="H30" t="s">
        <v>175</v>
      </c>
    </row>
    <row r="32" spans="3:20" x14ac:dyDescent="0.3">
      <c r="C32" s="96" t="s">
        <v>176</v>
      </c>
      <c r="D32" t="s">
        <v>177</v>
      </c>
      <c r="G32" t="s">
        <v>178</v>
      </c>
      <c r="H32" t="s">
        <v>179</v>
      </c>
    </row>
    <row r="36" spans="2:13" ht="28.8" x14ac:dyDescent="0.3">
      <c r="D36" s="97" t="s">
        <v>180</v>
      </c>
    </row>
    <row r="37" spans="2:13" ht="28.8" x14ac:dyDescent="0.3">
      <c r="D37" s="97" t="s">
        <v>181</v>
      </c>
    </row>
    <row r="38" spans="2:13" ht="28.8" x14ac:dyDescent="0.3">
      <c r="D38" s="97" t="s">
        <v>182</v>
      </c>
    </row>
    <row r="41" spans="2:13" ht="15" thickBot="1" x14ac:dyDescent="0.35"/>
    <row r="42" spans="2:13" x14ac:dyDescent="0.3">
      <c r="B42" s="98" t="s">
        <v>183</v>
      </c>
      <c r="C42" s="99" t="s">
        <v>184</v>
      </c>
      <c r="D42" s="1" t="s">
        <v>185</v>
      </c>
      <c r="E42" s="100" t="s">
        <v>186</v>
      </c>
    </row>
    <row r="43" spans="2:13" ht="15" thickBot="1" x14ac:dyDescent="0.35">
      <c r="B43" s="98"/>
      <c r="C43" s="12" t="s">
        <v>187</v>
      </c>
      <c r="D43" s="2"/>
    </row>
    <row r="44" spans="2:13" ht="15" thickBot="1" x14ac:dyDescent="0.35">
      <c r="B44" s="98"/>
    </row>
    <row r="45" spans="2:13" ht="28.8" x14ac:dyDescent="0.3">
      <c r="B45" s="98"/>
      <c r="C45" s="99" t="s">
        <v>188</v>
      </c>
      <c r="D45" s="20" t="s">
        <v>189</v>
      </c>
      <c r="E45" s="100" t="s">
        <v>190</v>
      </c>
    </row>
    <row r="46" spans="2:13" ht="15" thickBot="1" x14ac:dyDescent="0.35">
      <c r="B46" s="98"/>
      <c r="C46" s="12" t="s">
        <v>191</v>
      </c>
      <c r="D46" s="2"/>
      <c r="G46" t="s">
        <v>192</v>
      </c>
      <c r="H46">
        <v>1000</v>
      </c>
    </row>
    <row r="47" spans="2:13" ht="15" thickBot="1" x14ac:dyDescent="0.35">
      <c r="B47" s="98"/>
    </row>
    <row r="48" spans="2:13" ht="15" thickBot="1" x14ac:dyDescent="0.35">
      <c r="B48" s="98"/>
      <c r="C48" s="101" t="s">
        <v>193</v>
      </c>
      <c r="D48" s="102" t="s">
        <v>194</v>
      </c>
      <c r="G48" s="51" t="s">
        <v>195</v>
      </c>
      <c r="H48" s="7"/>
      <c r="I48" s="1"/>
      <c r="K48" s="51" t="s">
        <v>196</v>
      </c>
      <c r="L48" s="7"/>
      <c r="M48" s="1"/>
    </row>
    <row r="49" spans="2:13" x14ac:dyDescent="0.3">
      <c r="C49" s="103"/>
      <c r="G49" s="6">
        <v>0</v>
      </c>
      <c r="H49">
        <v>850</v>
      </c>
      <c r="I49" s="3">
        <f>H49/H46</f>
        <v>0.85</v>
      </c>
      <c r="K49" s="6">
        <v>0</v>
      </c>
      <c r="L49">
        <v>550</v>
      </c>
      <c r="M49" s="3">
        <f>L49/H46</f>
        <v>0.55000000000000004</v>
      </c>
    </row>
    <row r="50" spans="2:13" ht="15" thickBot="1" x14ac:dyDescent="0.35">
      <c r="C50" s="104" t="s">
        <v>197</v>
      </c>
      <c r="D50" s="21"/>
      <c r="G50" s="12">
        <v>1</v>
      </c>
      <c r="H50" s="10">
        <v>150</v>
      </c>
      <c r="I50" s="2">
        <f>H50/H46</f>
        <v>0.15</v>
      </c>
      <c r="K50" s="12">
        <v>1</v>
      </c>
      <c r="L50" s="10">
        <v>450</v>
      </c>
      <c r="M50" s="2">
        <f>L50/H46</f>
        <v>0.45</v>
      </c>
    </row>
    <row r="51" spans="2:13" ht="15" thickBot="1" x14ac:dyDescent="0.35">
      <c r="G51" t="s">
        <v>198</v>
      </c>
      <c r="K51" t="s">
        <v>199</v>
      </c>
    </row>
    <row r="52" spans="2:13" x14ac:dyDescent="0.3">
      <c r="B52" s="105" t="s">
        <v>200</v>
      </c>
      <c r="C52" s="106" t="s">
        <v>201</v>
      </c>
      <c r="D52" s="1" t="s">
        <v>202</v>
      </c>
    </row>
    <row r="53" spans="2:13" x14ac:dyDescent="0.3">
      <c r="B53" s="105"/>
      <c r="C53" s="6"/>
      <c r="D53" s="3" t="s">
        <v>203</v>
      </c>
    </row>
    <row r="54" spans="2:13" x14ac:dyDescent="0.3">
      <c r="B54" s="105"/>
      <c r="C54" s="6"/>
      <c r="D54" s="3" t="s">
        <v>204</v>
      </c>
      <c r="G54" t="s">
        <v>205</v>
      </c>
      <c r="H54" t="s">
        <v>206</v>
      </c>
    </row>
    <row r="55" spans="2:13" ht="15" thickBot="1" x14ac:dyDescent="0.35">
      <c r="B55" s="105"/>
      <c r="C55" s="12"/>
      <c r="D55" s="2"/>
    </row>
    <row r="58" spans="2:13" ht="15" thickBot="1" x14ac:dyDescent="0.35"/>
    <row r="59" spans="2:13" x14ac:dyDescent="0.3">
      <c r="C59" s="107" t="s">
        <v>207</v>
      </c>
    </row>
    <row r="60" spans="2:13" x14ac:dyDescent="0.3">
      <c r="C60" s="108" t="s">
        <v>208</v>
      </c>
      <c r="E60" s="109" t="s">
        <v>209</v>
      </c>
    </row>
    <row r="61" spans="2:13" x14ac:dyDescent="0.3">
      <c r="C61" s="108"/>
    </row>
    <row r="62" spans="2:13" ht="15" thickBot="1" x14ac:dyDescent="0.35">
      <c r="C62" s="110" t="s">
        <v>210</v>
      </c>
    </row>
    <row r="66" spans="3:3" x14ac:dyDescent="0.3">
      <c r="C66" s="103" t="s">
        <v>211</v>
      </c>
    </row>
    <row r="91" spans="2:7" ht="15" thickBot="1" x14ac:dyDescent="0.35"/>
    <row r="92" spans="2:7" x14ac:dyDescent="0.3">
      <c r="B92" s="111" t="s">
        <v>212</v>
      </c>
      <c r="C92" s="112" t="s">
        <v>213</v>
      </c>
      <c r="D92" s="7"/>
      <c r="E92" s="7"/>
      <c r="F92" s="7"/>
      <c r="G92" s="1"/>
    </row>
    <row r="93" spans="2:7" x14ac:dyDescent="0.3">
      <c r="B93" s="111"/>
      <c r="C93" s="6"/>
      <c r="G93" s="3"/>
    </row>
    <row r="94" spans="2:7" ht="15" thickBot="1" x14ac:dyDescent="0.35">
      <c r="B94" s="111"/>
      <c r="C94" s="113" t="s">
        <v>214</v>
      </c>
      <c r="D94" s="10"/>
      <c r="E94" s="10"/>
      <c r="F94" s="10"/>
      <c r="G94" s="2"/>
    </row>
    <row r="96" spans="2:7" x14ac:dyDescent="0.3">
      <c r="C96" t="s">
        <v>215</v>
      </c>
    </row>
    <row r="98" spans="2:8" x14ac:dyDescent="0.3">
      <c r="C98" t="s">
        <v>216</v>
      </c>
    </row>
    <row r="99" spans="2:8" x14ac:dyDescent="0.3">
      <c r="C99" t="s">
        <v>217</v>
      </c>
    </row>
    <row r="100" spans="2:8" x14ac:dyDescent="0.3">
      <c r="C100" t="s">
        <v>218</v>
      </c>
    </row>
    <row r="101" spans="2:8" x14ac:dyDescent="0.3">
      <c r="C101" t="s">
        <v>219</v>
      </c>
    </row>
    <row r="104" spans="2:8" ht="15" thickBot="1" x14ac:dyDescent="0.35"/>
    <row r="105" spans="2:8" x14ac:dyDescent="0.3">
      <c r="B105" s="51" t="s">
        <v>220</v>
      </c>
      <c r="C105" s="1"/>
      <c r="D105" s="107" t="s">
        <v>221</v>
      </c>
      <c r="F105" t="s">
        <v>222</v>
      </c>
      <c r="G105" t="s">
        <v>157</v>
      </c>
      <c r="H105">
        <v>1</v>
      </c>
    </row>
    <row r="106" spans="2:8" x14ac:dyDescent="0.3">
      <c r="B106" s="6"/>
      <c r="C106" s="3" t="s">
        <v>223</v>
      </c>
      <c r="D106" s="108" t="s">
        <v>224</v>
      </c>
      <c r="G106" t="s">
        <v>161</v>
      </c>
      <c r="H106">
        <v>0</v>
      </c>
    </row>
    <row r="107" spans="2:8" x14ac:dyDescent="0.3">
      <c r="B107" s="6"/>
      <c r="C107" s="3"/>
      <c r="D107" s="108"/>
    </row>
    <row r="108" spans="2:8" ht="15" thickBot="1" x14ac:dyDescent="0.35">
      <c r="B108" s="6" t="s">
        <v>225</v>
      </c>
      <c r="C108" s="3"/>
      <c r="D108" s="108" t="s">
        <v>226</v>
      </c>
    </row>
    <row r="109" spans="2:8" x14ac:dyDescent="0.3">
      <c r="B109" s="6"/>
      <c r="C109" s="3"/>
      <c r="D109" s="108"/>
      <c r="F109" s="34" t="s">
        <v>227</v>
      </c>
      <c r="G109" s="7" t="s">
        <v>228</v>
      </c>
      <c r="H109" s="1"/>
    </row>
    <row r="110" spans="2:8" ht="15" thickBot="1" x14ac:dyDescent="0.35">
      <c r="B110" s="12" t="s">
        <v>229</v>
      </c>
      <c r="C110" s="2"/>
      <c r="D110" s="110" t="s">
        <v>230</v>
      </c>
      <c r="F110" s="6"/>
      <c r="G110" t="s">
        <v>231</v>
      </c>
      <c r="H110" s="3"/>
    </row>
    <row r="111" spans="2:8" x14ac:dyDescent="0.3">
      <c r="F111" s="6"/>
      <c r="H111" s="3"/>
    </row>
    <row r="112" spans="2:8" x14ac:dyDescent="0.3">
      <c r="F112" s="6"/>
      <c r="H112" s="3"/>
    </row>
    <row r="113" spans="6:8" x14ac:dyDescent="0.3">
      <c r="F113" s="53" t="s">
        <v>232</v>
      </c>
      <c r="G113" t="s">
        <v>233</v>
      </c>
      <c r="H113" s="3"/>
    </row>
    <row r="114" spans="6:8" ht="15" thickBot="1" x14ac:dyDescent="0.35">
      <c r="F114" s="12"/>
      <c r="G114" s="10" t="s">
        <v>234</v>
      </c>
      <c r="H114" s="2"/>
    </row>
  </sheetData>
  <mergeCells count="6">
    <mergeCell ref="C5:D5"/>
    <mergeCell ref="D6:D10"/>
    <mergeCell ref="D11:D12"/>
    <mergeCell ref="B42:B48"/>
    <mergeCell ref="B52:B55"/>
    <mergeCell ref="B92:B9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E50C-3E3C-4AEE-B746-499D064C0FB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ML_Intro</vt:lpstr>
      <vt:lpstr>ML_Steps</vt:lpstr>
      <vt:lpstr>Linear_Reg</vt:lpstr>
      <vt:lpstr>OLS</vt:lpstr>
      <vt:lpstr>Logistic_Reg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VikasSrivastava</dc:creator>
  <cp:lastModifiedBy>Vikas Srivastava</cp:lastModifiedBy>
  <dcterms:created xsi:type="dcterms:W3CDTF">2015-06-05T18:17:20Z</dcterms:created>
  <dcterms:modified xsi:type="dcterms:W3CDTF">2024-04-10T16:14:29Z</dcterms:modified>
</cp:coreProperties>
</file>