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Q\"/>
    </mc:Choice>
  </mc:AlternateContent>
  <bookViews>
    <workbookView xWindow="0" yWindow="0" windowWidth="20490" windowHeight="7755" activeTab="1"/>
  </bookViews>
  <sheets>
    <sheet name="Sheet2" sheetId="2" r:id="rId1"/>
    <sheet name="Sheet3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H33" i="1"/>
  <c r="G33" i="1"/>
  <c r="A33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</calcChain>
</file>

<file path=xl/sharedStrings.xml><?xml version="1.0" encoding="utf-8"?>
<sst xmlns="http://schemas.openxmlformats.org/spreadsheetml/2006/main" count="89" uniqueCount="42">
  <si>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</si>
  <si>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</si>
  <si>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</si>
  <si>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</si>
  <si>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</si>
  <si>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</si>
  <si>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</si>
  <si>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</si>
  <si>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</si>
  <si>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Total</t>
  </si>
  <si>
    <t>Revenue</t>
  </si>
  <si>
    <t>Day</t>
  </si>
  <si>
    <t>Season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</si>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</sst>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Sheet1!$G$2:$G$32</c:f>
              <c:numCache>
                <c:formatCode>General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Sheet3!$C$27:$C$57</c:f>
              <c:numCache>
                <c:formatCode>General</c:formatCode>
                <c:ptCount val="31"/>
                <c:pt idx="0">
                  <c:v>13.550167239951747</c:v>
                </c:pt>
                <c:pt idx="1">
                  <c:v>9.1362128074642612</c:v>
                </c:pt>
                <c:pt idx="2">
                  <c:v>7.0073333759294201</c:v>
                </c:pt>
                <c:pt idx="3">
                  <c:v>50.973528715187257</c:v>
                </c:pt>
                <c:pt idx="4">
                  <c:v>18.636238856427894</c:v>
                </c:pt>
                <c:pt idx="5">
                  <c:v>-10.933559354973085</c:v>
                </c:pt>
                <c:pt idx="6">
                  <c:v>-22.484692792303349</c:v>
                </c:pt>
                <c:pt idx="7">
                  <c:v>-18.021038133466476</c:v>
                </c:pt>
                <c:pt idx="8">
                  <c:v>-17.526093445344856</c:v>
                </c:pt>
                <c:pt idx="9">
                  <c:v>-23.524282394896034</c:v>
                </c:pt>
                <c:pt idx="10">
                  <c:v>10.101352775209193</c:v>
                </c:pt>
                <c:pt idx="11">
                  <c:v>19.400864081824665</c:v>
                </c:pt>
                <c:pt idx="12">
                  <c:v>-2.6502954044692046</c:v>
                </c:pt>
                <c:pt idx="13">
                  <c:v>-9.193129268491532</c:v>
                </c:pt>
                <c:pt idx="14">
                  <c:v>-5.5050817104799989</c:v>
                </c:pt>
                <c:pt idx="15">
                  <c:v>2.7051397671933159</c:v>
                </c:pt>
                <c:pt idx="16">
                  <c:v>-14.4222804043971</c:v>
                </c:pt>
                <c:pt idx="17">
                  <c:v>14.417198344278972</c:v>
                </c:pt>
                <c:pt idx="18">
                  <c:v>23.789752123725009</c:v>
                </c:pt>
                <c:pt idx="19">
                  <c:v>-40.887042532674116</c:v>
                </c:pt>
                <c:pt idx="20">
                  <c:v>-3.4157918815378707</c:v>
                </c:pt>
                <c:pt idx="21">
                  <c:v>7.9600322083012998</c:v>
                </c:pt>
                <c:pt idx="22">
                  <c:v>3.001432861342721</c:v>
                </c:pt>
                <c:pt idx="23">
                  <c:v>1.294455645099049</c:v>
                </c:pt>
                <c:pt idx="24">
                  <c:v>27.377256951182005</c:v>
                </c:pt>
                <c:pt idx="25">
                  <c:v>2.2070265536023612</c:v>
                </c:pt>
                <c:pt idx="26">
                  <c:v>-9.5780744963138034</c:v>
                </c:pt>
                <c:pt idx="27">
                  <c:v>-10.740406798086468</c:v>
                </c:pt>
                <c:pt idx="28">
                  <c:v>-10.617664098906516</c:v>
                </c:pt>
                <c:pt idx="29">
                  <c:v>-7.4887846673716751</c:v>
                </c:pt>
                <c:pt idx="30">
                  <c:v>-4.5697749230058378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67400"/>
        <c:axId val="373167984"/>
      </c:scatterChart>
      <c:valAx>
        <c:axId val="19256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3167984"/>
        <c:crosses val="autoZero"/>
        <c:crossBetween val="midCat"/>
      </c:valAx>
      <c:valAx>
        <c:axId val="37316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567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Leaflets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Sheet3!$C$27:$C$57</c:f>
              <c:numCache>
                <c:formatCode>General</c:formatCode>
                <c:ptCount val="31"/>
                <c:pt idx="0">
                  <c:v>13.550167239951747</c:v>
                </c:pt>
                <c:pt idx="1">
                  <c:v>9.1362128074642612</c:v>
                </c:pt>
                <c:pt idx="2">
                  <c:v>7.0073333759294201</c:v>
                </c:pt>
                <c:pt idx="3">
                  <c:v>50.973528715187257</c:v>
                </c:pt>
                <c:pt idx="4">
                  <c:v>18.636238856427894</c:v>
                </c:pt>
                <c:pt idx="5">
                  <c:v>-10.933559354973085</c:v>
                </c:pt>
                <c:pt idx="6">
                  <c:v>-22.484692792303349</c:v>
                </c:pt>
                <c:pt idx="7">
                  <c:v>-18.021038133466476</c:v>
                </c:pt>
                <c:pt idx="8">
                  <c:v>-17.526093445344856</c:v>
                </c:pt>
                <c:pt idx="9">
                  <c:v>-23.524282394896034</c:v>
                </c:pt>
                <c:pt idx="10">
                  <c:v>10.101352775209193</c:v>
                </c:pt>
                <c:pt idx="11">
                  <c:v>19.400864081824665</c:v>
                </c:pt>
                <c:pt idx="12">
                  <c:v>-2.6502954044692046</c:v>
                </c:pt>
                <c:pt idx="13">
                  <c:v>-9.193129268491532</c:v>
                </c:pt>
                <c:pt idx="14">
                  <c:v>-5.5050817104799989</c:v>
                </c:pt>
                <c:pt idx="15">
                  <c:v>2.7051397671933159</c:v>
                </c:pt>
                <c:pt idx="16">
                  <c:v>-14.4222804043971</c:v>
                </c:pt>
                <c:pt idx="17">
                  <c:v>14.417198344278972</c:v>
                </c:pt>
                <c:pt idx="18">
                  <c:v>23.789752123725009</c:v>
                </c:pt>
                <c:pt idx="19">
                  <c:v>-40.887042532674116</c:v>
                </c:pt>
                <c:pt idx="20">
                  <c:v>-3.4157918815378707</c:v>
                </c:pt>
                <c:pt idx="21">
                  <c:v>7.9600322083012998</c:v>
                </c:pt>
                <c:pt idx="22">
                  <c:v>3.001432861342721</c:v>
                </c:pt>
                <c:pt idx="23">
                  <c:v>1.294455645099049</c:v>
                </c:pt>
                <c:pt idx="24">
                  <c:v>27.377256951182005</c:v>
                </c:pt>
                <c:pt idx="25">
                  <c:v>2.2070265536023612</c:v>
                </c:pt>
                <c:pt idx="26">
                  <c:v>-9.5780744963138034</c:v>
                </c:pt>
                <c:pt idx="27">
                  <c:v>-10.740406798086468</c:v>
                </c:pt>
                <c:pt idx="28">
                  <c:v>-10.617664098906516</c:v>
                </c:pt>
                <c:pt idx="29">
                  <c:v>-7.4887846673716751</c:v>
                </c:pt>
                <c:pt idx="30">
                  <c:v>-4.5697749230058378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67592"/>
        <c:axId val="373162888"/>
      </c:scatterChart>
      <c:valAx>
        <c:axId val="37316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Leaflets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3162888"/>
        <c:crosses val="autoZero"/>
        <c:crossBetween val="midCat"/>
      </c:valAx>
      <c:valAx>
        <c:axId val="373162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3167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Sheet1!$I$2:$I$32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Sheet3!$C$27:$C$57</c:f>
              <c:numCache>
                <c:formatCode>General</c:formatCode>
                <c:ptCount val="31"/>
                <c:pt idx="0">
                  <c:v>13.550167239951747</c:v>
                </c:pt>
                <c:pt idx="1">
                  <c:v>9.1362128074642612</c:v>
                </c:pt>
                <c:pt idx="2">
                  <c:v>7.0073333759294201</c:v>
                </c:pt>
                <c:pt idx="3">
                  <c:v>50.973528715187257</c:v>
                </c:pt>
                <c:pt idx="4">
                  <c:v>18.636238856427894</c:v>
                </c:pt>
                <c:pt idx="5">
                  <c:v>-10.933559354973085</c:v>
                </c:pt>
                <c:pt idx="6">
                  <c:v>-22.484692792303349</c:v>
                </c:pt>
                <c:pt idx="7">
                  <c:v>-18.021038133466476</c:v>
                </c:pt>
                <c:pt idx="8">
                  <c:v>-17.526093445344856</c:v>
                </c:pt>
                <c:pt idx="9">
                  <c:v>-23.524282394896034</c:v>
                </c:pt>
                <c:pt idx="10">
                  <c:v>10.101352775209193</c:v>
                </c:pt>
                <c:pt idx="11">
                  <c:v>19.400864081824665</c:v>
                </c:pt>
                <c:pt idx="12">
                  <c:v>-2.6502954044692046</c:v>
                </c:pt>
                <c:pt idx="13">
                  <c:v>-9.193129268491532</c:v>
                </c:pt>
                <c:pt idx="14">
                  <c:v>-5.5050817104799989</c:v>
                </c:pt>
                <c:pt idx="15">
                  <c:v>2.7051397671933159</c:v>
                </c:pt>
                <c:pt idx="16">
                  <c:v>-14.4222804043971</c:v>
                </c:pt>
                <c:pt idx="17">
                  <c:v>14.417198344278972</c:v>
                </c:pt>
                <c:pt idx="18">
                  <c:v>23.789752123725009</c:v>
                </c:pt>
                <c:pt idx="19">
                  <c:v>-40.887042532674116</c:v>
                </c:pt>
                <c:pt idx="20">
                  <c:v>-3.4157918815378707</c:v>
                </c:pt>
                <c:pt idx="21">
                  <c:v>7.9600322083012998</c:v>
                </c:pt>
                <c:pt idx="22">
                  <c:v>3.001432861342721</c:v>
                </c:pt>
                <c:pt idx="23">
                  <c:v>1.294455645099049</c:v>
                </c:pt>
                <c:pt idx="24">
                  <c:v>27.377256951182005</c:v>
                </c:pt>
                <c:pt idx="25">
                  <c:v>2.2070265536023612</c:v>
                </c:pt>
                <c:pt idx="26">
                  <c:v>-9.5780744963138034</c:v>
                </c:pt>
                <c:pt idx="27">
                  <c:v>-10.740406798086468</c:v>
                </c:pt>
                <c:pt idx="28">
                  <c:v>-10.617664098906516</c:v>
                </c:pt>
                <c:pt idx="29">
                  <c:v>-7.4887846673716751</c:v>
                </c:pt>
                <c:pt idx="30">
                  <c:v>-4.5697749230058378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68768"/>
        <c:axId val="373162496"/>
      </c:scatterChart>
      <c:valAx>
        <c:axId val="3731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3162496"/>
        <c:crosses val="autoZero"/>
        <c:crossBetween val="midCat"/>
      </c:valAx>
      <c:valAx>
        <c:axId val="37316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316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Sheet1!$G$2:$G$32</c:f>
              <c:numCache>
                <c:formatCode>General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Sheet1!$J$2:$J$32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Sheet1!$G$2:$G$32</c:f>
              <c:numCache>
                <c:formatCode>General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Sheet3!$B$27:$B$57</c:f>
              <c:numCache>
                <c:formatCode>General</c:formatCode>
                <c:ptCount val="31"/>
                <c:pt idx="0">
                  <c:v>150.44983276004825</c:v>
                </c:pt>
                <c:pt idx="1">
                  <c:v>155.86378719253574</c:v>
                </c:pt>
                <c:pt idx="2">
                  <c:v>179.99266662407058</c:v>
                </c:pt>
                <c:pt idx="3">
                  <c:v>182.02647128481274</c:v>
                </c:pt>
                <c:pt idx="4">
                  <c:v>258.36376114357211</c:v>
                </c:pt>
                <c:pt idx="5">
                  <c:v>182.93355935497308</c:v>
                </c:pt>
                <c:pt idx="6">
                  <c:v>266.48469279230335</c:v>
                </c:pt>
                <c:pt idx="7">
                  <c:v>227.02103813346648</c:v>
                </c:pt>
                <c:pt idx="8">
                  <c:v>246.52609344534486</c:v>
                </c:pt>
                <c:pt idx="9">
                  <c:v>261.52428239489603</c:v>
                </c:pt>
                <c:pt idx="10">
                  <c:v>271.89864722479081</c:v>
                </c:pt>
                <c:pt idx="11">
                  <c:v>205.59913591817534</c:v>
                </c:pt>
                <c:pt idx="12">
                  <c:v>186.6502954044692</c:v>
                </c:pt>
                <c:pt idx="13">
                  <c:v>216.19312926849153</c:v>
                </c:pt>
                <c:pt idx="14">
                  <c:v>165.50508171048</c:v>
                </c:pt>
                <c:pt idx="15">
                  <c:v>128.29486023280668</c:v>
                </c:pt>
                <c:pt idx="16">
                  <c:v>205.4222804043971</c:v>
                </c:pt>
                <c:pt idx="17">
                  <c:v>208.58280165572103</c:v>
                </c:pt>
                <c:pt idx="18">
                  <c:v>183.21024787627499</c:v>
                </c:pt>
                <c:pt idx="19">
                  <c:v>153.88704253267412</c:v>
                </c:pt>
                <c:pt idx="20">
                  <c:v>136.41579188153787</c:v>
                </c:pt>
                <c:pt idx="21">
                  <c:v>179.0399677916987</c:v>
                </c:pt>
                <c:pt idx="22">
                  <c:v>198.99856713865728</c:v>
                </c:pt>
                <c:pt idx="23">
                  <c:v>201.70554435490095</c:v>
                </c:pt>
                <c:pt idx="24">
                  <c:v>241.62274304881799</c:v>
                </c:pt>
                <c:pt idx="25">
                  <c:v>302.79297344639764</c:v>
                </c:pt>
                <c:pt idx="26">
                  <c:v>181.5780744963138</c:v>
                </c:pt>
                <c:pt idx="27">
                  <c:v>169.74040679808647</c:v>
                </c:pt>
                <c:pt idx="28">
                  <c:v>176.61766409890652</c:v>
                </c:pt>
                <c:pt idx="29">
                  <c:v>152.48878466737168</c:v>
                </c:pt>
                <c:pt idx="30">
                  <c:v>127.56977492300584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64064"/>
        <c:axId val="373169552"/>
      </c:scatterChart>
      <c:valAx>
        <c:axId val="37316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3169552"/>
        <c:crosses val="autoZero"/>
        <c:crossBetween val="midCat"/>
      </c:valAx>
      <c:valAx>
        <c:axId val="373169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316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Leaflets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Sheet1!$H$2:$H$32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Sheet1!$J$2:$J$32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Sheet1!$H$2:$H$32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Sheet3!$B$27:$B$57</c:f>
              <c:numCache>
                <c:formatCode>General</c:formatCode>
                <c:ptCount val="31"/>
                <c:pt idx="0">
                  <c:v>150.44983276004825</c:v>
                </c:pt>
                <c:pt idx="1">
                  <c:v>155.86378719253574</c:v>
                </c:pt>
                <c:pt idx="2">
                  <c:v>179.99266662407058</c:v>
                </c:pt>
                <c:pt idx="3">
                  <c:v>182.02647128481274</c:v>
                </c:pt>
                <c:pt idx="4">
                  <c:v>258.36376114357211</c:v>
                </c:pt>
                <c:pt idx="5">
                  <c:v>182.93355935497308</c:v>
                </c:pt>
                <c:pt idx="6">
                  <c:v>266.48469279230335</c:v>
                </c:pt>
                <c:pt idx="7">
                  <c:v>227.02103813346648</c:v>
                </c:pt>
                <c:pt idx="8">
                  <c:v>246.52609344534486</c:v>
                </c:pt>
                <c:pt idx="9">
                  <c:v>261.52428239489603</c:v>
                </c:pt>
                <c:pt idx="10">
                  <c:v>271.89864722479081</c:v>
                </c:pt>
                <c:pt idx="11">
                  <c:v>205.59913591817534</c:v>
                </c:pt>
                <c:pt idx="12">
                  <c:v>186.6502954044692</c:v>
                </c:pt>
                <c:pt idx="13">
                  <c:v>216.19312926849153</c:v>
                </c:pt>
                <c:pt idx="14">
                  <c:v>165.50508171048</c:v>
                </c:pt>
                <c:pt idx="15">
                  <c:v>128.29486023280668</c:v>
                </c:pt>
                <c:pt idx="16">
                  <c:v>205.4222804043971</c:v>
                </c:pt>
                <c:pt idx="17">
                  <c:v>208.58280165572103</c:v>
                </c:pt>
                <c:pt idx="18">
                  <c:v>183.21024787627499</c:v>
                </c:pt>
                <c:pt idx="19">
                  <c:v>153.88704253267412</c:v>
                </c:pt>
                <c:pt idx="20">
                  <c:v>136.41579188153787</c:v>
                </c:pt>
                <c:pt idx="21">
                  <c:v>179.0399677916987</c:v>
                </c:pt>
                <c:pt idx="22">
                  <c:v>198.99856713865728</c:v>
                </c:pt>
                <c:pt idx="23">
                  <c:v>201.70554435490095</c:v>
                </c:pt>
                <c:pt idx="24">
                  <c:v>241.62274304881799</c:v>
                </c:pt>
                <c:pt idx="25">
                  <c:v>302.79297344639764</c:v>
                </c:pt>
                <c:pt idx="26">
                  <c:v>181.5780744963138</c:v>
                </c:pt>
                <c:pt idx="27">
                  <c:v>169.74040679808647</c:v>
                </c:pt>
                <c:pt idx="28">
                  <c:v>176.61766409890652</c:v>
                </c:pt>
                <c:pt idx="29">
                  <c:v>152.48878466737168</c:v>
                </c:pt>
                <c:pt idx="30">
                  <c:v>127.56977492300584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62104"/>
        <c:axId val="373164456"/>
      </c:scatterChart>
      <c:valAx>
        <c:axId val="37316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Leaflets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3164456"/>
        <c:crosses val="autoZero"/>
        <c:crossBetween val="midCat"/>
      </c:valAx>
      <c:valAx>
        <c:axId val="373164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3162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Sheet1!$I$2:$I$32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Sheet1!$J$2:$J$32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Sheet1!$I$2:$I$32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Sheet3!$B$27:$B$57</c:f>
              <c:numCache>
                <c:formatCode>General</c:formatCode>
                <c:ptCount val="31"/>
                <c:pt idx="0">
                  <c:v>150.44983276004825</c:v>
                </c:pt>
                <c:pt idx="1">
                  <c:v>155.86378719253574</c:v>
                </c:pt>
                <c:pt idx="2">
                  <c:v>179.99266662407058</c:v>
                </c:pt>
                <c:pt idx="3">
                  <c:v>182.02647128481274</c:v>
                </c:pt>
                <c:pt idx="4">
                  <c:v>258.36376114357211</c:v>
                </c:pt>
                <c:pt idx="5">
                  <c:v>182.93355935497308</c:v>
                </c:pt>
                <c:pt idx="6">
                  <c:v>266.48469279230335</c:v>
                </c:pt>
                <c:pt idx="7">
                  <c:v>227.02103813346648</c:v>
                </c:pt>
                <c:pt idx="8">
                  <c:v>246.52609344534486</c:v>
                </c:pt>
                <c:pt idx="9">
                  <c:v>261.52428239489603</c:v>
                </c:pt>
                <c:pt idx="10">
                  <c:v>271.89864722479081</c:v>
                </c:pt>
                <c:pt idx="11">
                  <c:v>205.59913591817534</c:v>
                </c:pt>
                <c:pt idx="12">
                  <c:v>186.6502954044692</c:v>
                </c:pt>
                <c:pt idx="13">
                  <c:v>216.19312926849153</c:v>
                </c:pt>
                <c:pt idx="14">
                  <c:v>165.50508171048</c:v>
                </c:pt>
                <c:pt idx="15">
                  <c:v>128.29486023280668</c:v>
                </c:pt>
                <c:pt idx="16">
                  <c:v>205.4222804043971</c:v>
                </c:pt>
                <c:pt idx="17">
                  <c:v>208.58280165572103</c:v>
                </c:pt>
                <c:pt idx="18">
                  <c:v>183.21024787627499</c:v>
                </c:pt>
                <c:pt idx="19">
                  <c:v>153.88704253267412</c:v>
                </c:pt>
                <c:pt idx="20">
                  <c:v>136.41579188153787</c:v>
                </c:pt>
                <c:pt idx="21">
                  <c:v>179.0399677916987</c:v>
                </c:pt>
                <c:pt idx="22">
                  <c:v>198.99856713865728</c:v>
                </c:pt>
                <c:pt idx="23">
                  <c:v>201.70554435490095</c:v>
                </c:pt>
                <c:pt idx="24">
                  <c:v>241.62274304881799</c:v>
                </c:pt>
                <c:pt idx="25">
                  <c:v>302.79297344639764</c:v>
                </c:pt>
                <c:pt idx="26">
                  <c:v>181.5780744963138</c:v>
                </c:pt>
                <c:pt idx="27">
                  <c:v>169.74040679808647</c:v>
                </c:pt>
                <c:pt idx="28">
                  <c:v>176.61766409890652</c:v>
                </c:pt>
                <c:pt idx="29">
                  <c:v>152.48878466737168</c:v>
                </c:pt>
                <c:pt idx="30">
                  <c:v>127.56977492300584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65240"/>
        <c:axId val="373165632"/>
      </c:scatterChart>
      <c:valAx>
        <c:axId val="37316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3165632"/>
        <c:crosses val="autoZero"/>
        <c:crossBetween val="midCat"/>
      </c:valAx>
      <c:valAx>
        <c:axId val="37316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3165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33" totalsRowCount="1">
  <autoFilter ref="A1:K32"/>
  <sortState ref="A2:K32">
    <sortCondition ref="A1:A32"/>
  </sortState>
  <tableColumns count="11">
    <tableColumn id="1" name="Date" totalsRowFunction="custom" dataDxfId="9" totalsRowDxfId="8">
      <totalsRowFormula>COUNT(Table1[Date])</totalsRowFormula>
    </tableColumn>
    <tableColumn id="10" name="Day" dataDxfId="7" totalsRowDxfId="6">
      <calculatedColumnFormula>TEXT(WEEKDAY(Table1[[#This Row],[Date]]),"dddd")</calculatedColumnFormula>
    </tableColumn>
    <tableColumn id="11" name="Season" dataDxfId="5" totalsRowDxfId="4">
      <calculatedColumnFormula>IF(OR(MONTH(A2)=12,MONTH(A2)&lt;=2),"winter",IF(AND(MONTH(A2)&gt;=9,MONTH(A2)&lt;=11),"autumn",IF(AND(MONTH(A2)&gt;=3,MONTH(A2)&lt;=5),"Spring",IF(AND(MONTH(A2)&gt;=6,MONTH(A2)&lt;=8),"Summer"))))</calculatedColumnFormula>
    </tableColumn>
    <tableColumn id="2" name="Location"/>
    <tableColumn id="3" name="Lemon"/>
    <tableColumn id="4" name="Orange"/>
    <tableColumn id="5" name="Temperature" totalsRowFunction="custom">
      <totalsRowFormula>AVERAGE(Table1[Temperature])</totalsRowFormula>
    </tableColumn>
    <tableColumn id="6" name="Leaflets" totalsRowFunction="stdDev"/>
    <tableColumn id="7" name="Price"/>
    <tableColumn id="8" name="Sales" dataDxfId="3" totalsRowDxfId="2">
      <calculatedColumnFormula>Table1[[#This Row],[Orange]]+Table1[[#This Row],[Lemon]]</calculatedColumnFormula>
    </tableColumn>
    <tableColumn id="9" name="Revenue" dataDxfId="1" totalsRowDxfId="0">
      <calculatedColumnFormula>Table1[[#This Row],[Sales]]*Table1[[#This Row],[Price]]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H8"/>
    </sheetView>
  </sheetViews>
  <sheetFormatPr defaultRowHeight="15" x14ac:dyDescent="0.25"/>
  <sheetData>
    <row r="1" spans="1:8" x14ac:dyDescent="0.25">
      <c r="A1" s="5"/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9</v>
      </c>
      <c r="H1" s="5" t="s">
        <v>10</v>
      </c>
    </row>
    <row r="2" spans="1:8" x14ac:dyDescent="0.25">
      <c r="A2" s="3" t="s">
        <v>2</v>
      </c>
      <c r="B2" s="3">
        <v>1</v>
      </c>
      <c r="C2" s="3"/>
      <c r="D2" s="3"/>
      <c r="E2" s="3"/>
      <c r="F2" s="3"/>
      <c r="G2" s="3"/>
      <c r="H2" s="3"/>
    </row>
    <row r="3" spans="1:8" x14ac:dyDescent="0.25">
      <c r="A3" s="3" t="s">
        <v>3</v>
      </c>
      <c r="B3" s="3">
        <v>0.99671433953351241</v>
      </c>
      <c r="C3" s="3">
        <v>1</v>
      </c>
      <c r="D3" s="3"/>
      <c r="E3" s="3"/>
      <c r="F3" s="3"/>
      <c r="G3" s="3"/>
      <c r="H3" s="3"/>
    </row>
    <row r="4" spans="1:8" x14ac:dyDescent="0.25">
      <c r="A4" s="3" t="s">
        <v>4</v>
      </c>
      <c r="B4" s="3">
        <v>0.47734477085330207</v>
      </c>
      <c r="C4" s="3">
        <v>0.4531156468834312</v>
      </c>
      <c r="D4" s="3">
        <v>1</v>
      </c>
      <c r="E4" s="3"/>
      <c r="F4" s="3"/>
      <c r="G4" s="3"/>
      <c r="H4" s="3"/>
    </row>
    <row r="5" spans="1:8" x14ac:dyDescent="0.25">
      <c r="A5" s="3" t="s">
        <v>5</v>
      </c>
      <c r="B5" s="3">
        <v>0.85751196053478562</v>
      </c>
      <c r="C5" s="3">
        <v>0.82633261245345546</v>
      </c>
      <c r="D5" s="3">
        <v>0.22318366555685751</v>
      </c>
      <c r="E5" s="3">
        <v>1</v>
      </c>
      <c r="F5" s="3"/>
      <c r="G5" s="3"/>
      <c r="H5" s="3"/>
    </row>
    <row r="6" spans="1:8" x14ac:dyDescent="0.25">
      <c r="A6" s="3" t="s">
        <v>6</v>
      </c>
      <c r="B6" s="3">
        <v>-0.27053035854558855</v>
      </c>
      <c r="C6" s="3">
        <v>-0.31808336893802641</v>
      </c>
      <c r="D6" s="3">
        <v>-3.3574567075296491E-2</v>
      </c>
      <c r="E6" s="3">
        <v>3.2040478806507691E-2</v>
      </c>
      <c r="F6" s="3">
        <v>1</v>
      </c>
      <c r="G6" s="3"/>
      <c r="H6" s="3"/>
    </row>
    <row r="7" spans="1:8" x14ac:dyDescent="0.25">
      <c r="A7" s="3" t="s">
        <v>9</v>
      </c>
      <c r="B7" s="3">
        <v>0.99930903775971747</v>
      </c>
      <c r="C7" s="3">
        <v>0.99903613231020372</v>
      </c>
      <c r="D7" s="3">
        <v>0.46661641888188637</v>
      </c>
      <c r="E7" s="3">
        <v>0.84390480363353071</v>
      </c>
      <c r="F7" s="3">
        <v>-0.29257237534797398</v>
      </c>
      <c r="G7" s="3">
        <v>1</v>
      </c>
      <c r="H7" s="3"/>
    </row>
    <row r="8" spans="1:8" ht="15.75" thickBot="1" x14ac:dyDescent="0.3">
      <c r="A8" s="4" t="s">
        <v>10</v>
      </c>
      <c r="B8" s="4">
        <v>0.46927551574100385</v>
      </c>
      <c r="C8" s="4">
        <v>0.426955273482299</v>
      </c>
      <c r="D8" s="4">
        <v>0.3394465005728633</v>
      </c>
      <c r="E8" s="4">
        <v>0.60059337025935267</v>
      </c>
      <c r="F8" s="4">
        <v>0.70225907347496253</v>
      </c>
      <c r="G8" s="4">
        <v>0.45023894596842939</v>
      </c>
      <c r="H8" s="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sqref="A1:I57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6" t="s">
        <v>15</v>
      </c>
      <c r="B3" s="6"/>
    </row>
    <row r="4" spans="1:9" x14ac:dyDescent="0.25">
      <c r="A4" s="3" t="s">
        <v>16</v>
      </c>
      <c r="B4" s="3">
        <v>0.92889549840613961</v>
      </c>
    </row>
    <row r="5" spans="1:9" x14ac:dyDescent="0.25">
      <c r="A5" s="3" t="s">
        <v>17</v>
      </c>
      <c r="B5" s="3">
        <v>0.86284684695919056</v>
      </c>
    </row>
    <row r="6" spans="1:9" x14ac:dyDescent="0.25">
      <c r="A6" s="3" t="s">
        <v>18</v>
      </c>
      <c r="B6" s="3">
        <v>0.84760760773243404</v>
      </c>
    </row>
    <row r="7" spans="1:9" x14ac:dyDescent="0.25">
      <c r="A7" s="3" t="s">
        <v>19</v>
      </c>
      <c r="B7" s="3">
        <v>18.826945834903523</v>
      </c>
    </row>
    <row r="8" spans="1:9" ht="15.75" thickBot="1" x14ac:dyDescent="0.3">
      <c r="A8" s="4" t="s">
        <v>20</v>
      </c>
      <c r="B8" s="4">
        <v>31</v>
      </c>
    </row>
    <row r="10" spans="1:9" ht="15.75" thickBot="1" x14ac:dyDescent="0.3">
      <c r="A10" t="s">
        <v>21</v>
      </c>
    </row>
    <row r="11" spans="1:9" x14ac:dyDescent="0.25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5">
      <c r="A12" s="3" t="s">
        <v>22</v>
      </c>
      <c r="B12" s="3">
        <v>3</v>
      </c>
      <c r="C12" s="3">
        <v>60207.615952041378</v>
      </c>
      <c r="D12" s="3">
        <v>20069.205317347125</v>
      </c>
      <c r="E12" s="3">
        <v>56.620073621800621</v>
      </c>
      <c r="F12" s="3">
        <v>8.9537088401801261E-12</v>
      </c>
    </row>
    <row r="13" spans="1:9" x14ac:dyDescent="0.25">
      <c r="A13" s="3" t="s">
        <v>23</v>
      </c>
      <c r="B13" s="3">
        <v>27</v>
      </c>
      <c r="C13" s="3">
        <v>9570.2550157005608</v>
      </c>
      <c r="D13" s="3">
        <v>354.45388947039112</v>
      </c>
      <c r="E13" s="3"/>
      <c r="F13" s="3"/>
    </row>
    <row r="14" spans="1:9" ht="15.75" thickBot="1" x14ac:dyDescent="0.3">
      <c r="A14" s="4" t="s">
        <v>9</v>
      </c>
      <c r="B14" s="4">
        <v>30</v>
      </c>
      <c r="C14" s="4">
        <v>69777.870967741939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30</v>
      </c>
      <c r="C16" s="5" t="s">
        <v>19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25">
      <c r="A17" s="3" t="s">
        <v>24</v>
      </c>
      <c r="B17" s="3">
        <v>-178.5719122919447</v>
      </c>
      <c r="C17" s="3">
        <v>67.54600401460533</v>
      </c>
      <c r="D17" s="3">
        <v>-2.6437080164406539</v>
      </c>
      <c r="E17" s="3">
        <v>1.3489598129996007E-2</v>
      </c>
      <c r="F17" s="3">
        <v>-317.16486459541181</v>
      </c>
      <c r="G17" s="3">
        <v>-39.978959988477584</v>
      </c>
      <c r="H17" s="3">
        <v>-317.16486459541181</v>
      </c>
      <c r="I17" s="3">
        <v>-39.978959988477584</v>
      </c>
    </row>
    <row r="18" spans="1:9" x14ac:dyDescent="0.25">
      <c r="A18" s="3" t="s">
        <v>4</v>
      </c>
      <c r="B18" s="3">
        <v>2.7069772162437351</v>
      </c>
      <c r="C18" s="3">
        <v>0.87683005197432395</v>
      </c>
      <c r="D18" s="3">
        <v>3.0872313399256108</v>
      </c>
      <c r="E18" s="3">
        <v>4.6344905855262384E-3</v>
      </c>
      <c r="F18" s="3">
        <v>0.90787055783582216</v>
      </c>
      <c r="G18" s="3">
        <v>4.5060838746516483</v>
      </c>
      <c r="H18" s="3">
        <v>0.90787055783582216</v>
      </c>
      <c r="I18" s="3">
        <v>4.5060838746516483</v>
      </c>
    </row>
    <row r="19" spans="1:9" x14ac:dyDescent="0.25">
      <c r="A19" s="3" t="s">
        <v>5</v>
      </c>
      <c r="B19" s="3">
        <v>1.9168469034127558</v>
      </c>
      <c r="C19" s="3">
        <v>0.18121725251819235</v>
      </c>
      <c r="D19" s="3">
        <v>10.577618172532022</v>
      </c>
      <c r="E19" s="3">
        <v>4.1990741131338261E-11</v>
      </c>
      <c r="F19" s="3">
        <v>1.5450198145832148</v>
      </c>
      <c r="G19" s="3">
        <v>2.288673992242297</v>
      </c>
      <c r="H19" s="3">
        <v>1.5450198145832148</v>
      </c>
      <c r="I19" s="3">
        <v>2.288673992242297</v>
      </c>
    </row>
    <row r="20" spans="1:9" ht="15.75" thickBot="1" x14ac:dyDescent="0.3">
      <c r="A20" s="4" t="s">
        <v>6</v>
      </c>
      <c r="B20" s="4">
        <v>-131.93152556886608</v>
      </c>
      <c r="C20" s="4">
        <v>30.369228222299359</v>
      </c>
      <c r="D20" s="4">
        <v>-4.3442501930948669</v>
      </c>
      <c r="E20" s="4">
        <v>1.7707654814866746E-4</v>
      </c>
      <c r="F20" s="4">
        <v>-194.24403479733425</v>
      </c>
      <c r="G20" s="4">
        <v>-69.619016340397906</v>
      </c>
      <c r="H20" s="4">
        <v>-194.24403479733425</v>
      </c>
      <c r="I20" s="4">
        <v>-69.619016340397906</v>
      </c>
    </row>
    <row r="24" spans="1:9" x14ac:dyDescent="0.25">
      <c r="A24" t="s">
        <v>37</v>
      </c>
    </row>
    <row r="25" spans="1:9" ht="15.75" thickBot="1" x14ac:dyDescent="0.3"/>
    <row r="26" spans="1:9" x14ac:dyDescent="0.25">
      <c r="A26" s="5" t="s">
        <v>38</v>
      </c>
      <c r="B26" s="5" t="s">
        <v>39</v>
      </c>
      <c r="C26" s="5" t="s">
        <v>40</v>
      </c>
      <c r="D26" s="5" t="s">
        <v>41</v>
      </c>
    </row>
    <row r="27" spans="1:9" x14ac:dyDescent="0.25">
      <c r="A27" s="3">
        <v>1</v>
      </c>
      <c r="B27" s="3">
        <v>150.44983276004825</v>
      </c>
      <c r="C27" s="3">
        <v>13.550167239951747</v>
      </c>
      <c r="D27" s="3">
        <v>0.75865360797582249</v>
      </c>
    </row>
    <row r="28" spans="1:9" x14ac:dyDescent="0.25">
      <c r="A28" s="3">
        <v>2</v>
      </c>
      <c r="B28" s="3">
        <v>155.86378719253574</v>
      </c>
      <c r="C28" s="3">
        <v>9.1362128074642612</v>
      </c>
      <c r="D28" s="3">
        <v>0.51152289760538494</v>
      </c>
    </row>
    <row r="29" spans="1:9" x14ac:dyDescent="0.25">
      <c r="A29" s="3">
        <v>3</v>
      </c>
      <c r="B29" s="3">
        <v>179.99266662407058</v>
      </c>
      <c r="C29" s="3">
        <v>7.0073333759294201</v>
      </c>
      <c r="D29" s="3">
        <v>0.39233012063969075</v>
      </c>
    </row>
    <row r="30" spans="1:9" x14ac:dyDescent="0.25">
      <c r="A30" s="3">
        <v>4</v>
      </c>
      <c r="B30" s="3">
        <v>182.02647128481274</v>
      </c>
      <c r="C30" s="3">
        <v>50.973528715187257</v>
      </c>
      <c r="D30" s="3">
        <v>2.8539316737742131</v>
      </c>
    </row>
    <row r="31" spans="1:9" x14ac:dyDescent="0.25">
      <c r="A31" s="3">
        <v>5</v>
      </c>
      <c r="B31" s="3">
        <v>258.36376114357211</v>
      </c>
      <c r="C31" s="3">
        <v>18.636238856427894</v>
      </c>
      <c r="D31" s="3">
        <v>1.0434151547474617</v>
      </c>
    </row>
    <row r="32" spans="1:9" x14ac:dyDescent="0.25">
      <c r="A32" s="3">
        <v>6</v>
      </c>
      <c r="B32" s="3">
        <v>182.93355935497308</v>
      </c>
      <c r="C32" s="3">
        <v>-10.933559354973085</v>
      </c>
      <c r="D32" s="3">
        <v>-0.6121536439942622</v>
      </c>
    </row>
    <row r="33" spans="1:4" x14ac:dyDescent="0.25">
      <c r="A33" s="3">
        <v>7</v>
      </c>
      <c r="B33" s="3">
        <v>266.48469279230335</v>
      </c>
      <c r="C33" s="3">
        <v>-22.484692792303349</v>
      </c>
      <c r="D33" s="3">
        <v>-1.2588843376644294</v>
      </c>
    </row>
    <row r="34" spans="1:4" x14ac:dyDescent="0.25">
      <c r="A34" s="3">
        <v>8</v>
      </c>
      <c r="B34" s="3">
        <v>227.02103813346648</v>
      </c>
      <c r="C34" s="3">
        <v>-18.021038133466476</v>
      </c>
      <c r="D34" s="3">
        <v>-1.0089709859162526</v>
      </c>
    </row>
    <row r="35" spans="1:4" x14ac:dyDescent="0.25">
      <c r="A35" s="3">
        <v>9</v>
      </c>
      <c r="B35" s="3">
        <v>246.52609344534486</v>
      </c>
      <c r="C35" s="3">
        <v>-17.526093445344856</v>
      </c>
      <c r="D35" s="3">
        <v>-0.98125977270813636</v>
      </c>
    </row>
    <row r="36" spans="1:4" x14ac:dyDescent="0.25">
      <c r="A36" s="3">
        <v>10</v>
      </c>
      <c r="B36" s="3">
        <v>261.52428239489603</v>
      </c>
      <c r="C36" s="3">
        <v>-23.524282394896034</v>
      </c>
      <c r="D36" s="3">
        <v>-1.3170894054584046</v>
      </c>
    </row>
    <row r="37" spans="1:4" x14ac:dyDescent="0.25">
      <c r="A37" s="3">
        <v>11</v>
      </c>
      <c r="B37" s="3">
        <v>271.89864722479081</v>
      </c>
      <c r="C37" s="3">
        <v>10.101352775209193</v>
      </c>
      <c r="D37" s="3">
        <v>0.56555964163703787</v>
      </c>
    </row>
    <row r="38" spans="1:4" x14ac:dyDescent="0.25">
      <c r="A38" s="3">
        <v>12</v>
      </c>
      <c r="B38" s="3">
        <v>205.59913591817534</v>
      </c>
      <c r="C38" s="3">
        <v>19.400864081824665</v>
      </c>
      <c r="D38" s="3">
        <v>1.0862253780992623</v>
      </c>
    </row>
    <row r="39" spans="1:4" x14ac:dyDescent="0.25">
      <c r="A39" s="3">
        <v>13</v>
      </c>
      <c r="B39" s="3">
        <v>186.6502954044692</v>
      </c>
      <c r="C39" s="3">
        <v>-2.6502954044692046</v>
      </c>
      <c r="D39" s="3">
        <v>-0.14838607783924768</v>
      </c>
    </row>
    <row r="40" spans="1:4" x14ac:dyDescent="0.25">
      <c r="A40" s="3">
        <v>14</v>
      </c>
      <c r="B40" s="3">
        <v>216.19312926849153</v>
      </c>
      <c r="C40" s="3">
        <v>-9.193129268491532</v>
      </c>
      <c r="D40" s="3">
        <v>-0.51470956517537936</v>
      </c>
    </row>
    <row r="41" spans="1:4" x14ac:dyDescent="0.25">
      <c r="A41" s="3">
        <v>15</v>
      </c>
      <c r="B41" s="3">
        <v>165.50508171048</v>
      </c>
      <c r="C41" s="3">
        <v>-5.5050817104799989</v>
      </c>
      <c r="D41" s="3">
        <v>-0.3082212955677317</v>
      </c>
    </row>
    <row r="42" spans="1:4" x14ac:dyDescent="0.25">
      <c r="A42" s="3">
        <v>16</v>
      </c>
      <c r="B42" s="3">
        <v>128.29486023280668</v>
      </c>
      <c r="C42" s="3">
        <v>2.7051397671933159</v>
      </c>
      <c r="D42" s="3">
        <v>0.15145673172277346</v>
      </c>
    </row>
    <row r="43" spans="1:4" x14ac:dyDescent="0.25">
      <c r="A43" s="3">
        <v>17</v>
      </c>
      <c r="B43" s="3">
        <v>205.4222804043971</v>
      </c>
      <c r="C43" s="3">
        <v>-14.4222804043971</v>
      </c>
      <c r="D43" s="3">
        <v>-0.80748192035405653</v>
      </c>
    </row>
    <row r="44" spans="1:4" x14ac:dyDescent="0.25">
      <c r="A44" s="3">
        <v>18</v>
      </c>
      <c r="B44" s="3">
        <v>208.58280165572103</v>
      </c>
      <c r="C44" s="3">
        <v>14.417198344278972</v>
      </c>
      <c r="D44" s="3">
        <v>0.80719738340508074</v>
      </c>
    </row>
    <row r="45" spans="1:4" x14ac:dyDescent="0.25">
      <c r="A45" s="3">
        <v>19</v>
      </c>
      <c r="B45" s="3">
        <v>183.21024787627499</v>
      </c>
      <c r="C45" s="3">
        <v>23.789752123725009</v>
      </c>
      <c r="D45" s="3">
        <v>1.3319526587318145</v>
      </c>
    </row>
    <row r="46" spans="1:4" x14ac:dyDescent="0.25">
      <c r="A46" s="3">
        <v>20</v>
      </c>
      <c r="B46" s="3">
        <v>153.88704253267412</v>
      </c>
      <c r="C46" s="3">
        <v>-40.887042532674116</v>
      </c>
      <c r="D46" s="3">
        <v>-2.2892043904385484</v>
      </c>
    </row>
    <row r="47" spans="1:4" x14ac:dyDescent="0.25">
      <c r="A47" s="3">
        <v>21</v>
      </c>
      <c r="B47" s="3">
        <v>136.41579188153787</v>
      </c>
      <c r="C47" s="3">
        <v>-3.4157918815378707</v>
      </c>
      <c r="D47" s="3">
        <v>-0.19124508126974651</v>
      </c>
    </row>
    <row r="48" spans="1:4" x14ac:dyDescent="0.25">
      <c r="A48" s="3">
        <v>22</v>
      </c>
      <c r="B48" s="3">
        <v>179.0399677916987</v>
      </c>
      <c r="C48" s="3">
        <v>7.9600322083012998</v>
      </c>
      <c r="D48" s="3">
        <v>0.44567030409973296</v>
      </c>
    </row>
    <row r="49" spans="1:4" x14ac:dyDescent="0.25">
      <c r="A49" s="3">
        <v>23</v>
      </c>
      <c r="B49" s="3">
        <v>198.99856713865728</v>
      </c>
      <c r="C49" s="3">
        <v>3.001432861342721</v>
      </c>
      <c r="D49" s="3">
        <v>0.16804573914343512</v>
      </c>
    </row>
    <row r="50" spans="1:4" x14ac:dyDescent="0.25">
      <c r="A50" s="3">
        <v>24</v>
      </c>
      <c r="B50" s="3">
        <v>201.70554435490095</v>
      </c>
      <c r="C50" s="3">
        <v>1.294455645099049</v>
      </c>
      <c r="D50" s="3">
        <v>7.2474636521354205E-2</v>
      </c>
    </row>
    <row r="51" spans="1:4" x14ac:dyDescent="0.25">
      <c r="A51" s="3">
        <v>25</v>
      </c>
      <c r="B51" s="3">
        <v>241.62274304881799</v>
      </c>
      <c r="C51" s="3">
        <v>27.377256951182005</v>
      </c>
      <c r="D51" s="3">
        <v>1.5328116911544005</v>
      </c>
    </row>
    <row r="52" spans="1:4" x14ac:dyDescent="0.25">
      <c r="A52" s="3">
        <v>26</v>
      </c>
      <c r="B52" s="3">
        <v>302.79297344639764</v>
      </c>
      <c r="C52" s="3">
        <v>2.2070265536023612</v>
      </c>
      <c r="D52" s="3">
        <v>0.12356811751017463</v>
      </c>
    </row>
    <row r="53" spans="1:4" x14ac:dyDescent="0.25">
      <c r="A53" s="3">
        <v>27</v>
      </c>
      <c r="B53" s="3">
        <v>181.5780744963138</v>
      </c>
      <c r="C53" s="3">
        <v>-9.5780744963138034</v>
      </c>
      <c r="D53" s="3">
        <v>-0.53626207303663886</v>
      </c>
    </row>
    <row r="54" spans="1:4" x14ac:dyDescent="0.25">
      <c r="A54" s="3">
        <v>28</v>
      </c>
      <c r="B54" s="3">
        <v>169.74040679808647</v>
      </c>
      <c r="C54" s="3">
        <v>-10.740406798086468</v>
      </c>
      <c r="D54" s="3">
        <v>-0.60133932107286414</v>
      </c>
    </row>
    <row r="55" spans="1:4" x14ac:dyDescent="0.25">
      <c r="A55" s="3">
        <v>29</v>
      </c>
      <c r="B55" s="3">
        <v>176.61766409890652</v>
      </c>
      <c r="C55" s="3">
        <v>-10.617664098906516</v>
      </c>
      <c r="D55" s="3">
        <v>-0.59446714083061547</v>
      </c>
    </row>
    <row r="56" spans="1:4" x14ac:dyDescent="0.25">
      <c r="A56" s="3">
        <v>30</v>
      </c>
      <c r="B56" s="3">
        <v>152.48878466737168</v>
      </c>
      <c r="C56" s="3">
        <v>-7.4887846673716751</v>
      </c>
      <c r="D56" s="3">
        <v>-0.41928585873865365</v>
      </c>
    </row>
    <row r="57" spans="1:4" ht="15.75" thickBot="1" x14ac:dyDescent="0.3">
      <c r="A57" s="4">
        <v>31</v>
      </c>
      <c r="B57" s="4">
        <v>127.56977492300584</v>
      </c>
      <c r="C57" s="4">
        <v>-4.5697749230058378</v>
      </c>
      <c r="D57" s="4">
        <v>-0.25585486670260171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4" zoomScale="115" zoomScaleNormal="115" workbookViewId="0">
      <selection activeCell="I2" sqref="I2:I32"/>
    </sheetView>
  </sheetViews>
  <sheetFormatPr defaultRowHeight="15" x14ac:dyDescent="0.25"/>
  <cols>
    <col min="1" max="1" width="16.85546875" customWidth="1"/>
    <col min="2" max="3" width="9.7109375" customWidth="1"/>
    <col min="4" max="4" width="10.5703125" customWidth="1"/>
    <col min="5" max="5" width="9.140625" customWidth="1"/>
    <col min="6" max="6" width="9.5703125" customWidth="1"/>
    <col min="7" max="7" width="14.7109375" customWidth="1"/>
    <col min="8" max="8" width="10.140625" customWidth="1"/>
    <col min="9" max="9" width="7.5703125" customWidth="1"/>
  </cols>
  <sheetData>
    <row r="1" spans="1:11" x14ac:dyDescent="0.25">
      <c r="A1" t="s">
        <v>0</v>
      </c>
      <c r="B1" t="s">
        <v>11</v>
      </c>
      <c r="C1" t="s">
        <v>12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13</v>
      </c>
      <c r="K1" t="s">
        <v>10</v>
      </c>
    </row>
    <row r="2" spans="1:11" x14ac:dyDescent="0.25">
      <c r="A2" s="1">
        <v>42552</v>
      </c>
      <c r="B2" s="1" t="str">
        <f>TEXT(WEEKDAY(Table1[[#This Row],[Date]]),"dddd")</f>
        <v>Friday</v>
      </c>
      <c r="C2" s="1" t="str">
        <f t="shared" ref="C2:C32" si="0">IF(OR(MONTH(A2)=12,MONTH(A2)&lt;=2),"winter",IF(AND(MONTH(A2)&gt;=9,MONTH(A2)&lt;=11),"autumn",IF(AND(MONTH(A2)&gt;=3,MONTH(A2)&lt;=5),"Spring",IF(AND(MONTH(A2)&gt;=6,MONTH(A2)&lt;=8),"Summer"))))</f>
        <v>Summer</v>
      </c>
      <c r="D2" t="s">
        <v>7</v>
      </c>
      <c r="E2">
        <v>97</v>
      </c>
      <c r="F2">
        <v>67</v>
      </c>
      <c r="G2">
        <v>70</v>
      </c>
      <c r="H2">
        <v>90</v>
      </c>
      <c r="I2">
        <v>0.25</v>
      </c>
      <c r="J2">
        <f>Table1[[#This Row],[Orange]]+Table1[[#This Row],[Lemon]]</f>
        <v>164</v>
      </c>
      <c r="K2">
        <f>Table1[[#This Row],[Sales]]*Table1[[#This Row],[Price]]</f>
        <v>41</v>
      </c>
    </row>
    <row r="3" spans="1:11" x14ac:dyDescent="0.25">
      <c r="A3" s="1">
        <v>42553</v>
      </c>
      <c r="B3" s="1" t="str">
        <f>TEXT(WEEKDAY(Table1[[#This Row],[Date]]),"dddd")</f>
        <v>Saturday</v>
      </c>
      <c r="C3" s="1" t="str">
        <f t="shared" si="0"/>
        <v>Summer</v>
      </c>
      <c r="D3" t="s">
        <v>7</v>
      </c>
      <c r="E3">
        <v>98</v>
      </c>
      <c r="F3">
        <v>67</v>
      </c>
      <c r="G3">
        <v>72</v>
      </c>
      <c r="H3">
        <v>90</v>
      </c>
      <c r="I3">
        <v>0.25</v>
      </c>
      <c r="J3">
        <f>Table1[[#This Row],[Orange]]+Table1[[#This Row],[Lemon]]</f>
        <v>165</v>
      </c>
      <c r="K3">
        <f>Table1[[#This Row],[Sales]]*Table1[[#This Row],[Price]]</f>
        <v>41.25</v>
      </c>
    </row>
    <row r="4" spans="1:11" x14ac:dyDescent="0.25">
      <c r="A4" s="1">
        <v>42554</v>
      </c>
      <c r="B4" s="1" t="str">
        <f>TEXT(WEEKDAY(Table1[[#This Row],[Date]]),"dddd")</f>
        <v>Sunday</v>
      </c>
      <c r="C4" s="1" t="str">
        <f t="shared" si="0"/>
        <v>Summer</v>
      </c>
      <c r="D4" t="s">
        <v>7</v>
      </c>
      <c r="E4">
        <v>110</v>
      </c>
      <c r="F4">
        <v>77</v>
      </c>
      <c r="G4">
        <v>71</v>
      </c>
      <c r="H4">
        <v>104</v>
      </c>
      <c r="I4">
        <v>0.25</v>
      </c>
      <c r="J4">
        <f>Table1[[#This Row],[Orange]]+Table1[[#This Row],[Lemon]]</f>
        <v>187</v>
      </c>
      <c r="K4">
        <f>Table1[[#This Row],[Sales]]*Table1[[#This Row],[Price]]</f>
        <v>46.75</v>
      </c>
    </row>
    <row r="5" spans="1:11" x14ac:dyDescent="0.25">
      <c r="A5" s="1">
        <v>42555</v>
      </c>
      <c r="B5" s="1" t="str">
        <f>TEXT(WEEKDAY(Table1[[#This Row],[Date]]),"dddd")</f>
        <v>Monday</v>
      </c>
      <c r="C5" s="1" t="str">
        <f t="shared" si="0"/>
        <v>Summer</v>
      </c>
      <c r="D5" t="s">
        <v>8</v>
      </c>
      <c r="E5">
        <v>134</v>
      </c>
      <c r="F5">
        <v>99</v>
      </c>
      <c r="G5">
        <v>76</v>
      </c>
      <c r="H5">
        <v>98</v>
      </c>
      <c r="I5">
        <v>0.25</v>
      </c>
      <c r="J5">
        <f>Table1[[#This Row],[Orange]]+Table1[[#This Row],[Lemon]]</f>
        <v>233</v>
      </c>
      <c r="K5">
        <f>Table1[[#This Row],[Sales]]*Table1[[#This Row],[Price]]</f>
        <v>58.25</v>
      </c>
    </row>
    <row r="6" spans="1:11" x14ac:dyDescent="0.25">
      <c r="A6" s="1">
        <v>42556</v>
      </c>
      <c r="B6" s="1" t="str">
        <f>TEXT(WEEKDAY(Table1[[#This Row],[Date]]),"dddd")</f>
        <v>Tuesday</v>
      </c>
      <c r="C6" s="1" t="str">
        <f t="shared" si="0"/>
        <v>Summer</v>
      </c>
      <c r="D6" t="s">
        <v>8</v>
      </c>
      <c r="E6">
        <v>159</v>
      </c>
      <c r="F6">
        <v>118</v>
      </c>
      <c r="G6">
        <v>78</v>
      </c>
      <c r="H6">
        <v>135</v>
      </c>
      <c r="I6">
        <v>0.25</v>
      </c>
      <c r="J6">
        <f>Table1[[#This Row],[Orange]]+Table1[[#This Row],[Lemon]]</f>
        <v>277</v>
      </c>
      <c r="K6">
        <f>Table1[[#This Row],[Sales]]*Table1[[#This Row],[Price]]</f>
        <v>69.25</v>
      </c>
    </row>
    <row r="7" spans="1:11" x14ac:dyDescent="0.25">
      <c r="A7" s="1">
        <v>42557</v>
      </c>
      <c r="B7" s="1" t="str">
        <f>TEXT(WEEKDAY(Table1[[#This Row],[Date]]),"dddd")</f>
        <v>Wednesday</v>
      </c>
      <c r="C7" s="1" t="str">
        <f t="shared" si="0"/>
        <v>Summer</v>
      </c>
      <c r="D7" t="s">
        <v>8</v>
      </c>
      <c r="E7">
        <v>103</v>
      </c>
      <c r="F7">
        <v>69</v>
      </c>
      <c r="G7">
        <v>82</v>
      </c>
      <c r="H7">
        <v>90</v>
      </c>
      <c r="I7">
        <v>0.25</v>
      </c>
      <c r="J7">
        <f>Table1[[#This Row],[Orange]]+Table1[[#This Row],[Lemon]]</f>
        <v>172</v>
      </c>
      <c r="K7">
        <f>Table1[[#This Row],[Sales]]*Table1[[#This Row],[Price]]</f>
        <v>43</v>
      </c>
    </row>
    <row r="8" spans="1:11" x14ac:dyDescent="0.25">
      <c r="A8" s="1">
        <v>42558</v>
      </c>
      <c r="B8" s="1" t="str">
        <f>TEXT(WEEKDAY(Table1[[#This Row],[Date]]),"dddd")</f>
        <v>Thursday</v>
      </c>
      <c r="C8" s="1" t="str">
        <f t="shared" si="0"/>
        <v>Summer</v>
      </c>
      <c r="D8" t="s">
        <v>8</v>
      </c>
      <c r="E8">
        <v>143</v>
      </c>
      <c r="F8">
        <v>101</v>
      </c>
      <c r="G8">
        <v>81</v>
      </c>
      <c r="H8">
        <v>135</v>
      </c>
      <c r="I8">
        <v>0.25</v>
      </c>
      <c r="J8">
        <f>Table1[[#This Row],[Orange]]+Table1[[#This Row],[Lemon]]</f>
        <v>244</v>
      </c>
      <c r="K8">
        <f>Table1[[#This Row],[Sales]]*Table1[[#This Row],[Price]]</f>
        <v>61</v>
      </c>
    </row>
    <row r="9" spans="1:11" x14ac:dyDescent="0.25">
      <c r="A9" s="1">
        <v>42559</v>
      </c>
      <c r="B9" s="1" t="str">
        <f>TEXT(WEEKDAY(Table1[[#This Row],[Date]]),"dddd")</f>
        <v>Friday</v>
      </c>
      <c r="C9" s="1" t="str">
        <f t="shared" si="0"/>
        <v>Summer</v>
      </c>
      <c r="D9" t="s">
        <v>8</v>
      </c>
      <c r="E9">
        <v>123</v>
      </c>
      <c r="F9">
        <v>86</v>
      </c>
      <c r="G9">
        <v>82</v>
      </c>
      <c r="H9">
        <v>113</v>
      </c>
      <c r="I9">
        <v>0.25</v>
      </c>
      <c r="J9">
        <f>Table1[[#This Row],[Orange]]+Table1[[#This Row],[Lemon]]</f>
        <v>209</v>
      </c>
      <c r="K9">
        <f>Table1[[#This Row],[Sales]]*Table1[[#This Row],[Price]]</f>
        <v>52.25</v>
      </c>
    </row>
    <row r="10" spans="1:11" x14ac:dyDescent="0.25">
      <c r="A10" s="1">
        <v>42560</v>
      </c>
      <c r="B10" s="1" t="str">
        <f>TEXT(WEEKDAY(Table1[[#This Row],[Date]]),"dddd")</f>
        <v>Saturday</v>
      </c>
      <c r="C10" s="1" t="str">
        <f t="shared" si="0"/>
        <v>Summer</v>
      </c>
      <c r="D10" t="s">
        <v>8</v>
      </c>
      <c r="E10">
        <v>134</v>
      </c>
      <c r="F10">
        <v>95</v>
      </c>
      <c r="G10">
        <v>80</v>
      </c>
      <c r="H10">
        <v>126</v>
      </c>
      <c r="I10">
        <v>0.25</v>
      </c>
      <c r="J10">
        <f>Table1[[#This Row],[Orange]]+Table1[[#This Row],[Lemon]]</f>
        <v>229</v>
      </c>
      <c r="K10">
        <f>Table1[[#This Row],[Sales]]*Table1[[#This Row],[Price]]</f>
        <v>57.25</v>
      </c>
    </row>
    <row r="11" spans="1:11" x14ac:dyDescent="0.25">
      <c r="A11" s="1">
        <v>42561</v>
      </c>
      <c r="B11" s="1" t="str">
        <f>TEXT(WEEKDAY(Table1[[#This Row],[Date]]),"dddd")</f>
        <v>Sunday</v>
      </c>
      <c r="C11" s="1" t="str">
        <f t="shared" si="0"/>
        <v>Summer</v>
      </c>
      <c r="D11" t="s">
        <v>8</v>
      </c>
      <c r="E11">
        <v>140</v>
      </c>
      <c r="F11">
        <v>98</v>
      </c>
      <c r="G11">
        <v>82</v>
      </c>
      <c r="H11">
        <v>131</v>
      </c>
      <c r="I11">
        <v>0.25</v>
      </c>
      <c r="J11">
        <f>Table1[[#This Row],[Orange]]+Table1[[#This Row],[Lemon]]</f>
        <v>238</v>
      </c>
      <c r="K11">
        <f>Table1[[#This Row],[Sales]]*Table1[[#This Row],[Price]]</f>
        <v>59.5</v>
      </c>
    </row>
    <row r="12" spans="1:11" x14ac:dyDescent="0.25">
      <c r="A12" s="1">
        <v>42562</v>
      </c>
      <c r="B12" s="1" t="str">
        <f>TEXT(WEEKDAY(Table1[[#This Row],[Date]]),"dddd")</f>
        <v>Monday</v>
      </c>
      <c r="C12" s="1" t="str">
        <f t="shared" si="0"/>
        <v>Summer</v>
      </c>
      <c r="D12" t="s">
        <v>8</v>
      </c>
      <c r="E12">
        <v>162</v>
      </c>
      <c r="F12">
        <v>120</v>
      </c>
      <c r="G12">
        <v>83</v>
      </c>
      <c r="H12">
        <v>135</v>
      </c>
      <c r="I12">
        <v>0.25</v>
      </c>
      <c r="J12">
        <f>Table1[[#This Row],[Orange]]+Table1[[#This Row],[Lemon]]</f>
        <v>282</v>
      </c>
      <c r="K12">
        <f>Table1[[#This Row],[Sales]]*Table1[[#This Row],[Price]]</f>
        <v>70.5</v>
      </c>
    </row>
    <row r="13" spans="1:11" x14ac:dyDescent="0.25">
      <c r="A13" s="1">
        <v>42563</v>
      </c>
      <c r="B13" s="1" t="str">
        <f>TEXT(WEEKDAY(Table1[[#This Row],[Date]]),"dddd")</f>
        <v>Tuesday</v>
      </c>
      <c r="C13" s="1" t="str">
        <f t="shared" si="0"/>
        <v>Summer</v>
      </c>
      <c r="D13" t="s">
        <v>8</v>
      </c>
      <c r="E13">
        <v>130</v>
      </c>
      <c r="F13">
        <v>95</v>
      </c>
      <c r="G13">
        <v>84</v>
      </c>
      <c r="H13">
        <v>99</v>
      </c>
      <c r="I13">
        <v>0.25</v>
      </c>
      <c r="J13">
        <f>Table1[[#This Row],[Orange]]+Table1[[#This Row],[Lemon]]</f>
        <v>225</v>
      </c>
      <c r="K13">
        <f>Table1[[#This Row],[Sales]]*Table1[[#This Row],[Price]]</f>
        <v>56.25</v>
      </c>
    </row>
    <row r="14" spans="1:11" x14ac:dyDescent="0.25">
      <c r="A14" s="1">
        <v>42564</v>
      </c>
      <c r="B14" s="1" t="str">
        <f>TEXT(WEEKDAY(Table1[[#This Row],[Date]]),"dddd")</f>
        <v>Wednesday</v>
      </c>
      <c r="C14" s="1" t="str">
        <f t="shared" si="0"/>
        <v>Summer</v>
      </c>
      <c r="D14" t="s">
        <v>8</v>
      </c>
      <c r="E14">
        <v>109</v>
      </c>
      <c r="F14">
        <v>75</v>
      </c>
      <c r="G14">
        <v>77</v>
      </c>
      <c r="H14">
        <v>99</v>
      </c>
      <c r="I14">
        <v>0.25</v>
      </c>
      <c r="J14">
        <f>Table1[[#This Row],[Orange]]+Table1[[#This Row],[Lemon]]</f>
        <v>184</v>
      </c>
      <c r="K14">
        <f>Table1[[#This Row],[Sales]]*Table1[[#This Row],[Price]]</f>
        <v>46</v>
      </c>
    </row>
    <row r="15" spans="1:11" x14ac:dyDescent="0.25">
      <c r="A15" s="1">
        <v>42565</v>
      </c>
      <c r="B15" s="1" t="str">
        <f>TEXT(WEEKDAY(Table1[[#This Row],[Date]]),"dddd")</f>
        <v>Thursday</v>
      </c>
      <c r="C15" s="1" t="str">
        <f t="shared" si="0"/>
        <v>Summer</v>
      </c>
      <c r="D15" t="s">
        <v>8</v>
      </c>
      <c r="E15">
        <v>122</v>
      </c>
      <c r="F15">
        <v>85</v>
      </c>
      <c r="G15">
        <v>78</v>
      </c>
      <c r="H15">
        <v>113</v>
      </c>
      <c r="I15">
        <v>0.25</v>
      </c>
      <c r="J15">
        <f>Table1[[#This Row],[Orange]]+Table1[[#This Row],[Lemon]]</f>
        <v>207</v>
      </c>
      <c r="K15">
        <f>Table1[[#This Row],[Sales]]*Table1[[#This Row],[Price]]</f>
        <v>51.75</v>
      </c>
    </row>
    <row r="16" spans="1:11" x14ac:dyDescent="0.25">
      <c r="A16" s="1">
        <v>42566</v>
      </c>
      <c r="B16" s="1" t="str">
        <f>TEXT(WEEKDAY(Table1[[#This Row],[Date]]),"dddd")</f>
        <v>Friday</v>
      </c>
      <c r="C16" s="1" t="str">
        <f t="shared" si="0"/>
        <v>Summer</v>
      </c>
      <c r="D16" t="s">
        <v>8</v>
      </c>
      <c r="E16">
        <v>98</v>
      </c>
      <c r="F16">
        <v>62</v>
      </c>
      <c r="G16">
        <v>75</v>
      </c>
      <c r="H16">
        <v>108</v>
      </c>
      <c r="I16">
        <v>0.5</v>
      </c>
      <c r="J16">
        <f>Table1[[#This Row],[Orange]]+Table1[[#This Row],[Lemon]]</f>
        <v>160</v>
      </c>
      <c r="K16">
        <f>Table1[[#This Row],[Sales]]*Table1[[#This Row],[Price]]</f>
        <v>80</v>
      </c>
    </row>
    <row r="17" spans="1:11" x14ac:dyDescent="0.25">
      <c r="A17" s="1">
        <v>42567</v>
      </c>
      <c r="B17" s="1" t="str">
        <f>TEXT(WEEKDAY(Table1[[#This Row],[Date]]),"dddd")</f>
        <v>Saturday</v>
      </c>
      <c r="C17" s="1" t="str">
        <f t="shared" si="0"/>
        <v>Summer</v>
      </c>
      <c r="D17" t="s">
        <v>8</v>
      </c>
      <c r="E17">
        <v>81</v>
      </c>
      <c r="F17">
        <v>50</v>
      </c>
      <c r="G17">
        <v>74</v>
      </c>
      <c r="H17">
        <v>90</v>
      </c>
      <c r="I17">
        <v>0.5</v>
      </c>
      <c r="J17">
        <f>Table1[[#This Row],[Orange]]+Table1[[#This Row],[Lemon]]</f>
        <v>131</v>
      </c>
      <c r="K17">
        <f>Table1[[#This Row],[Sales]]*Table1[[#This Row],[Price]]</f>
        <v>65.5</v>
      </c>
    </row>
    <row r="18" spans="1:11" x14ac:dyDescent="0.25">
      <c r="A18" s="1">
        <v>42568</v>
      </c>
      <c r="B18" s="1" t="str">
        <f>TEXT(WEEKDAY(Table1[[#This Row],[Date]]),"dddd")</f>
        <v>Sunday</v>
      </c>
      <c r="C18" s="1" t="str">
        <f t="shared" si="0"/>
        <v>Summer</v>
      </c>
      <c r="D18" t="s">
        <v>8</v>
      </c>
      <c r="E18">
        <v>115</v>
      </c>
      <c r="F18">
        <v>76</v>
      </c>
      <c r="G18">
        <v>77</v>
      </c>
      <c r="H18">
        <v>126</v>
      </c>
      <c r="I18">
        <v>0.5</v>
      </c>
      <c r="J18">
        <f>Table1[[#This Row],[Orange]]+Table1[[#This Row],[Lemon]]</f>
        <v>191</v>
      </c>
      <c r="K18">
        <f>Table1[[#This Row],[Sales]]*Table1[[#This Row],[Price]]</f>
        <v>95.5</v>
      </c>
    </row>
    <row r="19" spans="1:11" x14ac:dyDescent="0.25">
      <c r="A19" s="1">
        <v>42569</v>
      </c>
      <c r="B19" s="1" t="str">
        <f>TEXT(WEEKDAY(Table1[[#This Row],[Date]]),"dddd")</f>
        <v>Monday</v>
      </c>
      <c r="C19" s="1" t="str">
        <f t="shared" si="0"/>
        <v>Summer</v>
      </c>
      <c r="D19" t="s">
        <v>7</v>
      </c>
      <c r="E19">
        <v>131</v>
      </c>
      <c r="F19">
        <v>92</v>
      </c>
      <c r="G19">
        <v>81</v>
      </c>
      <c r="H19">
        <v>122</v>
      </c>
      <c r="I19">
        <v>0.5</v>
      </c>
      <c r="J19">
        <f>Table1[[#This Row],[Orange]]+Table1[[#This Row],[Lemon]]</f>
        <v>223</v>
      </c>
      <c r="K19">
        <f>Table1[[#This Row],[Sales]]*Table1[[#This Row],[Price]]</f>
        <v>111.5</v>
      </c>
    </row>
    <row r="20" spans="1:11" x14ac:dyDescent="0.25">
      <c r="A20" s="1">
        <v>42570</v>
      </c>
      <c r="B20" s="1" t="str">
        <f>TEXT(WEEKDAY(Table1[[#This Row],[Date]]),"dddd")</f>
        <v>Tuesday</v>
      </c>
      <c r="C20" s="1" t="str">
        <f t="shared" si="0"/>
        <v>Summer</v>
      </c>
      <c r="D20" t="s">
        <v>7</v>
      </c>
      <c r="E20">
        <v>122</v>
      </c>
      <c r="F20">
        <v>85</v>
      </c>
      <c r="G20">
        <v>78</v>
      </c>
      <c r="H20">
        <v>113</v>
      </c>
      <c r="I20">
        <v>0.5</v>
      </c>
      <c r="J20">
        <f>Table1[[#This Row],[Orange]]+Table1[[#This Row],[Lemon]]</f>
        <v>207</v>
      </c>
      <c r="K20">
        <f>Table1[[#This Row],[Sales]]*Table1[[#This Row],[Price]]</f>
        <v>103.5</v>
      </c>
    </row>
    <row r="21" spans="1:11" x14ac:dyDescent="0.25">
      <c r="A21" s="1">
        <v>42571</v>
      </c>
      <c r="B21" s="1" t="str">
        <f>TEXT(WEEKDAY(Table1[[#This Row],[Date]]),"dddd")</f>
        <v>Wednesday</v>
      </c>
      <c r="C21" s="1" t="str">
        <f t="shared" si="0"/>
        <v>Summer</v>
      </c>
      <c r="D21" t="s">
        <v>7</v>
      </c>
      <c r="E21">
        <v>71</v>
      </c>
      <c r="F21">
        <v>42</v>
      </c>
      <c r="G21">
        <v>70</v>
      </c>
      <c r="H21">
        <v>109</v>
      </c>
      <c r="I21">
        <v>0.5</v>
      </c>
      <c r="J21">
        <f>Table1[[#This Row],[Orange]]+Table1[[#This Row],[Lemon]]</f>
        <v>113</v>
      </c>
      <c r="K21">
        <f>Table1[[#This Row],[Sales]]*Table1[[#This Row],[Price]]</f>
        <v>56.5</v>
      </c>
    </row>
    <row r="22" spans="1:11" x14ac:dyDescent="0.25">
      <c r="A22" s="1">
        <v>42572</v>
      </c>
      <c r="B22" s="1" t="str">
        <f>TEXT(WEEKDAY(Table1[[#This Row],[Date]]),"dddd")</f>
        <v>Thursday</v>
      </c>
      <c r="C22" s="1" t="str">
        <f t="shared" si="0"/>
        <v>Summer</v>
      </c>
      <c r="D22" t="s">
        <v>7</v>
      </c>
      <c r="E22">
        <v>83</v>
      </c>
      <c r="F22">
        <v>50</v>
      </c>
      <c r="G22">
        <v>77</v>
      </c>
      <c r="H22">
        <v>90</v>
      </c>
      <c r="I22">
        <v>0.5</v>
      </c>
      <c r="J22">
        <f>Table1[[#This Row],[Orange]]+Table1[[#This Row],[Lemon]]</f>
        <v>133</v>
      </c>
      <c r="K22">
        <f>Table1[[#This Row],[Sales]]*Table1[[#This Row],[Price]]</f>
        <v>66.5</v>
      </c>
    </row>
    <row r="23" spans="1:11" x14ac:dyDescent="0.25">
      <c r="A23" s="1">
        <v>42573</v>
      </c>
      <c r="B23" s="1" t="str">
        <f>TEXT(WEEKDAY(Table1[[#This Row],[Date]]),"dddd")</f>
        <v>Friday</v>
      </c>
      <c r="C23" s="1" t="str">
        <f t="shared" si="0"/>
        <v>Summer</v>
      </c>
      <c r="D23" t="s">
        <v>7</v>
      </c>
      <c r="E23">
        <v>112</v>
      </c>
      <c r="F23">
        <v>75</v>
      </c>
      <c r="G23">
        <v>80</v>
      </c>
      <c r="H23">
        <v>108</v>
      </c>
      <c r="I23">
        <v>0.5</v>
      </c>
      <c r="J23">
        <f>Table1[[#This Row],[Orange]]+Table1[[#This Row],[Lemon]]</f>
        <v>187</v>
      </c>
      <c r="K23">
        <f>Table1[[#This Row],[Sales]]*Table1[[#This Row],[Price]]</f>
        <v>93.5</v>
      </c>
    </row>
    <row r="24" spans="1:11" x14ac:dyDescent="0.25">
      <c r="A24" s="1">
        <v>42574</v>
      </c>
      <c r="B24" s="1" t="str">
        <f>TEXT(WEEKDAY(Table1[[#This Row],[Date]]),"dddd")</f>
        <v>Saturday</v>
      </c>
      <c r="C24" s="1" t="str">
        <f t="shared" si="0"/>
        <v>Summer</v>
      </c>
      <c r="D24" t="s">
        <v>7</v>
      </c>
      <c r="E24">
        <v>120</v>
      </c>
      <c r="F24">
        <v>82</v>
      </c>
      <c r="G24">
        <v>81</v>
      </c>
      <c r="H24">
        <v>117</v>
      </c>
      <c r="I24">
        <v>0.5</v>
      </c>
      <c r="J24">
        <f>Table1[[#This Row],[Orange]]+Table1[[#This Row],[Lemon]]</f>
        <v>202</v>
      </c>
      <c r="K24">
        <f>Table1[[#This Row],[Sales]]*Table1[[#This Row],[Price]]</f>
        <v>101</v>
      </c>
    </row>
    <row r="25" spans="1:11" x14ac:dyDescent="0.25">
      <c r="A25" s="1">
        <v>42575</v>
      </c>
      <c r="B25" s="1" t="str">
        <f>TEXT(WEEKDAY(Table1[[#This Row],[Date]]),"dddd")</f>
        <v>Sunday</v>
      </c>
      <c r="C25" s="1" t="str">
        <f t="shared" si="0"/>
        <v>Summer</v>
      </c>
      <c r="D25" t="s">
        <v>7</v>
      </c>
      <c r="E25">
        <v>121</v>
      </c>
      <c r="F25">
        <v>82</v>
      </c>
      <c r="G25">
        <v>82</v>
      </c>
      <c r="H25">
        <v>117</v>
      </c>
      <c r="I25">
        <v>0.5</v>
      </c>
      <c r="J25">
        <f>Table1[[#This Row],[Orange]]+Table1[[#This Row],[Lemon]]</f>
        <v>203</v>
      </c>
      <c r="K25">
        <f>Table1[[#This Row],[Sales]]*Table1[[#This Row],[Price]]</f>
        <v>101.5</v>
      </c>
    </row>
    <row r="26" spans="1:11" x14ac:dyDescent="0.25">
      <c r="A26" s="1">
        <v>42576</v>
      </c>
      <c r="B26" s="1" t="str">
        <f>TEXT(WEEKDAY(Table1[[#This Row],[Date]]),"dddd")</f>
        <v>Monday</v>
      </c>
      <c r="C26" s="1" t="str">
        <f t="shared" si="0"/>
        <v>Summer</v>
      </c>
      <c r="D26" t="s">
        <v>7</v>
      </c>
      <c r="E26">
        <v>156</v>
      </c>
      <c r="F26">
        <v>113</v>
      </c>
      <c r="G26">
        <v>84</v>
      </c>
      <c r="H26">
        <v>135</v>
      </c>
      <c r="I26">
        <v>0.5</v>
      </c>
      <c r="J26">
        <f>Table1[[#This Row],[Orange]]+Table1[[#This Row],[Lemon]]</f>
        <v>269</v>
      </c>
      <c r="K26">
        <f>Table1[[#This Row],[Sales]]*Table1[[#This Row],[Price]]</f>
        <v>134.5</v>
      </c>
    </row>
    <row r="27" spans="1:11" x14ac:dyDescent="0.25">
      <c r="A27" s="1">
        <v>42577</v>
      </c>
      <c r="B27" s="1" t="str">
        <f>TEXT(WEEKDAY(Table1[[#This Row],[Date]]),"dddd")</f>
        <v>Tuesday</v>
      </c>
      <c r="C27" s="1" t="str">
        <f t="shared" si="0"/>
        <v>Summer</v>
      </c>
      <c r="D27" t="s">
        <v>7</v>
      </c>
      <c r="E27">
        <v>176</v>
      </c>
      <c r="F27">
        <v>129</v>
      </c>
      <c r="G27">
        <v>83</v>
      </c>
      <c r="H27">
        <v>158</v>
      </c>
      <c r="I27">
        <v>0.35</v>
      </c>
      <c r="J27">
        <f>Table1[[#This Row],[Orange]]+Table1[[#This Row],[Lemon]]</f>
        <v>305</v>
      </c>
      <c r="K27">
        <f>Table1[[#This Row],[Sales]]*Table1[[#This Row],[Price]]</f>
        <v>106.75</v>
      </c>
    </row>
    <row r="28" spans="1:11" x14ac:dyDescent="0.25">
      <c r="A28" s="1">
        <v>42578</v>
      </c>
      <c r="B28" s="1" t="str">
        <f>TEXT(WEEKDAY(Table1[[#This Row],[Date]]),"dddd")</f>
        <v>Wednesday</v>
      </c>
      <c r="C28" s="1" t="str">
        <f t="shared" si="0"/>
        <v>Summer</v>
      </c>
      <c r="D28" t="s">
        <v>7</v>
      </c>
      <c r="E28">
        <v>104</v>
      </c>
      <c r="F28">
        <v>68</v>
      </c>
      <c r="G28">
        <v>80</v>
      </c>
      <c r="H28">
        <v>99</v>
      </c>
      <c r="I28">
        <v>0.35</v>
      </c>
      <c r="J28">
        <f>Table1[[#This Row],[Orange]]+Table1[[#This Row],[Lemon]]</f>
        <v>172</v>
      </c>
      <c r="K28">
        <f>Table1[[#This Row],[Sales]]*Table1[[#This Row],[Price]]</f>
        <v>60.199999999999996</v>
      </c>
    </row>
    <row r="29" spans="1:11" x14ac:dyDescent="0.25">
      <c r="A29" s="1">
        <v>42579</v>
      </c>
      <c r="B29" s="1" t="str">
        <f>TEXT(WEEKDAY(Table1[[#This Row],[Date]]),"dddd")</f>
        <v>Thursday</v>
      </c>
      <c r="C29" s="1" t="str">
        <f t="shared" si="0"/>
        <v>Summer</v>
      </c>
      <c r="D29" t="s">
        <v>7</v>
      </c>
      <c r="E29">
        <v>96</v>
      </c>
      <c r="F29">
        <v>63</v>
      </c>
      <c r="G29">
        <v>82</v>
      </c>
      <c r="H29">
        <v>90</v>
      </c>
      <c r="I29">
        <v>0.35</v>
      </c>
      <c r="J29">
        <f>Table1[[#This Row],[Orange]]+Table1[[#This Row],[Lemon]]</f>
        <v>159</v>
      </c>
      <c r="K29">
        <f>Table1[[#This Row],[Sales]]*Table1[[#This Row],[Price]]</f>
        <v>55.65</v>
      </c>
    </row>
    <row r="30" spans="1:11" x14ac:dyDescent="0.25">
      <c r="A30" s="1">
        <v>42580</v>
      </c>
      <c r="B30" s="1" t="str">
        <f>TEXT(WEEKDAY(Table1[[#This Row],[Date]]),"dddd")</f>
        <v>Friday</v>
      </c>
      <c r="C30" s="1" t="str">
        <f t="shared" si="0"/>
        <v>Summer</v>
      </c>
      <c r="D30" t="s">
        <v>7</v>
      </c>
      <c r="E30">
        <v>100</v>
      </c>
      <c r="F30">
        <v>66</v>
      </c>
      <c r="G30">
        <v>81</v>
      </c>
      <c r="H30">
        <v>95</v>
      </c>
      <c r="I30">
        <v>0.35</v>
      </c>
      <c r="J30">
        <f>Table1[[#This Row],[Orange]]+Table1[[#This Row],[Lemon]]</f>
        <v>166</v>
      </c>
      <c r="K30">
        <f>Table1[[#This Row],[Sales]]*Table1[[#This Row],[Price]]</f>
        <v>58.099999999999994</v>
      </c>
    </row>
    <row r="31" spans="1:11" x14ac:dyDescent="0.25">
      <c r="A31" s="1">
        <v>42581</v>
      </c>
      <c r="B31" s="1" t="str">
        <f>TEXT(WEEKDAY(Table1[[#This Row],[Date]]),"dddd")</f>
        <v>Saturday</v>
      </c>
      <c r="C31" s="1" t="str">
        <f t="shared" si="0"/>
        <v>Summer</v>
      </c>
      <c r="D31" t="s">
        <v>8</v>
      </c>
      <c r="E31">
        <v>88</v>
      </c>
      <c r="F31">
        <v>57</v>
      </c>
      <c r="G31">
        <v>82</v>
      </c>
      <c r="H31">
        <v>81</v>
      </c>
      <c r="I31">
        <v>0.35</v>
      </c>
      <c r="J31">
        <f>Table1[[#This Row],[Orange]]+Table1[[#This Row],[Lemon]]</f>
        <v>145</v>
      </c>
      <c r="K31">
        <f>Table1[[#This Row],[Sales]]*Table1[[#This Row],[Price]]</f>
        <v>50.75</v>
      </c>
    </row>
    <row r="32" spans="1:11" x14ac:dyDescent="0.25">
      <c r="A32" s="1">
        <v>42582</v>
      </c>
      <c r="B32" s="1" t="str">
        <f>TEXT(WEEKDAY(Table1[[#This Row],[Date]]),"dddd")</f>
        <v>Sunday</v>
      </c>
      <c r="C32" s="1" t="str">
        <f t="shared" si="0"/>
        <v>Summer</v>
      </c>
      <c r="D32" t="s">
        <v>8</v>
      </c>
      <c r="E32">
        <v>76</v>
      </c>
      <c r="F32">
        <v>47</v>
      </c>
      <c r="G32">
        <v>82</v>
      </c>
      <c r="H32">
        <v>68</v>
      </c>
      <c r="I32">
        <v>0.35</v>
      </c>
      <c r="J32">
        <f>Table1[[#This Row],[Orange]]+Table1[[#This Row],[Lemon]]</f>
        <v>123</v>
      </c>
      <c r="K32">
        <f>Table1[[#This Row],[Sales]]*Table1[[#This Row],[Price]]</f>
        <v>43.05</v>
      </c>
    </row>
    <row r="33" spans="1:11" x14ac:dyDescent="0.25">
      <c r="A33" s="2">
        <f>COUNT(Table1[Date])</f>
        <v>31</v>
      </c>
      <c r="B33" s="1"/>
      <c r="C33" s="1"/>
      <c r="G33">
        <f>AVERAGE(Table1[Temperature])</f>
        <v>78.870967741935488</v>
      </c>
      <c r="H33">
        <f>SUBTOTAL(107,Table1[Leaflets])</f>
        <v>19.821027175188721</v>
      </c>
      <c r="J33" s="2"/>
      <c r="K33" s="2"/>
    </row>
  </sheetData>
  <conditionalFormatting sqref="K2:K3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{EB2CA763-8E6B-4FDB-92AD-289C521F8E30}</x14:id>
        </ext>
      </extLst>
    </cfRule>
  </conditionalFormatting>
  <conditionalFormatting sqref="G2:G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2CA763-8E6B-4FDB-92AD-289C521F8E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2018-02-03T05:57:03Z</dcterms:created>
  <dcterms:modified xsi:type="dcterms:W3CDTF">2018-02-03T07:40:36Z</dcterms:modified>
</cp:coreProperties>
</file>