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joao.rocha/tmp/AIB/mainframe/"/>
    </mc:Choice>
  </mc:AlternateContent>
  <bookViews>
    <workbookView xWindow="80" yWindow="460" windowWidth="28800" windowHeight="16820" activeTab="1"/>
  </bookViews>
  <sheets>
    <sheet name="MainframeTA" sheetId="9" r:id="rId1"/>
    <sheet name="IMS" sheetId="1" r:id="rId2"/>
    <sheet name="DB2" sheetId="2" r:id="rId3"/>
    <sheet name="CICS" sheetId="3" r:id="rId4"/>
    <sheet name="MQ MF Dist" sheetId="18" r:id="rId5"/>
    <sheet name="ZOS" sheetId="12" r:id="rId6"/>
    <sheet name="WAS" sheetId="17" r:id="rId7"/>
    <sheet name="lookups" sheetId="6" state="hidden" r:id="rId8"/>
  </sheets>
  <definedNames>
    <definedName name="_xlnm._FilterDatabase" localSheetId="3" hidden="1">CICS!$A$1:$T$141</definedName>
    <definedName name="_xlnm._FilterDatabase" localSheetId="2" hidden="1">'DB2'!$A$1:$T$37</definedName>
    <definedName name="_xlnm._FilterDatabase" localSheetId="1" hidden="1">IMS!$A$1:$T$44</definedName>
    <definedName name="_xlnm._FilterDatabase" localSheetId="4" hidden="1">'MQ MF Dist'!$A$1:$U$1387</definedName>
    <definedName name="_xlnm._FilterDatabase" localSheetId="6" hidden="1">WAS!$A$1:$T$135</definedName>
    <definedName name="_xlnm._FilterDatabase" localSheetId="5" hidden="1">ZOS!$A$1:$S$244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14" i="6" l="1"/>
  <c r="K1387" i="18"/>
  <c r="K1386" i="18"/>
  <c r="C20" i="6"/>
  <c r="K1385" i="18"/>
  <c r="C17" i="6"/>
  <c r="K1384" i="18"/>
  <c r="K1383" i="18"/>
  <c r="K1382" i="18"/>
  <c r="K1381" i="18"/>
  <c r="K1380" i="18"/>
  <c r="K1379" i="18"/>
  <c r="K1378" i="18"/>
  <c r="K1377" i="18"/>
  <c r="K1376" i="18"/>
  <c r="K1375" i="18"/>
  <c r="K1374" i="18"/>
  <c r="K1373" i="18"/>
  <c r="C11" i="6"/>
  <c r="K1372" i="18"/>
  <c r="K1371" i="18"/>
  <c r="K1370" i="18"/>
  <c r="K1369" i="18"/>
  <c r="K1368" i="18"/>
  <c r="K1367" i="18"/>
  <c r="K1366" i="18"/>
  <c r="K1365" i="18"/>
  <c r="K1364" i="18"/>
  <c r="K1363" i="18"/>
  <c r="K1362" i="18"/>
  <c r="K1361" i="18"/>
  <c r="K1360" i="18"/>
  <c r="K1359" i="18"/>
  <c r="K1358" i="18"/>
  <c r="K1357" i="18"/>
  <c r="K1356" i="18"/>
  <c r="K1355" i="18"/>
  <c r="K1354" i="18"/>
  <c r="K1353" i="18"/>
  <c r="K1352" i="18"/>
  <c r="K1351" i="18"/>
  <c r="K1350" i="18"/>
  <c r="K1349" i="18"/>
  <c r="K1348" i="18"/>
  <c r="K1347" i="18"/>
  <c r="K1346" i="18"/>
  <c r="K1345" i="18"/>
  <c r="K1344" i="18"/>
  <c r="K1343" i="18"/>
  <c r="K1342" i="18"/>
  <c r="K1341" i="18"/>
  <c r="K1340" i="18"/>
  <c r="K1339" i="18"/>
  <c r="K1338" i="18"/>
  <c r="K1337" i="18"/>
  <c r="K1336" i="18"/>
  <c r="K1335" i="18"/>
  <c r="K1334" i="18"/>
  <c r="K1333" i="18"/>
  <c r="K1332" i="18"/>
  <c r="K1331" i="18"/>
  <c r="K1330" i="18"/>
  <c r="K1329" i="18"/>
  <c r="K1328" i="18"/>
  <c r="K1327" i="18"/>
  <c r="K1326" i="18"/>
  <c r="K1325" i="18"/>
  <c r="K1324" i="18"/>
  <c r="K1323" i="18"/>
  <c r="K1322" i="18"/>
  <c r="K1321" i="18"/>
  <c r="K1320" i="18"/>
  <c r="K1319" i="18"/>
  <c r="K1318" i="18"/>
  <c r="K1317" i="18"/>
  <c r="K1316" i="18"/>
  <c r="K1315" i="18"/>
  <c r="K1314" i="18"/>
  <c r="K1313" i="18"/>
  <c r="K1312" i="18"/>
  <c r="K1311" i="18"/>
  <c r="K1310" i="18"/>
  <c r="K1309" i="18"/>
  <c r="K1308" i="18"/>
  <c r="K1307" i="18"/>
  <c r="K1306" i="18"/>
  <c r="K1305" i="18"/>
  <c r="K1304" i="18"/>
  <c r="K1303" i="18"/>
  <c r="K1302" i="18"/>
  <c r="K1301" i="18"/>
  <c r="K1300" i="18"/>
  <c r="K1299" i="18"/>
  <c r="K1298" i="18"/>
  <c r="K1297" i="18"/>
  <c r="K1296" i="18"/>
  <c r="K1295" i="18"/>
  <c r="K1294" i="18"/>
  <c r="K1293" i="18"/>
  <c r="K1292" i="18"/>
  <c r="K1291" i="18"/>
  <c r="K1290" i="18"/>
  <c r="K1289" i="18"/>
  <c r="K1288" i="18"/>
  <c r="K1287" i="18"/>
  <c r="K1286" i="18"/>
  <c r="K1285" i="18"/>
  <c r="K1284" i="18"/>
  <c r="K1283" i="18"/>
  <c r="K1282" i="18"/>
  <c r="K1281" i="18"/>
  <c r="K1280" i="18"/>
  <c r="K1279" i="18"/>
  <c r="K1278" i="18"/>
  <c r="K1277" i="18"/>
  <c r="K1276" i="18"/>
  <c r="K1275" i="18"/>
  <c r="K1274" i="18"/>
  <c r="K1273" i="18"/>
  <c r="K1272" i="18"/>
  <c r="K1271" i="18"/>
  <c r="K1270" i="18"/>
  <c r="K1269" i="18"/>
  <c r="K1268" i="18"/>
  <c r="K1267" i="18"/>
  <c r="K1266" i="18"/>
  <c r="K1265" i="18"/>
  <c r="K1264" i="18"/>
  <c r="K1263" i="18"/>
  <c r="K1262" i="18"/>
  <c r="K1261" i="18"/>
  <c r="K1260" i="18"/>
  <c r="K1259" i="18"/>
  <c r="K1258" i="18"/>
  <c r="K1257" i="18"/>
  <c r="K1256" i="18"/>
  <c r="K1255" i="18"/>
  <c r="K1254" i="18"/>
  <c r="K1253" i="18"/>
  <c r="K1252" i="18"/>
  <c r="K1251" i="18"/>
  <c r="K1250" i="18"/>
  <c r="K1249" i="18"/>
  <c r="K1248" i="18"/>
  <c r="K1247" i="18"/>
  <c r="K1246" i="18"/>
  <c r="K1245" i="18"/>
  <c r="K1244" i="18"/>
  <c r="K1243" i="18"/>
  <c r="K1242" i="18"/>
  <c r="K1241" i="18"/>
  <c r="K1240" i="18"/>
  <c r="K1239" i="18"/>
  <c r="K1238" i="18"/>
  <c r="K1237" i="18"/>
  <c r="K1236" i="18"/>
  <c r="K1235" i="18"/>
  <c r="K1234" i="18"/>
  <c r="K1233" i="18"/>
  <c r="K1232" i="18"/>
  <c r="K1231" i="18"/>
  <c r="K1230" i="18"/>
  <c r="K1229" i="18"/>
  <c r="K1228" i="18"/>
  <c r="K1227" i="18"/>
  <c r="K1226" i="18"/>
  <c r="K1225" i="18"/>
  <c r="K1224" i="18"/>
  <c r="K1223" i="18"/>
  <c r="K1222" i="18"/>
  <c r="K1221" i="18"/>
  <c r="K1220" i="18"/>
  <c r="K1219" i="18"/>
  <c r="K1218" i="18"/>
  <c r="K1217" i="18"/>
  <c r="K1216" i="18"/>
  <c r="K1215" i="18"/>
  <c r="K1214" i="18"/>
  <c r="K1213" i="18"/>
  <c r="K1212" i="18"/>
  <c r="K1211" i="18"/>
  <c r="K1210" i="18"/>
  <c r="K1209" i="18"/>
  <c r="K1208" i="18"/>
  <c r="K1207" i="18"/>
  <c r="K1206" i="18"/>
  <c r="K1205" i="18"/>
  <c r="K1204" i="18"/>
  <c r="K1203" i="18"/>
  <c r="K1202" i="18"/>
  <c r="K1201" i="18"/>
  <c r="K1200" i="18"/>
  <c r="K1199" i="18"/>
  <c r="K1198" i="18"/>
  <c r="K1197" i="18"/>
  <c r="K1196" i="18"/>
  <c r="K1195" i="18"/>
  <c r="K1194" i="18"/>
  <c r="K1193" i="18"/>
  <c r="K1192" i="18"/>
  <c r="K1191" i="18"/>
  <c r="K1190" i="18"/>
  <c r="K1189" i="18"/>
  <c r="K1188" i="18"/>
  <c r="K1187" i="18"/>
  <c r="K1186" i="18"/>
  <c r="K1185" i="18"/>
  <c r="K1184" i="18"/>
  <c r="K1183" i="18"/>
  <c r="K1182" i="18"/>
  <c r="K1181" i="18"/>
  <c r="K1180" i="18"/>
  <c r="K1179" i="18"/>
  <c r="K1178" i="18"/>
  <c r="K1177" i="18"/>
  <c r="K1176" i="18"/>
  <c r="K1175" i="18"/>
  <c r="K1174" i="18"/>
  <c r="K1173" i="18"/>
  <c r="K1172" i="18"/>
  <c r="K1171" i="18"/>
  <c r="K1170" i="18"/>
  <c r="K1169" i="18"/>
  <c r="K1168" i="18"/>
  <c r="K1167" i="18"/>
  <c r="K1166" i="18"/>
  <c r="K1165" i="18"/>
  <c r="K1164" i="18"/>
  <c r="K1163" i="18"/>
  <c r="K1162" i="18"/>
  <c r="K1161" i="18"/>
  <c r="K1160" i="18"/>
  <c r="K1159" i="18"/>
  <c r="K1158" i="18"/>
  <c r="K1157" i="18"/>
  <c r="K1156" i="18"/>
  <c r="K1155" i="18"/>
  <c r="K1154" i="18"/>
  <c r="K1153" i="18"/>
  <c r="K1152" i="18"/>
  <c r="K1151" i="18"/>
  <c r="K1150" i="18"/>
  <c r="K1149" i="18"/>
  <c r="K1148" i="18"/>
  <c r="K1147" i="18"/>
  <c r="K1146" i="18"/>
  <c r="K1145" i="18"/>
  <c r="K1144" i="18"/>
  <c r="K1143" i="18"/>
  <c r="K1142" i="18"/>
  <c r="K1141" i="18"/>
  <c r="K1140" i="18"/>
  <c r="K1139" i="18"/>
  <c r="K1138" i="18"/>
  <c r="K1137" i="18"/>
  <c r="K1136" i="18"/>
  <c r="K1135" i="18"/>
  <c r="K1134" i="18"/>
  <c r="K1133" i="18"/>
  <c r="K1132" i="18"/>
  <c r="K1131" i="18"/>
  <c r="K1130" i="18"/>
  <c r="K1129" i="18"/>
  <c r="K1128" i="18"/>
  <c r="K1127" i="18"/>
  <c r="K1126" i="18"/>
  <c r="K1125" i="18"/>
  <c r="K1124" i="18"/>
  <c r="K1123" i="18"/>
  <c r="K1122" i="18"/>
  <c r="K1121" i="18"/>
  <c r="K1120" i="18"/>
  <c r="K1119" i="18"/>
  <c r="K1118" i="18"/>
  <c r="K1117" i="18"/>
  <c r="K1116" i="18"/>
  <c r="K1115" i="18"/>
  <c r="K1114" i="18"/>
  <c r="K1113" i="18"/>
  <c r="K1112" i="18"/>
  <c r="K1111" i="18"/>
  <c r="K1110" i="18"/>
  <c r="K1109" i="18"/>
  <c r="K1108" i="18"/>
  <c r="K1107" i="18"/>
  <c r="K1106" i="18"/>
  <c r="K1105" i="18"/>
  <c r="K1104" i="18"/>
  <c r="K1103" i="18"/>
  <c r="K1102" i="18"/>
  <c r="K1101" i="18"/>
  <c r="K1100" i="18"/>
  <c r="K1099" i="18"/>
  <c r="K1098" i="18"/>
  <c r="K1097" i="18"/>
  <c r="K1096" i="18"/>
  <c r="K1095" i="18"/>
  <c r="K1094" i="18"/>
  <c r="K1093" i="18"/>
  <c r="K1092" i="18"/>
  <c r="K1091" i="18"/>
  <c r="K1090" i="18"/>
  <c r="K1089" i="18"/>
  <c r="K1088" i="18"/>
  <c r="K1087" i="18"/>
  <c r="K1086" i="18"/>
  <c r="K1085" i="18"/>
  <c r="K1084" i="18"/>
  <c r="K1083" i="18"/>
  <c r="K1082" i="18"/>
  <c r="F1391" i="18"/>
  <c r="F1393" i="18"/>
  <c r="C47" i="9"/>
  <c r="F1392" i="18"/>
  <c r="C46" i="9"/>
  <c r="F1394" i="18"/>
  <c r="C48" i="9"/>
  <c r="C45" i="9"/>
  <c r="K150" i="3"/>
  <c r="K149" i="3"/>
  <c r="H72" i="3"/>
  <c r="J72" i="3"/>
  <c r="H73" i="3"/>
  <c r="J73" i="3"/>
  <c r="H74" i="3"/>
  <c r="J74" i="3"/>
  <c r="H75" i="3"/>
  <c r="J75" i="3"/>
  <c r="H76" i="3"/>
  <c r="J76" i="3"/>
  <c r="H77" i="3"/>
  <c r="J77" i="3"/>
  <c r="H78" i="3"/>
  <c r="J78" i="3"/>
  <c r="H79" i="3"/>
  <c r="J79" i="3"/>
  <c r="H80" i="3"/>
  <c r="J80" i="3"/>
  <c r="H81" i="3"/>
  <c r="J81" i="3"/>
  <c r="H82" i="3"/>
  <c r="J82" i="3"/>
  <c r="H83" i="3"/>
  <c r="J83" i="3"/>
  <c r="H84" i="3"/>
  <c r="J84" i="3"/>
  <c r="H85" i="3"/>
  <c r="J85" i="3"/>
  <c r="H86" i="3"/>
  <c r="J86" i="3"/>
  <c r="H87" i="3"/>
  <c r="J87" i="3"/>
  <c r="H88" i="3"/>
  <c r="J88" i="3"/>
  <c r="H89" i="3"/>
  <c r="J89" i="3"/>
  <c r="H90" i="3"/>
  <c r="J90" i="3"/>
  <c r="H91" i="3"/>
  <c r="J91" i="3"/>
  <c r="H92" i="3"/>
  <c r="J92" i="3"/>
  <c r="H93" i="3"/>
  <c r="J93" i="3"/>
  <c r="H94" i="3"/>
  <c r="J94" i="3"/>
  <c r="H95" i="3"/>
  <c r="J95" i="3"/>
  <c r="H96" i="3"/>
  <c r="J96" i="3"/>
  <c r="H97" i="3"/>
  <c r="J97" i="3"/>
  <c r="H98" i="3"/>
  <c r="J98" i="3"/>
  <c r="H99" i="3"/>
  <c r="J99" i="3"/>
  <c r="H100" i="3"/>
  <c r="J100" i="3"/>
  <c r="H101" i="3"/>
  <c r="J101" i="3"/>
  <c r="H102" i="3"/>
  <c r="J102" i="3"/>
  <c r="H103" i="3"/>
  <c r="J103" i="3"/>
  <c r="H104" i="3"/>
  <c r="J104" i="3"/>
  <c r="H105" i="3"/>
  <c r="J105" i="3"/>
  <c r="H106" i="3"/>
  <c r="J106" i="3"/>
  <c r="H107" i="3"/>
  <c r="J107" i="3"/>
  <c r="H108" i="3"/>
  <c r="J108" i="3"/>
  <c r="H109" i="3"/>
  <c r="J109" i="3"/>
  <c r="H110" i="3"/>
  <c r="J110" i="3"/>
  <c r="H111" i="3"/>
  <c r="J111" i="3"/>
  <c r="H112" i="3"/>
  <c r="J112" i="3"/>
  <c r="H113" i="3"/>
  <c r="J113" i="3"/>
  <c r="H114" i="3"/>
  <c r="J114" i="3"/>
  <c r="H115" i="3"/>
  <c r="J115" i="3"/>
  <c r="H116" i="3"/>
  <c r="J116" i="3"/>
  <c r="H117" i="3"/>
  <c r="J117" i="3"/>
  <c r="H118" i="3"/>
  <c r="J118" i="3"/>
  <c r="H119" i="3"/>
  <c r="J119" i="3"/>
  <c r="H120" i="3"/>
  <c r="J120" i="3"/>
  <c r="H121" i="3"/>
  <c r="J121" i="3"/>
  <c r="H122" i="3"/>
  <c r="J122" i="3"/>
  <c r="H123" i="3"/>
  <c r="J123" i="3"/>
  <c r="H124" i="3"/>
  <c r="J124" i="3"/>
  <c r="H125" i="3"/>
  <c r="J125" i="3"/>
  <c r="H126" i="3"/>
  <c r="J126" i="3"/>
  <c r="H127" i="3"/>
  <c r="J127" i="3"/>
  <c r="H128" i="3"/>
  <c r="J128" i="3"/>
  <c r="H129" i="3"/>
  <c r="J129" i="3"/>
  <c r="H130" i="3"/>
  <c r="J130" i="3"/>
  <c r="H131" i="3"/>
  <c r="J131" i="3"/>
  <c r="H132" i="3"/>
  <c r="J132" i="3"/>
  <c r="H133" i="3"/>
  <c r="J133" i="3"/>
  <c r="H134" i="3"/>
  <c r="J134" i="3"/>
  <c r="H135" i="3"/>
  <c r="J135" i="3"/>
  <c r="H136" i="3"/>
  <c r="J136" i="3"/>
  <c r="H137" i="3"/>
  <c r="J137" i="3"/>
  <c r="H138" i="3"/>
  <c r="J138" i="3"/>
  <c r="H139" i="3"/>
  <c r="J139" i="3"/>
  <c r="H140" i="3"/>
  <c r="J140" i="3"/>
  <c r="F1395" i="18"/>
  <c r="B43" i="9"/>
  <c r="K151" i="3"/>
  <c r="H141" i="3"/>
  <c r="K166" i="3"/>
  <c r="J141" i="3"/>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C13" i="6"/>
  <c r="J233" i="12"/>
  <c r="J234" i="12"/>
  <c r="J235" i="12"/>
  <c r="J236" i="12"/>
  <c r="J237" i="12"/>
  <c r="J238" i="12"/>
  <c r="J239" i="12"/>
  <c r="J240" i="12"/>
  <c r="J241" i="12"/>
  <c r="J242" i="12"/>
  <c r="J243" i="12"/>
  <c r="J164" i="12"/>
  <c r="H165" i="12"/>
  <c r="D5" i="6"/>
  <c r="C15" i="6"/>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164" i="12"/>
  <c r="K147" i="3"/>
  <c r="K146" i="3"/>
  <c r="F16" i="9"/>
  <c r="M48" i="9"/>
  <c r="J107" i="17"/>
  <c r="J108" i="17"/>
  <c r="J109" i="17"/>
  <c r="J110" i="17"/>
  <c r="J111" i="17"/>
  <c r="D4" i="6"/>
  <c r="C18" i="6"/>
  <c r="J112" i="17"/>
  <c r="J113" i="17"/>
  <c r="J114" i="17"/>
  <c r="J115" i="17"/>
  <c r="J116" i="17"/>
  <c r="J117" i="17"/>
  <c r="J118" i="17"/>
  <c r="J119" i="17"/>
  <c r="J120" i="17"/>
  <c r="J121" i="17"/>
  <c r="J122" i="17"/>
  <c r="J123" i="17"/>
  <c r="J124" i="17"/>
  <c r="E5" i="6"/>
  <c r="C16" i="6"/>
  <c r="J125" i="17"/>
  <c r="J126" i="17"/>
  <c r="J127" i="17"/>
  <c r="J128" i="17"/>
  <c r="J129" i="17"/>
  <c r="J130" i="17"/>
  <c r="J106" i="17"/>
  <c r="J81" i="17"/>
  <c r="J82" i="17"/>
  <c r="J83" i="17"/>
  <c r="J84" i="17"/>
  <c r="J85" i="17"/>
  <c r="J86" i="17"/>
  <c r="J87" i="17"/>
  <c r="J88" i="17"/>
  <c r="J89" i="17"/>
  <c r="J90" i="17"/>
  <c r="J91" i="17"/>
  <c r="J92" i="17"/>
  <c r="J93" i="17"/>
  <c r="J94" i="17"/>
  <c r="J95" i="17"/>
  <c r="J96" i="17"/>
  <c r="J97" i="17"/>
  <c r="J98" i="17"/>
  <c r="J99" i="17"/>
  <c r="J100" i="17"/>
  <c r="J101" i="17"/>
  <c r="J102" i="17"/>
  <c r="J103" i="17"/>
  <c r="J104" i="17"/>
  <c r="J80" i="17"/>
  <c r="J55" i="17"/>
  <c r="J56" i="17"/>
  <c r="J57" i="17"/>
  <c r="J58" i="17"/>
  <c r="J59" i="17"/>
  <c r="J60" i="17"/>
  <c r="J61" i="17"/>
  <c r="J62" i="17"/>
  <c r="J63" i="17"/>
  <c r="J64" i="17"/>
  <c r="J65" i="17"/>
  <c r="J66" i="17"/>
  <c r="J67" i="17"/>
  <c r="J68" i="17"/>
  <c r="J69" i="17"/>
  <c r="J70" i="17"/>
  <c r="J71" i="17"/>
  <c r="J72" i="17"/>
  <c r="J73" i="17"/>
  <c r="J74" i="17"/>
  <c r="J75" i="17"/>
  <c r="J76" i="17"/>
  <c r="J77" i="17"/>
  <c r="J78" i="17"/>
  <c r="J54" i="17"/>
  <c r="J29" i="17"/>
  <c r="J30" i="17"/>
  <c r="J31" i="17"/>
  <c r="J32" i="17"/>
  <c r="J33" i="17"/>
  <c r="J34" i="17"/>
  <c r="J35" i="17"/>
  <c r="J36" i="17"/>
  <c r="J37" i="17"/>
  <c r="J38" i="17"/>
  <c r="J39" i="17"/>
  <c r="J40" i="17"/>
  <c r="J41" i="17"/>
  <c r="J42" i="17"/>
  <c r="J43" i="17"/>
  <c r="J44" i="17"/>
  <c r="J45" i="17"/>
  <c r="J46" i="17"/>
  <c r="J47" i="17"/>
  <c r="J48" i="17"/>
  <c r="J49" i="17"/>
  <c r="J50" i="17"/>
  <c r="J51" i="17"/>
  <c r="J52" i="17"/>
  <c r="J28" i="17"/>
  <c r="J3" i="17"/>
  <c r="J4" i="17"/>
  <c r="J5" i="17"/>
  <c r="J6" i="17"/>
  <c r="J7" i="17"/>
  <c r="J8" i="17"/>
  <c r="J9" i="17"/>
  <c r="J10" i="17"/>
  <c r="J11" i="17"/>
  <c r="J12" i="17"/>
  <c r="J13" i="17"/>
  <c r="J14" i="17"/>
  <c r="J15" i="17"/>
  <c r="J16" i="17"/>
  <c r="J17" i="17"/>
  <c r="J18" i="17"/>
  <c r="J19" i="17"/>
  <c r="J20" i="17"/>
  <c r="J21" i="17"/>
  <c r="J22" i="17"/>
  <c r="J23" i="17"/>
  <c r="J24" i="17"/>
  <c r="J25" i="17"/>
  <c r="J26" i="17"/>
  <c r="J2"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06" i="17"/>
  <c r="H81" i="17"/>
  <c r="H82" i="17"/>
  <c r="H83" i="17"/>
  <c r="H84" i="17"/>
  <c r="H85" i="17"/>
  <c r="H86" i="17"/>
  <c r="H87" i="17"/>
  <c r="H88" i="17"/>
  <c r="H89" i="17"/>
  <c r="H90" i="17"/>
  <c r="H91" i="17"/>
  <c r="H92" i="17"/>
  <c r="H93" i="17"/>
  <c r="H94" i="17"/>
  <c r="H95" i="17"/>
  <c r="H96" i="17"/>
  <c r="H97" i="17"/>
  <c r="H98" i="17"/>
  <c r="H99" i="17"/>
  <c r="H100" i="17"/>
  <c r="H101" i="17"/>
  <c r="H102" i="17"/>
  <c r="H103" i="17"/>
  <c r="H104" i="17"/>
  <c r="H80" i="17"/>
  <c r="H55" i="17"/>
  <c r="H56" i="17"/>
  <c r="H57" i="17"/>
  <c r="H58" i="17"/>
  <c r="H59" i="17"/>
  <c r="H60" i="17"/>
  <c r="H61" i="17"/>
  <c r="H62" i="17"/>
  <c r="H63" i="17"/>
  <c r="H64" i="17"/>
  <c r="H65" i="17"/>
  <c r="H66" i="17"/>
  <c r="H67" i="17"/>
  <c r="H68" i="17"/>
  <c r="H69" i="17"/>
  <c r="H70" i="17"/>
  <c r="H71" i="17"/>
  <c r="H72" i="17"/>
  <c r="H73" i="17"/>
  <c r="H74" i="17"/>
  <c r="H75" i="17"/>
  <c r="H76" i="17"/>
  <c r="H77" i="17"/>
  <c r="H78" i="17"/>
  <c r="H54" i="17"/>
  <c r="H29" i="17"/>
  <c r="H30" i="17"/>
  <c r="H31" i="17"/>
  <c r="H28" i="17"/>
  <c r="H32" i="17"/>
  <c r="H33" i="17"/>
  <c r="H34" i="17"/>
  <c r="H35" i="17"/>
  <c r="H36" i="17"/>
  <c r="H37" i="17"/>
  <c r="H38" i="17"/>
  <c r="H39" i="17"/>
  <c r="H40" i="17"/>
  <c r="H41" i="17"/>
  <c r="H42" i="17"/>
  <c r="H43" i="17"/>
  <c r="H44" i="17"/>
  <c r="H45" i="17"/>
  <c r="H46" i="17"/>
  <c r="H47" i="17"/>
  <c r="H48" i="17"/>
  <c r="H49" i="17"/>
  <c r="H50" i="17"/>
  <c r="H51" i="17"/>
  <c r="H52" i="17"/>
  <c r="H53" i="17"/>
  <c r="H21" i="17"/>
  <c r="H22" i="17"/>
  <c r="H23" i="17"/>
  <c r="H24" i="17"/>
  <c r="H25" i="17"/>
  <c r="H26" i="17"/>
  <c r="H14" i="17"/>
  <c r="H15" i="17"/>
  <c r="H16" i="17"/>
  <c r="H17" i="17"/>
  <c r="H18" i="17"/>
  <c r="H19" i="17"/>
  <c r="H20" i="17"/>
  <c r="H9" i="17"/>
  <c r="H10" i="17"/>
  <c r="H11" i="17"/>
  <c r="H12" i="17"/>
  <c r="H13" i="17"/>
  <c r="H7" i="17"/>
  <c r="H8" i="17"/>
  <c r="H5" i="17"/>
  <c r="H6" i="17"/>
  <c r="H3" i="17"/>
  <c r="H4" i="17"/>
  <c r="H2" i="17"/>
  <c r="H105" i="17"/>
  <c r="H79" i="17"/>
  <c r="H27" i="17"/>
  <c r="K162" i="17"/>
  <c r="C56" i="9"/>
  <c r="K161" i="17"/>
  <c r="C55" i="9"/>
  <c r="K178" i="17"/>
  <c r="G162" i="17"/>
  <c r="G161" i="17"/>
  <c r="C162" i="17"/>
  <c r="C161" i="17"/>
  <c r="K138" i="17"/>
  <c r="K137" i="17"/>
  <c r="G178" i="17"/>
  <c r="C178" i="17"/>
  <c r="K154" i="17"/>
  <c r="G138" i="17"/>
  <c r="G137" i="17"/>
  <c r="G154" i="17"/>
  <c r="C138" i="17"/>
  <c r="C137" i="17"/>
  <c r="C154" i="17"/>
  <c r="K163" i="17"/>
  <c r="C163" i="17"/>
  <c r="G163" i="17"/>
  <c r="K139" i="17"/>
  <c r="G139" i="17"/>
  <c r="J105" i="17"/>
  <c r="J131" i="17"/>
  <c r="H131" i="17"/>
  <c r="J27" i="17"/>
  <c r="J79" i="17"/>
  <c r="C139" i="17"/>
  <c r="J53" i="17"/>
  <c r="H132" i="17"/>
  <c r="J132" i="17"/>
  <c r="K135" i="17"/>
  <c r="G158" i="17"/>
  <c r="C158" i="17"/>
  <c r="K134" i="17"/>
  <c r="G159" i="17"/>
  <c r="C159" i="17"/>
  <c r="G134" i="17"/>
  <c r="G135" i="17"/>
  <c r="C135" i="17"/>
  <c r="C134" i="17"/>
  <c r="K159" i="17"/>
  <c r="K158" i="17"/>
  <c r="B53" i="9"/>
  <c r="D273" i="12" a="1"/>
  <c r="D273" i="12"/>
  <c r="D272" i="12" a="1"/>
  <c r="D272" i="12"/>
  <c r="J162"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83" i="12"/>
  <c r="H162"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84" i="12"/>
  <c r="H85" i="12"/>
  <c r="H86" i="12"/>
  <c r="H87" i="12"/>
  <c r="H83"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2"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3" i="12"/>
  <c r="H4" i="12"/>
  <c r="H2" i="12"/>
  <c r="K251" i="12"/>
  <c r="I10" i="9"/>
  <c r="K250" i="12"/>
  <c r="I9" i="9"/>
  <c r="K273" i="12" a="1"/>
  <c r="K273" i="12"/>
  <c r="K272" i="12" a="1"/>
  <c r="K272" i="12"/>
  <c r="K267" i="12"/>
  <c r="G251" i="12"/>
  <c r="F10" i="9"/>
  <c r="G273" i="12" a="1"/>
  <c r="G273" i="12"/>
  <c r="G272" i="12" a="1"/>
  <c r="G272" i="12"/>
  <c r="G267" i="12"/>
  <c r="D251" i="12"/>
  <c r="C10" i="9"/>
  <c r="D250" i="12"/>
  <c r="C9" i="9"/>
  <c r="C57" i="9"/>
  <c r="M20" i="9"/>
  <c r="G19" i="9"/>
  <c r="G18" i="9"/>
  <c r="G150" i="3"/>
  <c r="C19" i="9"/>
  <c r="G149" i="3"/>
  <c r="C18" i="9"/>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J2" i="3"/>
  <c r="H2" i="3"/>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2" i="2"/>
  <c r="J19" i="1"/>
  <c r="J27" i="1"/>
  <c r="J3" i="1"/>
  <c r="J4" i="1"/>
  <c r="J5" i="1"/>
  <c r="J6" i="1"/>
  <c r="J7" i="1"/>
  <c r="J8" i="1"/>
  <c r="J9" i="1"/>
  <c r="J10" i="1"/>
  <c r="J11" i="1"/>
  <c r="J12" i="1"/>
  <c r="J13" i="1"/>
  <c r="J14" i="1"/>
  <c r="J15" i="1"/>
  <c r="J16" i="1"/>
  <c r="J17" i="1"/>
  <c r="J18" i="1"/>
  <c r="J20" i="1"/>
  <c r="J21" i="1"/>
  <c r="J22" i="1"/>
  <c r="J23" i="1"/>
  <c r="J24" i="1"/>
  <c r="J25" i="1"/>
  <c r="J26" i="1"/>
  <c r="J28" i="1"/>
  <c r="J29" i="1"/>
  <c r="J30" i="1"/>
  <c r="J31" i="1"/>
  <c r="J32" i="1"/>
  <c r="J33" i="1"/>
  <c r="J34" i="1"/>
  <c r="J35" i="1"/>
  <c r="J36" i="1"/>
  <c r="J37" i="1"/>
  <c r="J38" i="1"/>
  <c r="J39" i="1"/>
  <c r="J40" i="1"/>
  <c r="J41" i="1"/>
  <c r="J42" i="1"/>
  <c r="J43"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 i="1"/>
  <c r="H5" i="1"/>
  <c r="H6" i="1"/>
  <c r="H3" i="1"/>
  <c r="J2" i="1"/>
  <c r="H2" i="1"/>
  <c r="H44" i="1"/>
  <c r="C12" i="6"/>
  <c r="E4" i="6"/>
  <c r="C19" i="6"/>
  <c r="E3" i="6"/>
  <c r="C22" i="6"/>
  <c r="D3" i="6"/>
  <c r="C21" i="6"/>
  <c r="G66" i="1"/>
  <c r="C11" i="9"/>
  <c r="C20" i="9"/>
  <c r="I11" i="9"/>
  <c r="M29" i="9"/>
  <c r="M57" i="9"/>
  <c r="D274" i="12"/>
  <c r="H163" i="12"/>
  <c r="J244" i="12"/>
  <c r="H244" i="12"/>
  <c r="K252" i="12"/>
  <c r="K274" i="12"/>
  <c r="G250" i="12"/>
  <c r="J163" i="12"/>
  <c r="G274" i="12"/>
  <c r="J82" i="12"/>
  <c r="H82" i="12"/>
  <c r="D252" i="12"/>
  <c r="M38" i="9"/>
  <c r="M11" i="9"/>
  <c r="G20" i="9"/>
  <c r="J44" i="1"/>
  <c r="G252" i="12"/>
  <c r="F9" i="9"/>
  <c r="F11" i="9"/>
  <c r="K248" i="12"/>
  <c r="K247" i="12"/>
  <c r="G7" i="9"/>
  <c r="G247" i="12"/>
  <c r="E7" i="9"/>
  <c r="G248" i="12"/>
  <c r="D247" i="12"/>
  <c r="B7" i="9"/>
  <c r="D248" i="12"/>
  <c r="G151" i="3"/>
  <c r="G49" i="2"/>
  <c r="G48" i="2"/>
  <c r="G47" i="2"/>
  <c r="G43" i="2"/>
  <c r="C28" i="9"/>
  <c r="G42" i="2"/>
  <c r="C27" i="9"/>
  <c r="G59" i="2"/>
  <c r="C29" i="9"/>
  <c r="J37" i="2"/>
  <c r="J71" i="3"/>
  <c r="H71" i="3"/>
  <c r="H37" i="2"/>
  <c r="G44" i="2"/>
  <c r="G50" i="1"/>
  <c r="C37" i="9"/>
  <c r="G49" i="1"/>
  <c r="C36" i="9"/>
  <c r="C38" i="9"/>
  <c r="G147" i="3"/>
  <c r="G39" i="2"/>
  <c r="B25" i="9"/>
  <c r="G40" i="2"/>
  <c r="G146" i="3"/>
  <c r="B16" i="9"/>
  <c r="G51" i="1"/>
  <c r="G46" i="1"/>
  <c r="B34" i="9"/>
  <c r="G47" i="1"/>
  <c r="G166" i="3"/>
  <c r="D267" i="12"/>
</calcChain>
</file>

<file path=xl/sharedStrings.xml><?xml version="1.0" encoding="utf-8"?>
<sst xmlns="http://schemas.openxmlformats.org/spreadsheetml/2006/main" count="14240" uniqueCount="656">
  <si>
    <t>Last Scan Date</t>
  </si>
  <si>
    <t>Asset</t>
  </si>
  <si>
    <t>Status</t>
  </si>
  <si>
    <t>Policy Name</t>
  </si>
  <si>
    <t>Expected</t>
  </si>
  <si>
    <t>Operating System</t>
  </si>
  <si>
    <t>Last Policy Update</t>
  </si>
  <si>
    <t>Rule Ref</t>
  </si>
  <si>
    <t>Statement</t>
  </si>
  <si>
    <t>Category</t>
  </si>
  <si>
    <t>Type</t>
  </si>
  <si>
    <t>Level</t>
  </si>
  <si>
    <t>Description</t>
  </si>
  <si>
    <t>Evidence</t>
  </si>
  <si>
    <t>Severity</t>
  </si>
  <si>
    <t>IMS for z/OS</t>
  </si>
  <si>
    <t>1.3.2</t>
  </si>
  <si>
    <t xml:space="preserve">Access to IMS logs must have a restricted access list as follows :
READ    IMS Database Administrators
ALTER   IMS Systems Admin team  
ALTER   IMS Systems batch userid 
UPDATE  Control region </t>
  </si>
  <si>
    <t>1.4.1</t>
  </si>
  <si>
    <t>All IMS commands must be protected using the IBM IMS supplied resource classes. (CIMS). There must be one per CIMS resource class  subsystem, ie. CIMSF, CIMSP.</t>
  </si>
  <si>
    <t>IMS OPERCMDS
Refer to z/OS baseline technical security standards document for access to system opercmds.</t>
  </si>
  <si>
    <t>1.6.1</t>
  </si>
  <si>
    <t>ETO (Extended Terminal Option) must not be used. Refer to ETO=N in control 6.3.4</t>
  </si>
  <si>
    <t>1.6.2</t>
  </si>
  <si>
    <t>MTO (Master Terminal Operator) consoles must be secured and must not override security. Refer to SIGNON=ALL and SGN=F in controls 6.3.3 and 6.3.4 respectively.</t>
  </si>
  <si>
    <t>1.6.3</t>
  </si>
  <si>
    <t>Type 1 and Type 2 interfaces must be protected using RACF security.</t>
  </si>
  <si>
    <t>1.6.4</t>
  </si>
  <si>
    <t>LU 6.2 (APPC) usage for IMS must be controlled using the RACF APPC resource class.</t>
  </si>
  <si>
    <t>RAS  (Resource Access Security)  must be activated.</t>
  </si>
  <si>
    <t>PSB’s must be protected using RAS.</t>
  </si>
  <si>
    <t>The use of IMS Connect must be protected via RACF if in use.</t>
  </si>
  <si>
    <t>OTMA (Open Transaction Manager Access) must be secured via RACF if in use.</t>
  </si>
  <si>
    <t>IMS exits must be protected and secured using RACF.
The load module sizes for each exit should be consistent across all IMS subsystems. Exceptions to this should be documented as differing load module sizes can suggest code injection etc. Note that there are no exits currently in use.</t>
  </si>
  <si>
    <t>The PPT Entry for program DFSMVRC0 must specify NOSWAP.
To prevent IMS bypassing password and RACF authorization checking on data sets accessed by the IMS region, the NOPASS option must not be coded for BPEINI00 (IMS Base Primitive Environment), CQSINIT0 (IMS Common Queue Server), DFSMVRC0 (IMS Control Program), DFSYSVI0 (IMS OTMA callable service) and DXRRLM00 (IMS Manager) in the PPT statements in SYS1.PARMLIB(SCHEDxx).</t>
  </si>
  <si>
    <t>IMS Coupling Facility structures must be protected in RACF.</t>
  </si>
  <si>
    <t>The RACF APPL resource class must be active to control connectivity to IMS.</t>
  </si>
  <si>
    <t>Authorization to use TCO must be controlled using RACF.</t>
  </si>
  <si>
    <t xml:space="preserve">IMS SVC’s must be located in a RACF protected dataset. </t>
  </si>
  <si>
    <t>The use of the MSC must be protected via RACF if in use.</t>
  </si>
  <si>
    <t xml:space="preserve">The IMS STC regions’ userid must be defined with the RACF PROTECTED attribute.  IMS STC regions must not have any other RACF privileged attributes eg TRUSTED, PRIVILEGED or OPERATIONS. </t>
  </si>
  <si>
    <t>IMS dependant regions must not have any defined RACF privileged attributes, eg. TRUSTED, PRIVILEGED, PROTECTED or OPERATIONS.</t>
  </si>
  <si>
    <t xml:space="preserve">Each IMS system address space must have an associated RACF userid. </t>
  </si>
  <si>
    <t>2.4.1</t>
  </si>
  <si>
    <t>IMS system &amp; runtime datasets 
These datasets define the IMS region in MVS system. They consist of IBM delivered libraries with system modules and IMS run time datasets and IMS tools datasets. These datasets include the RESLIB, SDXRRESL, USERLIB, ACBLIBA/B, MODBLKSA/B, FORMATA/B, OLCSTAT, SPA, CONTROL, RDS, QBLKS, SHMSG, LGMSG, TCFSLIB.
Fully-qualified generic profiles for datasets security must be created in the RACF database to protect IMS related datasets. These profiles must be created in CLASS(DATASET).  
Dataset profiles must be defined with UACC(NONE).</t>
  </si>
  <si>
    <t>2.4.2</t>
  </si>
  <si>
    <t xml:space="preserve">SYSGEN libraries
These libraries consist of ZY.IMSV*.OSS.IMS%**, (SYS8.IMSV*.IMS*.)OPTIONS, OBJDSET, SDFSRESL/RESLIB, SDXRRESL, MODBLKS, FORMAT and MACLIB. 
They are used by Online Systems when doing SYS GENS.  They are not managed by Chgman.  </t>
  </si>
  <si>
    <t>2.4.4</t>
  </si>
  <si>
    <t>IMS log datasets  
These datasets contain highly sensitive information (OLDS and SLDS).
No application developer or business user can have access to these libraries.
The IMS logs must be protected as follows:
UACC(NONE)
ACCESS(ALTER)   IMS Systems Administrators  &amp; IMS batch system admin userid
ACCESS(READ) IMS Database Administrators 
ACCESS(UPDATE) IMS Control Region</t>
  </si>
  <si>
    <t>2.4.3</t>
  </si>
  <si>
    <t>ACBLIB
The ACBLIB is not managed by Changeman but Changeman requires update access to this library.  The ACBLIB must be protected as follows:
UACC(NONE)
ACCESS(ALTER)  IMS System Administrators  
ACCESS(READ)  ALL
ACCESS(UPDATE)  Changeman userids , Production TWS batch userids</t>
  </si>
  <si>
    <t>2.4.5</t>
  </si>
  <si>
    <t xml:space="preserve">IMS Recon Datasets 
These datasets are used during recovery of an IMS subsystem. They must be protected as follows:
UACC(NONE)
ACCESS(ALTER)  IMS system administrators, Production TWS batch userids
ACCESS(CONTROL)  IMS ctrl region, IMS DBRC, IMS Admin Userid
ACCESS(READ)  IMS Database Administrators, Test TWS batch userids
DBRC commands must be protected using a RACF resource class. 
</t>
  </si>
  <si>
    <t>2.4.6</t>
  </si>
  <si>
    <t>IMS PROCLIB ( eg. DB.LIVE.IMSLIV.PROCLIB/CONTROL)
This dataset can contain members such as DFSPBIM0 and DFSDC000. They store IMS start-up parameters that can override those defined in the STG1. This dataset needs to be protected as one could change security settings in IMS (switch it off for example). Suggested method is to switch audit on for successful UPDATE for this dataset but allow access to some functional groups like system administrators in order to allow them to react on problems smoothly. It must be protected:
UACC(NONE)
ACCESS(ALTER)  IMS system administrators
ACCESS(READ)   ALL</t>
  </si>
  <si>
    <t>2.4.7</t>
  </si>
  <si>
    <t>IMS system definition datasets   (STG1/STG2)
Access to these datasets must be restricted to the IMS systems programming team. These dataset profiles must be audited for successful updates.  
UACC(NONE)
ACCESS(ALTER)  IMS System Administrators
ACCESS(READ) IMS Database Administrators, z/OS System Administrators
ACCESS(UPDATE)  None</t>
  </si>
  <si>
    <t>2.5.1</t>
  </si>
  <si>
    <t xml:space="preserve">Application type IMS libraries
DBA update the following libraries using the ‘Changeman’ change control tool when making changes to databases, programs or regions:
COMMAND, JOBS, DBDLIB, PSBLIB 
These libraries must be protected as follows:
UACC(NONE)
ACCESS(ALTER)   -
ACCESS(READ)  ALL
ACCESS(UPDATE)  Changeman userids 
Note: Only IMS Database Administrators and Online Systems chgman packages (ONL1/VB01/VB02/DB01/DB02) must have access. No application access is allowed for change management purposes. </t>
  </si>
  <si>
    <t>2.5.2</t>
  </si>
  <si>
    <t xml:space="preserve">IMSVS.PROCLIB
This is where JCL for regions is kept.  Development teams must contactIMS Database Administrators to update their region JCL.  As it’s an application proclib dataset, it is managed by changeman. 
This dataset must be protected as follows:
UACC(NONE)
ACCESS(ALTER)   -
ACCESS(READ)  ALL
ACCESS(UPDATE)  Changeman userids 
Note : OnlyIMS Database Administrators and Online Systems chgman packages  (ONL1/VB01/VB02/DB01)  
must have access. No application access is allowed for change management purposes. </t>
  </si>
  <si>
    <t>2.6.1</t>
  </si>
  <si>
    <t>These include the PGMLIB &amp; REFERAL library.  These are also managed by the Changeman tool.   These libraries must be protected as follows:
UACC(NONE)
ACCESS(ALTER)   -
ACCESS(READ)  ALL
ACCESS(UPDATE)  Changeman userids ,Test TWS batch userids, Productions TWS batch userids
Note : OnlyIMS Database Administrators and Online Systems chgman packages  (ONL1/VB01/VB02/DB01)  
must have access.  
Only IMS application team’s chgman pkgs can have update access.
No non-IMS based projects can have access.</t>
  </si>
  <si>
    <t>2.6.2</t>
  </si>
  <si>
    <t xml:space="preserve">The FORMAT library  must have the following access :
ACCESS(ALTER)  IMS System Administrators
ACCESS(READ) IMS Database Administrators
ACCESS(UPDATE)  Changeman userids 
</t>
  </si>
  <si>
    <t>2.7.1</t>
  </si>
  <si>
    <t xml:space="preserve">Database Datasets (application datasets)
These datasets store highly sensitive information. They must be well protected.
RACF Profiles that secure IMS DB datasets must be defined with UACC(None).
These datasets must be secured as follows:
UACC(NONE)
ACCESS(ALTER)   Production TWS batch userids
ACCESS(READ)   - IMS Database Administrators
ACCESS(UPDATE) IMS STC Userids, IMS Region userids &amp; IMS Region userids
Note:IMS Database Administrators set up the jobs to create/alter the databases. The batch jobs are then scheduled via TWS. </t>
  </si>
  <si>
    <t>3.1.1</t>
  </si>
  <si>
    <t xml:space="preserve">File Manager transactions
File Manager for IMS transactions must be secured
The File Manager tool allows users to browse or update IMS databases. Therefore it is imperative that only the appropriate userids must have READ or UPDATE access.
File Manager is secured through the RACF FACILITY class. </t>
  </si>
  <si>
    <t xml:space="preserve">Application transactions
All IMS application transactions must be secured.  
This level of access must be agreed between the IT Security team and the relevant IT development team. 
Userids must be authorised to use transactions. </t>
  </si>
  <si>
    <t>4.1.1</t>
  </si>
  <si>
    <t>Region owners, Systems Administrators andIMS Database Administrators require access to browse the regions in SDSF / Job Validation Live for support purposes.  Refer to the z/OS baseline standards.</t>
  </si>
  <si>
    <t>4.1.2</t>
  </si>
  <si>
    <t>The sysprint file for each region must be secured as this can contain sensitive data.  Refer to the z/OS baseline standards.</t>
  </si>
  <si>
    <t>4.1.3</t>
  </si>
  <si>
    <t>Each IMS region must run with a valid RACF userid. This userid can be shared between multiple regions.  (eg. IMSJOB*)</t>
  </si>
  <si>
    <t>4.1.4</t>
  </si>
  <si>
    <t>Each IMS region userid must only have access to the datasets it requires to do it’s job.</t>
  </si>
  <si>
    <t xml:space="preserve">IMS system batch jobs eg. archive jobs, accums must run with an IMS admin user id and have access to required datasets only.  These batch jobs run in TWS and utilise surrogacy.  </t>
  </si>
  <si>
    <t>Controlling the opening of an IMS subsystem’s VTAM ACB (VTAMAPPL)
VTAMAPPL can be used to control which users, among those who are running non-APF-authorized programs, can OPEN the VTAM ACB associated with an IMS subsystem. This ensures that only authorised IMS subsystems can present themselves as VTAM applications providing services with this APPLID, thus preventing unauthorised users impersonating real IMS subsystems. It is recommended that VTAMAPPL definitions should be defined to enforce this protection.</t>
  </si>
  <si>
    <t>Protecting the IMS Control Region (APPL)
The APPL class in RACF can be used to restrict access to an IMS control region to just those users who need the access. IMS supplies the control region’s application identifier to RACF during IMS initialisation. RACF checks to see if the user who is signing on has access to the resource defined in the APPL class. If no profile in the APPL class has been defined to RACF, it is assumed that the IMS control region is unprotected. RACF makes this check only at the time a terminal operator uses the /SIGN ON command. When IMS requires users to sign on, all users of a particular IMS control region must be identified, and their user IDs, or the names of the groups to which they belong, must be in the access list for that particular control region security profile in the APPL class.</t>
  </si>
  <si>
    <t>Compliant</t>
  </si>
  <si>
    <t>Non Compliant</t>
  </si>
  <si>
    <t>4C</t>
  </si>
  <si>
    <t>4B</t>
  </si>
  <si>
    <t>4A</t>
  </si>
  <si>
    <t>3C</t>
  </si>
  <si>
    <t>3B</t>
  </si>
  <si>
    <t>3A</t>
  </si>
  <si>
    <t>2C</t>
  </si>
  <si>
    <t>2B</t>
  </si>
  <si>
    <t>2A</t>
  </si>
  <si>
    <t>1C</t>
  </si>
  <si>
    <t>1B</t>
  </si>
  <si>
    <t>1A</t>
  </si>
  <si>
    <t>Non-compliant TAs</t>
  </si>
  <si>
    <t>Total of non-compliant items:</t>
  </si>
  <si>
    <t>Total of compliant items:</t>
  </si>
  <si>
    <t>Non-Compliance Rate:</t>
  </si>
  <si>
    <t>Compliance Rate:</t>
  </si>
  <si>
    <t>Current Rating</t>
  </si>
  <si>
    <t>Current Risk</t>
  </si>
  <si>
    <t>Raw Rating</t>
  </si>
  <si>
    <t>Raw Risk Rating</t>
  </si>
  <si>
    <t>DB2 for zOS</t>
  </si>
  <si>
    <t>1.1.1</t>
  </si>
  <si>
    <t xml:space="preserve">DB2 datasets Security 
All DB2 subsystem datasets must be protected by generic profiles in the RACF DATASET class and access to them must be restricted. </t>
  </si>
  <si>
    <t>DB2 datasets Security 
All DB2 subsystem datasets must be set up and protected by RACF with appropriate profiles and access.</t>
  </si>
  <si>
    <t>1.1.2</t>
  </si>
  <si>
    <t xml:space="preserve">DB2 configuration &amp; operational datasets  
These are datasets that store programs, data modules and subsystem definitions used and maintained to configure each specific subsystem and its internal resources. These files are referenced by DB2 during its operation in the system and are used internally by the DB2 subsystem to ensure data is kept consistent. These datasets must be protected by RACF.
Access Levels:
UACC(NONE)
ACCESS(ALTER)  -  DB2 subsystems, DB2 System Administrators, TWS
ACCESS(READ)  -  DBAs
Datasets:
**.BSDS%%
**.SDSNSAMP
**.SDSNTEMP
**.DBRMLIB.DATA
**.SRCLIB.DATA
Where ** is a prefix for given DB2 subsystem, eg. DPG0.DPA1 for DPA1 or DB2P for DB2P
Note 1: For ease of maintenance, the profiles may be protected under subsystemname.** profiles or dsgroup.** profiles in the RACF Dataset class.                                                                                                                                                                                                                                                                                                                                                                        Note 2: TWS requires ALTER to create backups, dumps and restores used at RSU and upgrade time. 
DB2 configuration &amp; operational datasets  
These are datasets that store programs, data modules and subsystem definitions used and maintained to configure each specific subsystem and its internal resources. These files are referenced by DB2 during its operation in the system and are used internally by the DB2 subsystem to ensure data is kept consistent. These datasets must be protected by RACF.
Access Levels:
UACC(NONE)
ACCESS(ALTER)  -  DB2 subsystems, DB2 System Administrators, TWS
ACCESS(READ)  -  DBAs
Datasets:
**.BSDS%%
**.SDSNSAMP
**.SDSNTEMP
**.DBRMLIB.DATA
**.SRCLIB.DATA
Where ** is a prefix for given DB2 subsystem, eg. DPG0.DPA1 for DPA1 or DB2P for DB2P
Note 1: For ease of maintenance, the profiles may be protected under subsystemname.** profiles or dsgroup.** profiles in the RACF Dataset class.                                                                                                                                                                                                                                                                                                                                                                        Note 2: TWS requires ALTER to create backups, dumps and restores used at RSU and upgrade time. 
</t>
  </si>
  <si>
    <t xml:space="preserve">The system files used to set up and maintain the DB2 subsystem must be protected in RACF with a restricted  access list </t>
  </si>
  <si>
    <t>1.1.3</t>
  </si>
  <si>
    <t>DB2 system data datasets  
These are datasets used by DB2 to store and maintain system and application data. All data stored by DB2 is maintained in VSAM datasets. These VSAM datasets are controlled by DB2 and managed by the DB2 system administrators. These datasets must be protected by RACF. 
Access Levels:
UACC(NONE)
ACCESS(ALTER)  -  DB2 System Administrators, DB2 DBM1
ACCESS(READ)  -  DBAs, TWS, batch surrogate users 
Datasets:
xxxx.DSNDB%.**
Where xxxx is a prefix for given DB2 subsystem or defined VCAT name, 
eg. 
DPG0.DSNDB%.**
DB2P.DSNDB%.**
DB2F.DSNDB%.**
Note1:  Batch surrogate includes DB20IMCP which imagecopies the subsystem tables</t>
  </si>
  <si>
    <t>The system DB2 files must be set up in RACF with a restricted access list. The access must be confined to DB2 itself, system administrators, the TWS scheduler and any surrogate userids used in batch housekeeping job. Access must be set up with an appropriate access list.</t>
  </si>
  <si>
    <t>1.1.4</t>
  </si>
  <si>
    <t>DB2 active and archive log datasets
Online and historical data is collected in DB2 active log datasets which are then archived. These datasets must be protected using RACF.  They contain sensitive application &amp; system data &amp; also used for data recovery purposes.   
Access Levels:
UACC(NONE)
ACCESS(ALTER)  -  DB2 System Administrators, DB2 MSTR    (Note 1 )
ACCESS(READ)  -   DB2 Systems Administrators,  DBAs 
Datasets:
**.LOGCOPY%.DS%%
**.ARC*.**
Where ** is a prefix for given DB2 subsystem, eg. DPG0.DPA1 for DPA1 or DB2P for DB2P.                                                                                                                                     Note1: Db2 systems administrators require ALTER access to the logs to add in or resize existing logs. Note 1:   Db2 systems administrators seek ALTER access to  add or resize existing logs. This is requested via change control. Otherwise they require READ access for maintenance purposes.</t>
  </si>
  <si>
    <t>The DB2 active and archive logs must be protected by RACF. Access must be restricted to appropriate personel.</t>
  </si>
  <si>
    <t>1.1.5</t>
  </si>
  <si>
    <t xml:space="preserve">DB2 Exits and DSNZPARM source
The source code for any DB2 exits in use (eg DSNX@XAC, DSN3@ATH, DSN3@SGN etc) and DSNZPARM must be controlled using generic profiles in the RACF DATASET class. The load module sizes for each exit and ZPARM should be consistent across all DB2 subsystems. Exceptions to this should be documented as differing load module sizes can suggest code injection etc.
DB2 Exits and DSNZPARM source
The source code for any DB2 exits in use (eg DSNX@XAC, DSN3@ATH, DSN3@SGN etc) and DSNZPARM must be controlled using generic profiles in the RACF DATASET class. The load module sizes for each exit and ZPARM should be consistent across all DB2 subsystems. Exceptions to this should be documented as differing load module sizes can suggest code injection etc.
</t>
  </si>
  <si>
    <t>Security  and system parameter modules are cpompiled out to a specific dataset called SDSNEXIT.  This is APF authorized and update access restricted to system administrators only.</t>
  </si>
  <si>
    <t>1.2.1</t>
  </si>
  <si>
    <t xml:space="preserve">RACF DB2 subsystem Access                                    Communication Protocols
All types of access and communication protocols for each DB2 subsystem must be protected by RACF. These types are:
TSO/batch (BATCH)
Distributed access (DIST)
RRSAF protocol (RRSAF)
CICS protocol (SASS)
IMS protocol (MASS)
</t>
  </si>
  <si>
    <t>Specific resource classes must be set up within RACF for access to DB2 via TSO, SPUFI, CICS, IMS, RRSAF and distributed connectivity.</t>
  </si>
  <si>
    <t>1.2.2</t>
  </si>
  <si>
    <t xml:space="preserve">Resource Class Access                                                                Profiles must be created in RACF DSNR class per DB2 subsystem or DB2 data sharing group depending on specific DB2 subsystem configuration.
xx.BATCH
xx.DIST
xx.RRSAF
xx.SASS
xx.MASS
Where xx is either DB2 subsystem name like DB2F or generic reference to DB2 data sharing group like DP* for example.                                                               
BATCH – users connecting to DB2 from batch programmes using standard DB2 TSO interfaces eg. Batch programs, spufi.                                                        READ ALL must be avoided. 
The following must have access: 
ACCESS(READ)     DBA 
ACCESS(READ)     DB2 System Administrators 
ACCESS(READ)     D%GUSER group - JDBC application userids  +  IT development staff who require access to the subsystems for support purposes) 
                                                                                                                                                                                                                                                                                                                                                             The following are examples of READ access which is acceptable if required. These optional groups may be subject to change.                                                                                                                                        ACCESS(READ)    TWS /CHnageman /Connect Direct 
DIST – all DB2 applications and application users that are connecting to DB2 via TCPIP communication protocols eg Websphere/JDBC.              READ ALL must be avoided.
The following must have access: 
ACCESS(READ)     DBA  
ACCESS(READ)    DB2 Systems Programmers 
ACCESS(READ)   @D%GDIST  (JDBC application userids  +  IT development staff who require access to the subsystems for support purposes) 
RRSAF – programs and subsystems specifically written to use RRSAF communication protocol which require external resource recovery managers. READ ALL must be avoided.
Access Levels:
ACCESS(READ)    @DB2RSAF         (This includes  MQ STC owners,  DB2%WLM STC owners &amp;  DB2 systems admin RACF groups) 
ACCESS(READ)    DB2 Systems Administrators        
ACCSS(READ)      (Monitoring products eg. Guardium)                                                                                                                                                                                                                                               
                                                                                                                                                                                                                                                                                                                                                 SASS – CICS subsystems connected to DB2 (Access to CICS is controlled in RACF for CICS).
Access Levels:
ACCESS(READ)   *
MASS – IMS subsystems connected to DB2 (Access to IMS is controlled in RACF for IMS).
Access Levels:
ACCESS(READ)   *
Note 1:  IT development staff do not have permanent access to the  DB2 subsystem either via the @D%GDIST or  @D%GUSER RACF group. They set up a remedy ticket to request access for one year after which time their access expires and they need to renew it. This ensures only development staff working with DB2 gain access to the subsystem.
</t>
  </si>
  <si>
    <t xml:space="preserve">The access list for each DB2 resource class must be appropriate for DB2 staff, application developers and applications to work. Public access is restricted where possible. </t>
  </si>
  <si>
    <t>1.2.3</t>
  </si>
  <si>
    <t xml:space="preserve">Profiles must be created in RACF APPL class per DB2 subsystem or DB2 data sharing group depending on specific DB2 subsystem configuration. READ all must be avoided.                                                                                                                                                                                                                                                                                      Access list must be appropriate eg.                   
 READ    DB2 systems Administrators, DBAs
 READ    D%GDIST RACF group for application developers wishing to connect to DB2 via DDF
 READ    Application JDBC  userids 
 READ    Monitoring tools, eg. Guardium
 </t>
  </si>
  <si>
    <t>An APPL resource class is required to control access to LU's. Access must be restricted to relevant application or product RACF groups. Public access should be prohibited.</t>
  </si>
  <si>
    <t>1.2.4</t>
  </si>
  <si>
    <t xml:space="preserve">DB2 subsystem access via TSO /SPUFI .                                                                                                                                                                                                                                                          All userids that require access to run batch or SPUFI  must be connected to the relevant @D%GUSER RACF group where % denotes the datasharing group, eg. @DXGUSER (DBPG), @DFGUSER (DBFG), @DPGUSER (DPG0).                                                                                                                                                    READ ALL access is not permitted. </t>
  </si>
  <si>
    <t xml:space="preserve">In AIB we put a RACF layer in front fo our DB2 systems to enable systems programmers get a view of applications and development staff who use DB2.  We did this by prohibiting public access to the DSNR batch class and created unique RACF groups  called @D%GUSER which have read access instead. Userids of IT development staff are connected to @D%GUSER.  This ensures that only staff who develop in DB2 can connect to DB2. </t>
  </si>
  <si>
    <t>1.2.5</t>
  </si>
  <si>
    <t xml:space="preserve">DB2 subsystem access via distributed connections (DDF).                                                                                                                                                                                                                 All userids that require access to run batch or SPUFI  must be connected to the relevant @D%GDIST RACF group where % denotes the datasharing group, eg. @DXGDIST (DBPG), @DFGDIST (DBFG), @DPGDIST (DPG0).                                                                                                                                                               READ ALL access is not permitted. </t>
  </si>
  <si>
    <t>In AIB we put a RACF layer in front fo our DB2 systems to enable systems programmers get a view of applications and development staff who use DB2.  We did this by prohibiting public access to the DSNR disttributed class and created unique RACF groups  called @D%GDIST which have read access instead. Userids of IT development staff and JDBC userids are connected to @D%GDIST.  This ensures that only staff who develop in DB2 can connect remotely to DB2 as well as any jdbc userids.</t>
  </si>
  <si>
    <t>1.2.6</t>
  </si>
  <si>
    <t xml:space="preserve">DB2 Started Task userid Access
Access to each DB2 started task must be protected by RACF. DB2 started tasks must be associated with dedicated users. The security rules for started task users are documented in the “Z/OS baseline security standards” document.
</t>
  </si>
  <si>
    <t>DB2 started task set up follows same mainframe security standards as other z/OS started tasks</t>
  </si>
  <si>
    <t>1.3.1</t>
  </si>
  <si>
    <t>DB2 Internal Security - System Administrators                   DB2 System Administrators must have the following access
- SYSADM via a specific RACF group or userid
- SYSCTRL via a specific RACF group  
- PACKADM 
- BINDADD</t>
  </si>
  <si>
    <t xml:space="preserve">The DB2 System Administration team use the install SYSADM userid for ease of maintenance and security. No other userid is granted sysadm.  The DB2 systems administration team are granted system control access via a RACF group called @DB2SYCT. In AIB this allows basic day to day functionality with no applicaiton access. </t>
  </si>
  <si>
    <t>System Automation (SAzOS) must be granted:
- SYSOPR</t>
  </si>
  <si>
    <t>System automation is the standard product for stopping, starting mainframe systems. Therefore it requires SYSOPR access within DB2</t>
  </si>
  <si>
    <t>1.3.3</t>
  </si>
  <si>
    <t>Operations (Operations team) must be granted:
- SYSOPR</t>
  </si>
  <si>
    <t xml:space="preserve">The IT Operations team also require SYSOPR access should there be an issue with Systems Automation. </t>
  </si>
  <si>
    <t>1.3.4</t>
  </si>
  <si>
    <t>Monitoring Products must be granted:
- TRACE                                                                                                                                                                                                                                                                                                                               - MONITOR</t>
  </si>
  <si>
    <t>Products such as Omegamon, EZDB2, Guardium require TRACE and Monitor access for data gathering purposes.</t>
  </si>
  <si>
    <t>1.3.5</t>
  </si>
  <si>
    <t>Application Management (objects)
DB2 System Administrators must not have any explicitly granted access on application objects. OSS implicitly inherits this access through SYSADM authority. This includes databases, tables, plans, packages, stored procedures.</t>
  </si>
  <si>
    <t xml:space="preserve">DB2 Systems Administrators must nothave any access to application databases/tables/indexes via their day to day RACF group.  </t>
  </si>
  <si>
    <t>1.3.6</t>
  </si>
  <si>
    <t xml:space="preserve">TWS/OPCA
On Z- Plex, TWS/OPCA userids must not have any DB2 administrative authority in DB2 for system or application related batch
Surrogate userids must be used in lieu of the TWS/OPCA userids. 
On A- Plex, TWS/OPCA userid authority must be restricted to run application batch only.
</t>
  </si>
  <si>
    <t xml:space="preserve">On Z- Plex the TWS scheduler doesa not have any access within DB2. This is a newer plex and the use of surrogate userids were set up in lieu of granting the scheduler administrative access.   On the legacy A-Plex we run much older DB2 subsystems where the primary TWS scheduler was originally granted administrative access to run the batch. This is mostly outside the scope of the DB2 team. </t>
  </si>
  <si>
    <t>1.3.7</t>
  </si>
  <si>
    <t xml:space="preserve">Trace Access 
Access to start, stop and gather DB2 traces must be restricted to OSS, DBA. 
Operators can inherit trace authority as part of the SYSOPR role
System based ‘tools’ which activate traces as part of their own functionality (such as Omegamon, SA zOS) must also be granted authority to start DB2 Traces. 
</t>
  </si>
  <si>
    <t>System Administrators and Database Administrators must be able to run accounting, statistic or accounting traces for performance analysis or problem determination.  Monitoring tools eg. Omegamon or audit tools eg. Guardium also require this access. System automation and IT Operations inherit this as part of their sysopr access. In all cases access objects to trace is further limited by RACF dataset classes or other DB2 internal security.</t>
  </si>
  <si>
    <t xml:space="preserve">Catalog and Directory Access                                                          Catalog Update Access 
Update access to DB2 catalog objects must only be allowable for DB2 Systems Administrators with no exceptions.
</t>
  </si>
  <si>
    <t>DB2 System Administrators require update access to a small set of catalog tables, eg. the Communications Database and tables associated with Trusted Connections.</t>
  </si>
  <si>
    <t>1.4.2</t>
  </si>
  <si>
    <t xml:space="preserve">Catalog Authorization tables
All authorisations tables must be permitted for read access  only to OSS and DBA team with no exceptions *
These tables are:
SYSCOLAUTH           
SYSCONTEXTAUTHIDS    
SYSDBAUTH            
SYSPACKAUTH          
SYSPLANAUTH          
SYSRESAUTH           
SYSROUTINEAUTH       
SYSSCHEMAAUTH        
SYSSEQUENCEAUTH      
SYSTABAUTH           
SYSUSERAUTH          
* Products/tools may require access to the authorization tables per installation standards. This is allowable for the product to function. All products/tools must be installed by DB2 Systems Administrators with no exceptions. 
</t>
  </si>
  <si>
    <t>There are a number of tables in the DB2 catalog which contain security access for that subsystem. Access must be restricted to DB2 systems administrators and Database Administrators only. Public access must not be allowed.</t>
  </si>
  <si>
    <t>1.4.3</t>
  </si>
  <si>
    <t xml:space="preserve">Communication Database and Trusted Context catalog tables 
These tables must be granted for update access only to DB2 Systems Administrators and READ access only to DBA with no exceptions.
These tables are:
SYSROLES          
SYSCONTEXT        
SYSCONTEXTAUTHIDS
SYSCTXTTRUSTATTRS
USERNAMES   
LOCATIONS    
IPNAMES      
LUNAMES
</t>
  </si>
  <si>
    <r>
      <t xml:space="preserve">DB2 System Administrators require update access to a small set of catalog tables, eg. the Communications Database and tables associated with Trusted Connections.    Database Administrators may have RAED access. The TWS scheduler may also have READ access for batch purposes. </t>
    </r>
    <r>
      <rPr>
        <sz val="9"/>
        <color rgb="FFFF0000"/>
        <rFont val="Calibri"/>
        <family val="2"/>
        <scheme val="minor"/>
      </rPr>
      <t xml:space="preserve">                                                                 TA just needs to be updated to reflect that the TWS scheduler requires READ access to the CDB tables for any batch that connects between 2 Db2 subsystems. TWS only requires  READ to the CDB tables and requires the access to find the IP address of another Db2 group it wants to connect to. Actual security is fine.                                                    (Severity = Low).                  </t>
    </r>
    <r>
      <rPr>
        <sz val="9"/>
        <rFont val="Calibri"/>
        <family val="2"/>
        <scheme val="minor"/>
      </rPr>
      <t xml:space="preserve">      </t>
    </r>
  </si>
  <si>
    <r>
      <rPr>
        <b/>
        <sz val="9"/>
        <rFont val="Calibri"/>
        <family val="2"/>
        <scheme val="minor"/>
      </rPr>
      <t xml:space="preserve">Section - Database Administrators    </t>
    </r>
    <r>
      <rPr>
        <sz val="9"/>
        <rFont val="Calibri"/>
        <family val="2"/>
        <scheme val="minor"/>
      </rPr>
      <t xml:space="preserve">                                          RACF DB2 Data Dataset Access
These are datasets used by DB2 to store and maintain application data. All data stored by DB2 is maintained in VSAM datasets. These VSAM datasets are controlled by DB2 and managed by the Database Administrators. These datasets must be protected by RACF. 
Access Levels:
UACC(NONE)
ACCESS(ALTER)  -   DB2 DBM1
ACCESS(READ)  - , TWS, DBA
Datasets:
xxxx.DSNDB%.**
ie.  Where xxxx is a prefix for given application project code on SYSA/B/X
eg.  GX.DSNDB%.**    on A –plex (SYSA/B/X)
 ie. Where xxxx is a prefix for give datasharing group on Z – plex
eg.  DPGA.**     
       DTGA.**     
</t>
    </r>
  </si>
  <si>
    <t>Control owned by Database Administration. EMK to obtain necessary access to shared drive and update control. (ck).</t>
  </si>
  <si>
    <t>2.2.1</t>
  </si>
  <si>
    <t xml:space="preserve">Control owned by DBA.                                                                             The DBA team through their RACF Group and where necessary added to each individual DBA logon must have all relevant access in order to perform their administrative functions
- DBADM on all application databases WITH GRANT OPTION
- PACKADM ON COLLECTION * WITH GRANT OPTION
- BINDADD
- STOSPACE
- USE OF ALL (application reserved) BUFFERPOOLS  
- DISPLAY
- Schema
</t>
  </si>
  <si>
    <t>2.2.2</t>
  </si>
  <si>
    <t>Control owned by DBA                                                                    The DB2 DBADM Authority must be granted to the DBA RACF Group @DB2DBAD on all DB2 Subsystems. Explicit granting of any access to DB2 applicaton objects to individual DBA userids is not permitted. The Schema, Bindadd and Packadm are the only exceptions.</t>
  </si>
  <si>
    <t>2.2.3</t>
  </si>
  <si>
    <t>Control owned by DBA                                                                TWS/OPCA must not have any DB2 object ownership authority. All DB2 objects must be created by @DB2DBAD in production or created by @DB2DBAD or a RACF group owned by the application team in test.</t>
  </si>
  <si>
    <t>Control owned by Database Administration. Query opened with DBA as control not the same as 2.2.2. EMK to obtain necessary access to shared drive and update control. (ck).</t>
  </si>
  <si>
    <t>2.2.4</t>
  </si>
  <si>
    <t xml:space="preserve">Control owned by DBA                                                               Changeman access in DB2 must be restricted to bind packages only.                                                    </t>
  </si>
  <si>
    <t xml:space="preserve">Control owned by z/OS team                                                         DB2 APF authorised datasets 
These are datasets that store programs and data modules which are used by DB2 and all DB2 users to connect and operate within the DB2 system environment.
These datasets must be protected by fully-qualified generic profiles in the RACF DATASET class and access to them must be restricted. 
APF authorised Datasets specific to DB2 should be protected in accordance with the z/OS baseline security standards as documented in technical appendix “Z/OS baseline security standards”.
  </t>
  </si>
  <si>
    <t>Refer to z/OS Baseline standards</t>
  </si>
  <si>
    <t>3.1.1.1</t>
  </si>
  <si>
    <t xml:space="preserve">DB2 specific APF authorized datasets                                                                                                                                                                                                                                                    SDSNLOAD
UACC(NONE)
ACCESS(ALTER)  -  DB2 systems administrators
ACCESS(ALTER)  -  z/OS systems administrators
ACCESS(READ)   -   *
SDSNLOD2 
UACC(NONE)
ACCESS(ALTER)  -  DB2 systems administrators
ACCESS(ALTER)  -   z/OS systems administrators
ACCESS(READ)   -   *
SDXRRESL
UACC(NONE)
ACCESS(ALTER)  -   DB2 systems administrators
ACCESS(ALTER)  -   z/OS systems administrators
ACCESS(READ)   -   *
                                                                                                                                                                                                                                                                                                                                     SDSNLINK
UACC(NONE)
ACCESS(ALTER)  -  DB2 systems administrators
ACCESS(ALTER)  -  z/OS systems administrators
ACCESS(READ)   -   *                                                                                                                                                                                                                                                                                                         Note 1 :  Please note READ ALL can be restricted to specific RACF groups on some Lpars, eg. ZP plex as no CICS and IMS regions. 
                                                                                                                                                                                                                                                                                                                                       </t>
  </si>
  <si>
    <t>3.1.2</t>
  </si>
  <si>
    <t xml:space="preserve">Linklist standards   -  DB2 link list datasets 
These are datasets that store programs and data modules which are used by DB2 and all DB2 users to connect and operate within the DB2 system environment.
These datasets must be protected by fully-qualified generic profiles in the RACF DATASET class and access to them must be restricted. 
Linklist datasets are usually APF authorised by virtue of the LNKAUTH=LNKLST parameter in SYS1.PARMLIB(IEASYSxx). Therefore the Datasets specific to DB2 should be protected in accordance with the z/OS baseline security standards as documented in technical appendix “Z/OS baseline security standards”.
</t>
  </si>
  <si>
    <t>3.1.3</t>
  </si>
  <si>
    <t xml:space="preserve">DB2 SMP/E managed datasets and files.
These are datasets delivered by IBM with the product and built during the standard SMP/E product install process. They are used to build, define and run every DB2 environment on Z/OS system. SMP/E Datasets specific to DB2 should be protected in accordance with the z/OS baseline security standards as documented in the technical appendix named “Z/OS baseline security standards”.
Datasets:
SYS7.**
OMVS.DB2xxx.**
Where xxx is version of software eg. 910 , v10, v11
</t>
  </si>
  <si>
    <t>3.1.4</t>
  </si>
  <si>
    <t xml:space="preserve">DB2 Opercmds 
These are operator commands that can be issued against a DB2 STC (started task) from SDSF panels or from a system console. These commands must be protected using the RACF OPERCMDS facility as they can be used to alter a DB2 Subsystems status. The commands that require special consideration are:
MODIFY – issued against DB2 STC to modify some system parameters, shut down subtasks
STOP – issued against DB2 STC can cause it to stop
START – issued against DB2 STC to start the address space and override the set of starting parameters
CANCEL – issued against DB2 STC address space to cause subsystem failure
FORCE – issued against DB2 STC address space to cause subsystem failure
RACF Security Profiles for command protection must be created in the RACF OPERCMDS class. 
DB2 Opercmds must be protected in test and production.
DB2 Opercmds must be protected in accordance with the z/OS baseline security standards as documented in the technical appendix named “Z/OS baseline security standards”.
Note: According to AIB policy all DB2 subsystems are to be managed through System Automation (SAz/OS). Access for Operations and system administrators may be provided in case SAz/OS is unavailable and immediate action is needed. Refer to the z/OS baseline standards document for more details on profiles required to protect these commands.
</t>
  </si>
  <si>
    <t xml:space="preserve">DB2 PPT entries in SYS1.PARMLIB(SCHEDxx)
The MVS Program Properties Table (PPT) can be used to assign special attributes to programs. To prevent DB2 bypassing password and RACF authorization checking on data sets accessed by the DB2 region, the NOPASS option must not be coded for DSNUTILB (DB2 Batch), DSNYASCP (DB2) and DXRRLM00 (IMS Manager aka IRLM) in the PPT statements in SYS1.PARMLIB(SCHEDxx).
</t>
  </si>
  <si>
    <t xml:space="preserve">Controlling the opening of a DB2 subsystem’s VTAM ACB (VTAMAPPL)
VTAMAPPL can be used to control which users, among those who are running non-APF-authorized programs, can OPEN the VTAM ACB associated with a DB2 subsystem. This ensures that only authorised DB2 subsystems can present themselves as VTAM applications providing services with this APPLID, thus preventing unauthorised users impersonating real DB2 subsystems. It is recommended that VTAMAPPL definitions should be defined to enforce this protection.
</t>
  </si>
  <si>
    <t>RSM consulting added this control to the DB2 TA.  VTAM APPL was not widely used outside of CICS. Therefore some investigation needs to be done to review this control before deciding on what action needs to be taken. We need to weigh up the risk of implementing the change against the actual security risk of not activating the RACF resource.   OSS discussing this with the Mainframe Secruity team (14/09/16).</t>
  </si>
  <si>
    <t xml:space="preserve">JDBC userid
All ‘application userids’ that connect to DB2 via JDBC / ODBC  should be set up as RESTRICTED  and connected to the appropriate @JDBC% group per Mainframe Security standards 
</t>
  </si>
  <si>
    <t>Control owned by Mainframe Security  as is their standard as opposed to a DB2 standard. Originaly implemented by RSM consultants circa 2012.</t>
  </si>
  <si>
    <t xml:space="preserve">Connect Direct userids  
All 'Connect Direct userids' that connect to DB2 must be connected to RACF group '@CDDB2L' . They  will gain the appropriate access to DB2 SDSNLOAD and SDSNEXIT libraries as CD userids are set up as 'RESTRICTED'.
</t>
  </si>
  <si>
    <t>Compliance Rate</t>
  </si>
  <si>
    <t>Non-Compliance Rate</t>
  </si>
  <si>
    <t>Total of compliant items</t>
  </si>
  <si>
    <t>Total of non-compliant items</t>
  </si>
  <si>
    <t>Team</t>
  </si>
  <si>
    <t>Total</t>
  </si>
  <si>
    <t>MITSS</t>
  </si>
  <si>
    <t>Update</t>
  </si>
  <si>
    <t>CICS v2.6</t>
  </si>
  <si>
    <t>zOS</t>
  </si>
  <si>
    <t>CICS Datasets</t>
  </si>
  <si>
    <t>These datasets must be protected as follows:
RACF Class Name:
DATASET
Access level:
UACC(NONE)
ACCESS(ALTER)  -  System Administrators
Datasets:
ZY.CICSTS%%.**</t>
  </si>
  <si>
    <t xml:space="preserve">These datasets must be protected by fully-qualified generic profiles in the RACF DATASET class. </t>
  </si>
  <si>
    <t>Audit settings must be enabled for these profiles to record successful update and higher accesses.</t>
  </si>
  <si>
    <t xml:space="preserve">These datasets must be protected as follows:
RACF Class Name:
DATASET
Access level:
UACC(NONE)
ACCESS(ALTER)  -  z/OS System Administrators 
ACCESS(READ)  -  CICS regions’ userid
AIB uses Dataset aliases:
SYS9.CIC%.CICSTS%%.SDFHAUTH
SYS9.CIC%.CICSTS%%.SEYUAUTH
These aliases point to physical datasets, all physical datasets must be protected by fully-qualified profiles:
 SYS9.CICSTS%%.CIC%%%.SDFHAUTH
 SYS9.CICSTS%%.CIC%%%.SDFHLINK
 SYS9.CICSTS%%.CIC%%%.SDFHLPA 
 SYS9.CICSTS%%.CIC%%%.SDFJAUTH
 SYS9.CICSTS%%.CIC%%%.SEYUAUTH
 SYS9.CICSTS%%.CIC%%%.SEYULINK
 SYS9.CICSTS%%.CIC%%%.SEYULPA
</t>
  </si>
  <si>
    <t>Application program libraries must not be APF-authorised.</t>
  </si>
  <si>
    <t xml:space="preserve">Within a CICS region, APF-authorised modules must only be accessed from STEPLIB. </t>
  </si>
  <si>
    <t xml:space="preserve">This dataset must be protected by a fully-qualified generic profile in the RACF DATASET class.
</t>
  </si>
  <si>
    <t>Audit settings must be enabled for this to record successful update and higher accesses.</t>
  </si>
  <si>
    <t>This dataset must be protected as follows:
RACF Class Name:
DATASET
Access level:
UACC(NONE)
ACCESS(ALTER)  -  CICS system administrators
ACCESS(READ)  -  for all CICS regions user ids 
Dataset:
Production: CI.CICP.CICSTS42.SITPARM</t>
  </si>
  <si>
    <t>1.5.1</t>
  </si>
  <si>
    <t>These datasets must be protected by fully-qualified generic profiles in the RACF DATASET class.</t>
  </si>
  <si>
    <t>1.5.2</t>
  </si>
  <si>
    <t xml:space="preserve">Audit settings must be enabled for these profiles to record successful update and higher accesses.
</t>
  </si>
  <si>
    <t>1.5.3</t>
  </si>
  <si>
    <t xml:space="preserve">Production DFHCSD datasets must be protected as follows:
RACF Class Name:
DATASET
Access level:
UACC(NONE)
ACCESS(ALTER)  -  CICS system administrators, z/OS system administrators
ACCESS(CONTROL)  -  CICS region userid
ACCESS(READ)  -  Development team userids
Datasets:
CI.CICP.yyyyyyyy.DFHCSD 
(where yyyyyyyy is the CICS region started task name).
</t>
  </si>
  <si>
    <t>All CICS Journals are to be defined as MVS Logstreams, which are secures according to z/OS Baseline Security Standards.</t>
  </si>
  <si>
    <t xml:space="preserve">SMF-type Logstreams are not to be used.  </t>
  </si>
  <si>
    <t xml:space="preserve">Profiles for Logstreams must be defined in RACF general resource class LOGSTRM. </t>
  </si>
  <si>
    <t xml:space="preserve">Logstream profiles must be protected as follows:
RACF Class Name:
LOGSTRM
Access level:
UACC(NONE)
ACCESS(ALTER)  -  System Administrators,  CICS region userid, 
ACCESS(CONTROL)  -  TWS, Automation
Datasets:
Production: CI.ONL.**.&amp;cics-region..DFHL*
                             CI.ONL.**.&amp;cics-region..DFHSHUNT.**
</t>
  </si>
  <si>
    <t>1.6.5</t>
  </si>
  <si>
    <t xml:space="preserve">Logstream datasets must be protected as follows:
RACF Class Name:
DATASET
Acess level:
UACC(NONE)
ACCESS(ALTER)  -  System Administrators,  CICS region userid, 
ACCESS(CONTROL)  -  TWS, Automation 
ACCESS(READ)  -  Application owners 
Datasets:
Production: CI.ONL.&amp;cics-region..DFHL*.*
                             CI.ONL.&amp;cics-region..DFHSHUNT.*
</t>
  </si>
  <si>
    <t>1.7.1.2</t>
  </si>
  <si>
    <t>These datasets must be protected as follows:
RACF Class Name:
DATASET
Access levels:
UACC(NONE)
ACCESS(ALTER)  -  z/OS System Administrators
ACCESS(READ)  -  CICS System Administrators, CICS region userid
Datasets:
Production: SYS9.CICP.CICSTS%%.SDFH*
(where %% denotes the version of CICS)</t>
  </si>
  <si>
    <t>1.7.2.1</t>
  </si>
  <si>
    <t xml:space="preserve">These datasets must be protected by generic profiles in the RACF DATASET class.
</t>
  </si>
  <si>
    <t>1.7.2.2</t>
  </si>
  <si>
    <t>These datasets must be protected as follows:
RACF Class Name:
DATASET
Access levels:
UACC(NONE)
ACCESS(ALTER)  -  System Administrators 
ACCESS(READ)  -  Development team(s), CICS region userid
Datasets:
There is no fixed naming convention for these datasets.</t>
  </si>
  <si>
    <t>1.7.3.1</t>
  </si>
  <si>
    <t>These datasets must be protected by generic profiles in the RACF DATASET class.</t>
  </si>
  <si>
    <t>1.7.3.2</t>
  </si>
  <si>
    <t xml:space="preserve">These datasets must be protected as follows:
RACF Class Name:
DATASET
Access levels:
UACC(NONE)
ACCESS(UPDATE)  -  ChangeMan
ACCESS(READ)  -  CICS region userid, CICS System Administrators
Datasets:
Production Application Load Libraries name do not have a fixed naming convention. They fit the naming  conventions of the application teams.
</t>
  </si>
  <si>
    <t>1.8.1.1</t>
  </si>
  <si>
    <t>1.8.1.2</t>
  </si>
  <si>
    <t>These datasets must be protected as follows:
RACF Class Name:
DATASET
Access levels:
UACC(NONE)
ACCESS(ALTER)  -  CICS System Administrators
ACCESS(UPDATE)  -  CICS region userid
Datasets:
These will depend on the standard chosen by AIB.</t>
  </si>
  <si>
    <t>CICS Execution</t>
  </si>
  <si>
    <t>2.1.1</t>
  </si>
  <si>
    <t>Once CICS/TS has been installed, all instances of CICS regions must be executed as a started task.</t>
  </si>
  <si>
    <t>CICS APPLIDs</t>
  </si>
  <si>
    <t>Specific profiles for APPLID security must be created in a RACF database using the provided resource class APPL. Fully-qualified generic profiles must be created per CICS applid to ensure the required granularity in providing access to CICS regions.</t>
  </si>
  <si>
    <t xml:space="preserve">These APPLIDs must be protected as follows:
RACF Class Name:
APPL
Access level:
UACC(NONE)
ACCESS(READ)  -  CICS system administrators, Automation, TWS and authorised users of the specific CICS region.
</t>
  </si>
  <si>
    <t>CICS OPERCMDS</t>
  </si>
  <si>
    <t xml:space="preserve">Profiles for command security must exist in the RACF database using resource class OPERCMDS. </t>
  </si>
  <si>
    <t>Masking profiles per group of CICS regions must exist for each type of command to be secured. 
Note: According to AIB policy, all production CICS sub-systems are to be managed through System Automation (SA z/OS). Access for Operators and System Administrators is provided to cater for SA z/OS unavailability.</t>
  </si>
  <si>
    <t xml:space="preserve">The following must be applied to START and MODIFY commands for production CICS regions:
RACF Class Name:
OPERCMDS
Access level:
UACC(NONE)
ACCESS(UPDATE)  -  System Administrators, Automation, the Application Change Management system (ChangeMan), TWS (workload scheduler), Operators
</t>
  </si>
  <si>
    <t>4.1.5</t>
  </si>
  <si>
    <t>The following must be applied to STOP and CANCEL commands:
RACF Class Name:
OPERCMDS
Access Level:
UACC(NONE)
ACCESS(UPDATE)  -  System Administrators, Automation, TWS (workload scheduler), Operators</t>
  </si>
  <si>
    <t>4.1.6</t>
  </si>
  <si>
    <t xml:space="preserve">The following must be applied to FORCE commands:
RACF Class Name:
OPERCMDS
Access level:
UACC(NONE)
ACCESS(UPDATE)  -  z/OS System Administrators, Automation, Operators
</t>
  </si>
  <si>
    <t>RACF Security Enablement</t>
  </si>
  <si>
    <t>5.1.1</t>
  </si>
  <si>
    <t xml:space="preserve">The SITPARM member for each Production CICS sub-system must specify the following parameters:
CMDPROT=YES
CMDSEC=ASIS
CONFDATA=HIDETC
CONFTXT=YES
DFLTUSER=xxxxxxxx (where xxxxxxxx has no/very low access)
GMTRAN=CESN
RENTPGM=PROTECT
RESSEC=ASIS
SEC=YES
SECPRFX=YES
SNSCOPE=CICS
STGPROT=YES
STGRCVY=NO
TRANSISO=YES
XCMD=YES/name
XTRAN= xxxxxxxx (where xxxxxxxx is the application specific RACF resource class which must be defined in the RACF Class Descriptor Table)
The above paramaters are the ones that RSM Partners view as being of high-importance. Additional security parameters, eg PLTPISEC, XFCT, XPCT etc, are available if AIB deem that any extra implementation effort is cost-effective. 
</t>
  </si>
  <si>
    <t>6.1.1</t>
  </si>
  <si>
    <t xml:space="preserve">Access to transactions for individuals must be inherited from a group on access list. </t>
  </si>
  <si>
    <t>6.2.2.5</t>
  </si>
  <si>
    <t>MRO link user ids require access to CDFS, CEHP, CEHS, CPMI, CSHR, CSMI, CSM1, CSM2, CSM3, CSM5, CTIN and CVMI.</t>
  </si>
  <si>
    <t>6.2.4</t>
  </si>
  <si>
    <t xml:space="preserve">The CEBT transaction (master terminal transaction) is used to control the alternate CICS system in an XRF environment. Whilst not subject to transaction Security, it is possible to issue this transaction via the Modify command. Access to issue this command is controlled via the OPERCMDS class. See section 4. This transaction is not currently uses at AIB.
</t>
  </si>
  <si>
    <t>6.3.1</t>
  </si>
  <si>
    <t>Responsibility for specification of application transaction security rests with the owning business area and its related development team. However, the CICS System Programmer should determine who has access to ISV transactions.
Access level:
UACC(NONE) 
ACCESS(READ)  -  authorised users of the transaction</t>
  </si>
  <si>
    <t>7.1.1</t>
  </si>
  <si>
    <t>INDirect must not be used.</t>
  </si>
  <si>
    <t>7.2.1</t>
  </si>
  <si>
    <t xml:space="preserve">When using ISC for interregion communication, the SITPARM parameter ISC must be YES; otherwise it will be set to NO.  When ISC=YES, the programs used for ISC are made available to the CICS region. </t>
  </si>
  <si>
    <t>7.2.2</t>
  </si>
  <si>
    <t xml:space="preserve">If using IRC for interregion communication, the SITPARM parameter IRCSTRT must be YES, otherwise it will be set to NO.  When IRCSTRT=YES, IRC will be started up at system initialisation. </t>
  </si>
  <si>
    <t>7.3.1</t>
  </si>
  <si>
    <t>MRO partner regions using IRC are secured at bind time (start up) using the appropriate DFHAPPL profiles in the RACF FACILITY class.  Each region requires UPDATE access to its own APPLID and READ access to any partner regions with which it may communicate using IRC. 
CICS region user id access required: 
UACC (NONE)
DFHAPPL.own-applid(UPDATE)
DFHAPPL.partner-applid(READ)
LU6.1 &amp; LU6.2 are permitted for use in AIB.  Bind time security is not in effect for LU6.1 links. Currently only LU6.1 links are used for MRO.</t>
  </si>
  <si>
    <t>7.3.2</t>
  </si>
  <si>
    <t xml:space="preserve">Bind time security must be implemented when using ISC where it is supported.  </t>
  </si>
  <si>
    <t>7.4.1</t>
  </si>
  <si>
    <t xml:space="preserve">An MRO link user id must be used for interregion communication in AIB.  </t>
  </si>
  <si>
    <t>7.4.2</t>
  </si>
  <si>
    <t xml:space="preserve">The MRO link user id must be specified in the Preset Security parameter in the SESSION definition in the RDO of the CICS regions.  
If an MRO link user id is not specified here, then the link is assigned the CICS default user id of the receiving CICS region.  
</t>
  </si>
  <si>
    <t>7.5.1</t>
  </si>
  <si>
    <t xml:space="preserve">A value must be specified for ATTACHSEC in the SESSIONS or CONNECTION definition in the RDO CSD of the CICS region. 
ATTACHSEC values are:
LOCAL – means that resource checks are against the link user id only.  This is the minimum level of security for ATTACHSEC.  
IDENTIFY – means that the link user id and the user id received from the remote region will both be checked for every request.  
VERIFY - means that the link user id and the user id &amp; password received from the remote region will both be checked for every request.  This is the maximum level of security for ATTACHSEC.  
</t>
  </si>
  <si>
    <t>Console Security</t>
  </si>
  <si>
    <t>8.1.1</t>
  </si>
  <si>
    <t>The USERID= parameter must have a value specified</t>
  </si>
  <si>
    <t>8.1.2</t>
  </si>
  <si>
    <t xml:space="preserve">For master consoles, the USERID= parameter must be set as follows:
USERID=CICMCON – where CICMCON is a site defined user id specifically for the master consoles.
</t>
  </si>
  <si>
    <t>8.1.3</t>
  </si>
  <si>
    <t>For all other consoles (TSO consoles, MVS consoles and MVS extended consoles), the USERID= parameter must be set as follows:
USERID=*EVERY –  to activate authorisation of users of non-master consoles.</t>
  </si>
  <si>
    <t>Terminal Security</t>
  </si>
  <si>
    <t>9.1.1</t>
  </si>
  <si>
    <t>GMTRAN=CESN must be specified in the SITPARM for all CICS regions. Refer to control 5.1.1</t>
  </si>
  <si>
    <t>9.1.2</t>
  </si>
  <si>
    <t xml:space="preserve">For statically defined terminals the USERID= parameter must have a value specified:
USERID=preset_user – where preset_user is a site defined, CICS region specific, generic user id. </t>
  </si>
  <si>
    <t>General</t>
  </si>
  <si>
    <t>10.1.1</t>
  </si>
  <si>
    <t xml:space="preserve">To prevent operators overriding the SIT parameters at CICS startup, and potentially altering the security characteristics of the region, it is recommended that the CONSOLE, or CN, keyword is not coded in the PARM field of the CICS startup JCL. </t>
  </si>
  <si>
    <t>10.2.1</t>
  </si>
  <si>
    <t>The MVS Program Properties Table (PPT) can be used to assign special attributes to programs. To prevent CICS bypassing password and RACF authorization checking on data sets accessed by the CICS region, the NOPASS option must not be coded for DFHSIP (the CICS system initialisation program) in the PPT statement in SYS1.PARMLIB(SCHEDxx).</t>
  </si>
  <si>
    <t>10.3.1</t>
  </si>
  <si>
    <t xml:space="preserve">The STDATA segment of the RACF STARTED class (or, historically, the ICHRIN03 RACF table) is used to associate a userid with a started task. The STDATA segment is also used to assign TRUSTED or PRIVILEGED attributes to the userid. CICS running as a started task with TRUSTED or PRIVILEGED will pass these high-level security privileges to any batch job submitted from a CICS transaction to the Internal Reader. It is therefore imperative that CICS regions do not have these attributes.  </t>
  </si>
  <si>
    <t>10.4.1</t>
  </si>
  <si>
    <t>There is a school of thought that every CICS region should run under a unique userid to ensure authorisations for different CICS regions are properly differentiated. However, the ‘project grouping’ approach eg userid CIC1USR is used for all CIC1xxxx regions, is perfectly acceptable and is easier to manage from an administrative point-of-view.</t>
  </si>
  <si>
    <t>10.5.1</t>
  </si>
  <si>
    <t>PROTECTED userids cannot be used to enter the system by any means that requires a password, such as logging onto TSO, signing onto CICS, or running a batch job that specifies a password on the JOB card. Users cannot, by inadvertently or deliberately entering an incorrect password, cause a protected user ID to be revoked. Specifying the OPERATIONS attribute to CICS region userids allows the region to access RACF-protected data sets for which no specific authorisation has been performed. CICS region userids do not need the OPERATIONS attribute if the appropriate CONNECT or PERMIT commands have been issued. It is therefore strongly recommended that CICS region userids should be PROTECTED and should not have OPERATIONS specified.</t>
  </si>
  <si>
    <t>10.6.1</t>
  </si>
  <si>
    <t>The CICS default user should have minimal access and be different to the region userid. Again, there is a school of thought that every CICS region should have a unique default userid but, as access privileges should be extremely limited, having a single default userid per sysplex seems perfectly acceptable and is easier to manage from an administrative point of view. It is worth considering if this approach will simplify the CICS estate.</t>
  </si>
  <si>
    <t>10.7.1</t>
  </si>
  <si>
    <t>PROTECTED userids cannot be used to enter the system by any means that requires a password, such as logging onto TSO, signing onto CICS, or running a batch job that specifies a password on the JOB card. Users cannot, by inadvertently or deliberately entering an incorrect password, cause a protected user ID to be revoked. A userid with the RESTRICTED attribute is only granted access to a dataset or resource if its userid or group is explicitly permitted to the dataset or resource rule. This means that the RACHECK and FRACHECK basic RACF functions will not grant such userids access based on UACC, ID(*) or GLOBAL rules. It is therefore strongly recommended that CICS default userids should be PROTECTED and RESTRICTED.</t>
  </si>
  <si>
    <t>10.8.1</t>
  </si>
  <si>
    <t>VTAMAPPL can be used to control which users, among those who are running non-APF-authorized programs, can OPEN the VTAM ACB associated with a CICS region. This ensures that only authorised CICS regions can present themselves as VTAM applications providing services with this APPLID, thus preventing unauthorised users impersonating real CICS regions. It is recommended that VTAMAPPL definitions should be defined to enforce this protection.</t>
  </si>
  <si>
    <t>10.9.1</t>
  </si>
  <si>
    <t xml:space="preserve">Jobs submitted from CICS to the JES internal reader without the user operand being specified on the JOB statement run under the CICS region’s userid. These jobs have the access authorities of the CICS region itself, and could potentially expose other data sets in the z/OS system. The PROPCNTL class can be used to prevent the CICS userid from being propagated to these batch jobs. </t>
  </si>
  <si>
    <t>10.10.1</t>
  </si>
  <si>
    <t xml:space="preserve">Batch jobs submitted by CICS can be allowed to run with a USER parameter other than the CICS region’s userid, but without specifying the corresponding PASSWORD. This is called surrogate job submission. These jobs have the access authorities of the USER parameter actually specified on the JOB statement. If the PASSWORD parameter is specified on the JOB statement, surrogate processing does not occur.
A user should not allow another user to act as surrogate user unless the surrogate user can be trusted as highly as the execution user is trusted. This is because the surrogate user can do anything the execution user can do (unless the surrogate user lacks access to a security label that protects a resource). For example, the surrogate user can submit a job to copy, alter, or delete the execution user's data. These profiles can allow an unprivileged terminal user to use IDs with higher privileges. 
</t>
  </si>
  <si>
    <t>CICS</t>
  </si>
  <si>
    <t>High</t>
  </si>
  <si>
    <t>These data sets must be protected by generic profiles in the RACF DATASET class.</t>
  </si>
  <si>
    <t>1.7.1.1</t>
  </si>
  <si>
    <t>6.2.1.1</t>
  </si>
  <si>
    <t>Only the CICS region userid is permitted to have READ access to these transactions.</t>
  </si>
  <si>
    <t>6.2.1.2</t>
  </si>
  <si>
    <t>An exception exists for MQ Start/Stop interface transactions for which TWS and System Administrators require access to CKAM, CKBM, CKCN, CKDL, CKDP, CKQC, CKRS, CKRT, CKSD, CKSQ and CKTI.</t>
  </si>
  <si>
    <t>6.2.2.1</t>
  </si>
  <si>
    <t xml:space="preserve">CICS system administrators require access to all Category 2 transactions. </t>
  </si>
  <si>
    <t>6.2.2.2</t>
  </si>
  <si>
    <t xml:space="preserve">Operators require access to CEDB and CEMT.   </t>
  </si>
  <si>
    <t>6.2.2.3</t>
  </si>
  <si>
    <t>TWS &amp; Automation require access to CEMT and CESD.</t>
  </si>
  <si>
    <t>6.2.2.4</t>
  </si>
  <si>
    <t>Change management tools require access to CEMT.</t>
  </si>
  <si>
    <t>IMS</t>
  </si>
  <si>
    <t>Unlikely</t>
  </si>
  <si>
    <t>Possible</t>
  </si>
  <si>
    <t>Likely</t>
  </si>
  <si>
    <t>A</t>
  </si>
  <si>
    <t>B</t>
  </si>
  <si>
    <t>C</t>
  </si>
  <si>
    <t>Critical</t>
  </si>
  <si>
    <t>Medium</t>
  </si>
  <si>
    <t>Low</t>
  </si>
  <si>
    <t>Rating</t>
  </si>
  <si>
    <t>Score</t>
  </si>
  <si>
    <t>Risk rating for 2.2.4 has been changed to 3B from 3C</t>
  </si>
  <si>
    <t>6.2.1</t>
  </si>
  <si>
    <t xml:space="preserve">Category 1 Transactions
These are transactions that CICS requires in order to function.   The purpose(s) and function(s) of these transactions are outlined in the CICS Supplied Transactions Manual.
</t>
  </si>
  <si>
    <t>Transaction Security</t>
  </si>
  <si>
    <t>CICS Inter-Reg Comms</t>
  </si>
  <si>
    <t>Mainframe TA's Compliance Status</t>
  </si>
  <si>
    <t>March 2015</t>
  </si>
  <si>
    <t>DB2</t>
  </si>
  <si>
    <t>Compliant:</t>
  </si>
  <si>
    <t>Non-Compliant:</t>
  </si>
  <si>
    <t>MQ</t>
  </si>
  <si>
    <t>WAS</t>
  </si>
  <si>
    <t>%</t>
  </si>
  <si>
    <t>N/A:</t>
  </si>
  <si>
    <t>Sept 2016</t>
  </si>
  <si>
    <t>CICS - AIB</t>
  </si>
  <si>
    <t>CICS - EBS</t>
  </si>
  <si>
    <t>Application</t>
  </si>
  <si>
    <t>Aquarius</t>
  </si>
  <si>
    <t>MQDL &amp; MQDX</t>
  </si>
  <si>
    <t>WebSphere MQ Queue Manager Objects must be protected from unauthorised API access to Queue Manager Objects by means of an appropriate security manager – RACF on z/OS and OAM on Distributed.</t>
  </si>
  <si>
    <t>WebSphere MQ files and datasets must be secured to the appropriate users.</t>
  </si>
  <si>
    <t>WebSphere MQ access violations must be alerted and reported daily.</t>
  </si>
  <si>
    <t>Only suitably authorised users should be allowed to administer MQ Security (OAM and RACF).</t>
  </si>
  <si>
    <t>WebSphere MQ commands must be secured so that system administration commands are only available to authorised users.</t>
  </si>
  <si>
    <t>WebSphere MQ Explorer and other equivalent administration tools, utilities and sample programs must not be used except by authorised WebSphere MQ Administration personnel.</t>
  </si>
  <si>
    <t>WebSphere MQ default configuration objects must be locked down.</t>
  </si>
  <si>
    <t>WebSphere MQ objects (e.g. Queues, Queue Managers, Processes, Namelists, Channels, Client Connections, Listeners and Services) must be secured to the appropriate users.</t>
  </si>
  <si>
    <t>All channels at the receiving end of a link must be set up with “NOACCESS” MCA user ID, which blocks all connections by default, then BlockIP2 exit (for version 7.0.x and lower) or the Channel Authentication Record feature (for version 7.1 and higher) should be configured  to allow authorised connections.</t>
  </si>
  <si>
    <t>Any MCA user ID must be configured to a less powerful profile than the MQ Administrator.</t>
  </si>
  <si>
    <t>For remote client connections over WebSphere MQ, Secure Sockets Layer (SSL) must be used for mutual channel authentication over the network. This applies to both "Queue Manager to Queue Manager" and "Client to Queue Manager" communications.</t>
  </si>
  <si>
    <t>Application access to queues must be confined to either Alias queues for the GET/PUT queues or dynamic Reply-to queues. Access to underlying Local queues must be restricted to authorised users.</t>
  </si>
  <si>
    <t>Websphere MQ PPT entries in SYS1.PARMLIB(SCHED00)</t>
  </si>
  <si>
    <t>Websphere MQ Started Task attributes</t>
  </si>
  <si>
    <t>Websphere MQ subsystem userid attributes</t>
  </si>
  <si>
    <t>Controlling the opening of a Websphere MQ subsystem’s VTAM ACB (VTAMAPPL)</t>
  </si>
  <si>
    <t>Websphere MQ Security Parameters</t>
  </si>
  <si>
    <t>Websphere MQ RESLEVEL profiles</t>
  </si>
  <si>
    <t>CACS</t>
  </si>
  <si>
    <t>CCTP</t>
  </si>
  <si>
    <t xml:space="preserve">MPA2 </t>
  </si>
  <si>
    <t>Eiger</t>
  </si>
  <si>
    <t>Legacy Connection</t>
  </si>
  <si>
    <t>MPA2</t>
  </si>
  <si>
    <t>NBP</t>
  </si>
  <si>
    <t>MQDL/MQDX</t>
  </si>
  <si>
    <t>OMP</t>
  </si>
  <si>
    <t>MPA1/MPA2</t>
  </si>
  <si>
    <t>Polarlake</t>
  </si>
  <si>
    <t>PSD Conversion App</t>
  </si>
  <si>
    <t>SEPA</t>
  </si>
  <si>
    <t>Teller</t>
  </si>
  <si>
    <t>TSYS Connection</t>
  </si>
  <si>
    <t>VoiceVault</t>
  </si>
  <si>
    <t>Zplex Connection</t>
  </si>
  <si>
    <t>Total Compliant</t>
  </si>
  <si>
    <t>Total Not Compliant</t>
  </si>
  <si>
    <t>Total N/A</t>
  </si>
  <si>
    <t>Total Applications</t>
  </si>
  <si>
    <t>Total % Compliant</t>
  </si>
  <si>
    <t>MQ v2.6</t>
  </si>
  <si>
    <t>zOS v2.7</t>
  </si>
  <si>
    <t>AIBPL</t>
  </si>
  <si>
    <t>Access to APF authorise a program/library, change linklist or dynamically load an LPA module, must be restricted to System Programme only, namely:
* Update or higher access to logical PARMLIB concatenation
* Access to MVS.SETPROG or MVS.SET.PROG commands
* Access to BPX.FILEATTR.APF or BPX.FILEATTR.PROGCTL resources in USS
* Access to CSVAPF, CSVDYNL and CSVDYLPA profiles in the FACILITY class</t>
  </si>
  <si>
    <t>ALTER access to the APF authorised, linklist and LPA libraries must be restricted to System Programme only.  No other users must have UPDATE or higher access. Successful updates must be logged.</t>
  </si>
  <si>
    <t>Changes to APF, linklist and LPA libraries and APFLSTxx, LPALSTxx and PROGxx must be logged and monitored..</t>
  </si>
  <si>
    <t>APF, linklist and LPA libraries must have UACC(NONE).</t>
  </si>
  <si>
    <t>APF, linklist and LPA libraries must have a fully qualified generic dataset profile.</t>
  </si>
  <si>
    <t>SYS1.UADS must contain only have emergency userids.</t>
  </si>
  <si>
    <t>There must be no users with OPER authority in SYS1.UADS.</t>
  </si>
  <si>
    <t>Only IKJEFLD3 TSO exit must exist for TSO, documentation to be retained by Mainframe IT Security Services. Details of AIB's use of this exit must be documented here.</t>
  </si>
  <si>
    <t xml:space="preserve">If the TSOAUTH class is active, there must be restricted access to the ACCT, CONSOLE, MOUNT, OPER, PARMLIB and TESTAUTH profiles. This access should be restricted to System Programmers, Security Administrators and emergency TSO Logon ids only. </t>
  </si>
  <si>
    <t>Userids directly attributable to a person must not be given UID(0).</t>
  </si>
  <si>
    <t>BPX.SUPERUSER must specify UACC(NONE) and SUC(READ).</t>
  </si>
  <si>
    <t>BPX.DEFAULT.USER (replaced by BPX.UNIQUE.USER in z/OS 2.1 onwards) must specify UACC(NONE), if it exists.</t>
  </si>
  <si>
    <t>UNIVPRIV class must be active on the system.</t>
  </si>
  <si>
    <t xml:space="preserve">The UNIX System Services UNIXPRIV class profiles referred to in Using UNIXPRIV class profiles of z/OS UNIX System ServicesPlanning must be defined and restricted to System Programmers, Started Task ids and users with the RESTRICTED attribute. </t>
  </si>
  <si>
    <t>1.3.8</t>
  </si>
  <si>
    <t>USS started tasks must be defined with NOPASSWORD.</t>
  </si>
  <si>
    <t>1.3.9</t>
  </si>
  <si>
    <t>1.3.10</t>
  </si>
  <si>
    <t>All group IDs (GID) must be unique.</t>
  </si>
  <si>
    <t>1.3.11</t>
  </si>
  <si>
    <t>USS Filesystems must have a dataset name which conforms to naming standards, a Mount Point, and an appropriate Mode and Type.</t>
  </si>
  <si>
    <t>1.3.12</t>
  </si>
  <si>
    <t>Root, version and (IBM and non-IBM) software filesystems must be mounted READ-ONLY and only updated via SMP/E processes.</t>
  </si>
  <si>
    <t>1.3.13</t>
  </si>
  <si>
    <t xml:space="preserve"> The BPX.DAEMON and BPX.SERVER FACILITY class profiles (if used) must have their access restricted to servers/started processes and System Programmers ONLY.</t>
  </si>
  <si>
    <t>Exits 36 and 37 must not be used.</t>
  </si>
  <si>
    <t xml:space="preserve">JESSPOOL resource class must be active. Profiles must be defined and any ALTER access restricted to the Operations Shift, System Programmers personnel and Started Tasks. </t>
  </si>
  <si>
    <t>1.4.4</t>
  </si>
  <si>
    <t>In JESSPOOL resource class profile *.+MASTER+.SYSLOG.** must be defined with UACC(NONE) and Update/Alter access restricted to Started Tasks only.</t>
  </si>
  <si>
    <t>1.4.5</t>
  </si>
  <si>
    <t xml:space="preserve">NODES resource class must be active, with the following nodes defined:
&amp;NONLCL.GROUPJ.**  
&amp;NONLCL.GROUPS.**  
&amp;NONLCL.USERJ.**   
&amp;NONLCL.USERS.**   
&amp;RACLNDE.GROUPJ.** 
&amp;RACLNDE.USERJ.**  
&amp;RACLNDE.USERS.**  
</t>
  </si>
  <si>
    <t>1.4.6</t>
  </si>
  <si>
    <t>RACFVARS class profiles must exist and specify all local and remote nodes for NJE.</t>
  </si>
  <si>
    <t>SERVAUTH class must be active.</t>
  </si>
  <si>
    <t>EZB.SOCKOPT.*.*.SO_BROADCAST must be defined with restricted access.</t>
  </si>
  <si>
    <t>SERVAUTH EZB.NETSTAT.** must be defined with restricted access.</t>
  </si>
  <si>
    <t>1.5.4</t>
  </si>
  <si>
    <t>The user associated with the rshd task must not have access to any SURROGAT profile.</t>
  </si>
  <si>
    <t>1.5.5</t>
  </si>
  <si>
    <t>The following programs must be disabled Telnet, Otelnet, Rlogin and RSSH.</t>
  </si>
  <si>
    <t>1.5.6</t>
  </si>
  <si>
    <t>Low order ports not in use must be blocked.</t>
  </si>
  <si>
    <t>1.5.7</t>
  </si>
  <si>
    <t>UDPCONFIG RESTRICTLOWPORTS must be specified in the TCP/IP configuration.</t>
  </si>
  <si>
    <t>1.5.8</t>
  </si>
  <si>
    <t>TCPCONFIG RESTRICTLOWPORTS must be specified in the TCP/IP configuration.</t>
  </si>
  <si>
    <t>1.5.9</t>
  </si>
  <si>
    <t xml:space="preserve">Telnet must have CONNTYPE SECURE parameter specified, or defaulted to, if using a secure port.
</t>
  </si>
  <si>
    <t>The DFSMSdss FACILITY class profiles referred to in FACILITY class profiles for the ADMINISTRATOR keyword and Protecting the usage of DFSMSdss of z/OS DFSMSdssStorage Administration must be defined and restricted to zOS System Programmers, DASD Administrators, Security Administrators(only for alias creation/deletion),Automated Operation STCs/Batch Jobs and emergency TSO Logon ids only.</t>
  </si>
  <si>
    <t>The DFSMS Advanced Copy Services FACILITY class profiles referred to in Controlling access to XRC commands, Controlling access to PPRC resources and Controlling access to FlashCopy commands of z/OS DFSMS Advanced Copy Services must be defined and restricted to System Programmers, Security Administrators,Automated Operation STCs/Batch Jobs and emergency TSO Logon ids only.</t>
  </si>
  <si>
    <t>The DFSMShsm FACILITY class profiles referred to in Protecting DFSMShsm storage administrator commands with RACF FACILITY class profiles and Protecting DFSMShsmuser commands with RACF FACILITY class profiles of z/OS DFSMShsm Implementation and Customisation Guide must be defined and restricted to System Programmers, Security Administrators,Automated Operation STCs/Batch Jobs and emergency TSO Logon ids only.</t>
  </si>
  <si>
    <t>The DFSMSrmm FACILITY class profiles referred to in Protecting DFSMSrmm resource with RACF profiles of z/OS DFSMSrmm Implementation and Customisation Guide must be defined and restricted to System Programmers, Security Administrators,Automated Operation STCs/Batch Jobs and emergency TSO Logon ids only.</t>
  </si>
  <si>
    <t>The ICKDSF FACILITY class profiles referred to in Protecting ICKDSF commands with RACF of Device Support Facilities (ICKDSF) User's Guide and Reference must be defined and restricted to System Programmers, Security Administrators,Automated Operation STCs/Batch Jobs and emergency TSO Logon ids only.</t>
  </si>
  <si>
    <t>1.6.6</t>
  </si>
  <si>
    <t>The SMS FACILITY class profiles referred to in Command and keyword related profiles of z/OS DFSMSdfp Storage Administration must be defined and restricted  to System Programmers, Security Administrators,Automated Operation STCs/Batch Jobs and emergency TSO Logon ids only.</t>
  </si>
  <si>
    <t>1.6.7</t>
  </si>
  <si>
    <t>Any use of the OPERATIONS attribute must be replaced with appropriate data set profiles, STGADMIN profiles, DASDVOL etc.</t>
  </si>
  <si>
    <t>1.6.8</t>
  </si>
  <si>
    <t>The ICHBLP FACILITY class profile must be defined to restrict Bypass Label Processing of tapes to the relevant personnel.</t>
  </si>
  <si>
    <t>1.7.1</t>
  </si>
  <si>
    <t xml:space="preserve">The HEALTHCHECKER started task must be started at IPL time. </t>
  </si>
  <si>
    <t>1.7.2</t>
  </si>
  <si>
    <t>The SCHEDxx member of PARMLIB must be examined for the NOPASS keyword. Any entries containing NOPASS must be investigated.</t>
  </si>
  <si>
    <t>1.8.1</t>
  </si>
  <si>
    <t>SMF data collection must be active on all operating images.</t>
  </si>
  <si>
    <t>1.8.2</t>
  </si>
  <si>
    <t>The following record types must be collected for security purposes:
0 IPL
14-15 Data Set Activity
7 Data Lost
24 JES2 Offload
30 Common Address Space work
36 ICF Catalog
42 DFSMS Statistics and Configuration
60-69 60-62, 64-66 VSAM and ICF activity (63 and 67-69 obsolete)
80-83 Security related
90 System Status Change
92 z/OS Unix File System Activity
100-102 DB2 - see DB2 baseline
110 CICS - see CICS baseline
119 - TCP/IP Statistics</t>
  </si>
  <si>
    <t>1.8.3</t>
  </si>
  <si>
    <t xml:space="preserve">Messages IEE986E  SMF HAS USED nn% OF AVAILABLE BUFFER SPACE and IEE979W SMF DATA LOST - NO BUFFER SPACE AVAILABLE must be picked up by automation and acted upon immediately. </t>
  </si>
  <si>
    <t>1.9.1</t>
  </si>
  <si>
    <t>All OPERCMDS profiles must have UACC(NONE).</t>
  </si>
  <si>
    <t>1.9.2</t>
  </si>
  <si>
    <t xml:space="preserve">Both successful and unsuccessful use of sensitive commands must be logged </t>
  </si>
  <si>
    <t>1.9.3</t>
  </si>
  <si>
    <t>The RACF OPERCMDS class profiles referred to in Controlling the use of operator commands of z/OS Security Server RACFSecurity Administrator's Guide must be defined and restricted to System Programmers, Security Administrators &amp; Automated Operation STCs only.</t>
  </si>
  <si>
    <t>1.9.4</t>
  </si>
  <si>
    <t>The MVS OPERCMDS class profiles referred to in MVS Commands, RACF Access authorities and resource names of z/OS MVS System Commands must be defined and restricted to  System Programmers, Security Administrators,Automated Operation STCs/Batch Jobs and emergency TSO Logon ids only.</t>
  </si>
  <si>
    <t>1.9.5</t>
  </si>
  <si>
    <t>The JES2 OPERCMDS class profiles referred to in Authorizing the use of operator commands of z/OS JES2 Initialization and Tuning Guide must be defined and restricted to Systems Programmers, Security Administrators, Automated Operations STCs/Batch jobs and applications development staff (for test applications only).</t>
  </si>
  <si>
    <t>1.9.6</t>
  </si>
  <si>
    <t>The SDSF class profiles referred to in Protecting SDSF functions of z/OS SDSF Operation and Customization must be defined and restricted to System Programmers, Security Administrators,Operations Personnel and applications development staff only. Note that these profiles must closely reflect the JES2 OPERCMDS profiles mentioned above.</t>
  </si>
  <si>
    <t>1.10.1</t>
  </si>
  <si>
    <t>Access to couple facility datasets, IODF, IPLPARM, JES2 Checkpoint, zFS/HFS, RRSF, TCP/IP config, catalogs, TMS databases, HSM CDS and journals, Dump data sets, ICSF data sets, log streams is restricted to  Systems Programmers, Security Administrators, Operations Personnel, Automated Operations STCs/Batch jobs.</t>
  </si>
  <si>
    <t>1.11.1</t>
  </si>
  <si>
    <t xml:space="preserve"> The CSFSERV class profiles referred to in Using RACF to Protect Keys and Services of z/OS Cryptograpic ServicesICSF Administrator's Guide must be defined. In particular, UACC(NONE) must be coded and ID(*) must not be present in the access lists.</t>
  </si>
  <si>
    <t>UACC(NONE) must be set for the database.</t>
  </si>
  <si>
    <t>2.1.2</t>
  </si>
  <si>
    <t>RACF password encryption must be active to at least DES standard.</t>
  </si>
  <si>
    <t>2.1.3</t>
  </si>
  <si>
    <t>RACF database, database backup and database unload access lists must only contain READ for administrators, security batch, auditors and those allowed to use zSecure. ID(*) must not be coded. Alter access for sysprogs only on request. Successful updates must be logged.</t>
  </si>
  <si>
    <t>2.1.4</t>
  </si>
  <si>
    <t>The Primary and Secondary RACF databases must be on separate volumes, preferably on separate DASD subsystems.</t>
  </si>
  <si>
    <t>IBMUSER userid must not have a standard PASSWORD and must be revoked. It must not have any system-wide or group attributes.</t>
  </si>
  <si>
    <t>SPECIAL and AUDITOR attributes must not be set for user accounts, except when a specific correctly authorised request has been received from an approved signatory.</t>
  </si>
  <si>
    <t xml:space="preserve">Reword to:- RESTRICTED attribute must be specified to curtail the access given to userids authorised for very limited access. 
</t>
  </si>
  <si>
    <t>Started tasks and batch userids must have the PROTECTED attribute. They must not have OPERATIONS, UID(0), TRUSTED nor PRIVILEGED without justification.</t>
  </si>
  <si>
    <t>2.2.5</t>
  </si>
  <si>
    <t>Devolved administrators must have GROUP SPECIAL and class authority of USER.</t>
  </si>
  <si>
    <t>2.2.6</t>
  </si>
  <si>
    <t>Non security administrators must have a class authority of NONE.</t>
  </si>
  <si>
    <t>2.2.7</t>
  </si>
  <si>
    <t>Users must not have SPECIAL, OPERATIONS and AUDITOR attributes simultaneously.</t>
  </si>
  <si>
    <t>2.2.8</t>
  </si>
  <si>
    <t>UACC(NONE) must be specified for all resources created. Except for DIGTCERT resource class profiles where UACC need to be either TRUST or NOTRUST.</t>
  </si>
  <si>
    <t>2.2.9</t>
  </si>
  <si>
    <t xml:space="preserve">Only groups not userids must be in resource &amp; dataset ACL's for the purpose of granting access. Direct permits for userids are acceptable where we specicially deny access via a permit of NONE.  </t>
  </si>
  <si>
    <t>2.2.10</t>
  </si>
  <si>
    <t xml:space="preserve">Proposed rewording to:-Any PRODUCTION dataset catch-all profile must be coded with UACC(NONE) and have an empty ACL. </t>
  </si>
  <si>
    <t>2.2.11</t>
  </si>
  <si>
    <t>Personal Userids must be revoked after 90 days inactivity and deleted after 200 days inactivity.</t>
  </si>
  <si>
    <t>2.2.13</t>
  </si>
  <si>
    <t>WARNING mode must not be used.</t>
  </si>
  <si>
    <t>2.2.14</t>
  </si>
  <si>
    <t>The RACF Devolved Admin Functions FACILITY class profiles referred to in Authorizing help desk functions of z/OS Security Server RACF Security Administrator's  Guide, if defined, must be restricted to the relevant personnel. Special attention must be paid to those users with access higher than READ to the IRR.PASSWORD.RESET profiles, as this allows them to set a non-expiring password.</t>
  </si>
  <si>
    <t>2.3.1</t>
  </si>
  <si>
    <t>Devolved administrators must have only JOIN group authority and CLAUTH user attribute for the user class.</t>
  </si>
  <si>
    <t>2.3.2</t>
  </si>
  <si>
    <t>Non administrative users must only be granted USE group authority.</t>
  </si>
  <si>
    <t>IRREVX01 must be prevented from being activated through CSVDYNEX profile.</t>
  </si>
  <si>
    <t>RACF security exits are as follows:
Exit Name   Deployed
ICHRIX01               
ICHRIX02               
IRRACX01             
ICHPWX01           Y
ICHRCX01
ICHRCX02
ICHRDX01
ICHRDX02
ICHRFX01
ICHRFX02
ICHRLX01
ICHRLX02
ICHCNX00
ICHCCX00
ICHDEX01
ICHRSMFE
ICHRTX00
ICHRTX01
IRREVX01
IRRVAF01
Details of AIB's use of any RACF exit must be documented here.</t>
  </si>
  <si>
    <t xml:space="preserve">RACF Options must be set as follows:
AIB Option setting                              IBM Default
INITSTATS                                                  INITSTATS
WHEN(PROGRAM BASIC)                 Undefined
TERMINAL(READ)                                  UACC of READ
SAUDIT                                                        SAUDIT
CMDVIOL                                                   CMDVIOL
OPERAUDIT                                               NOOPERAUDIT
STATISTICS (DATASET,STARTED)    DATASET, DASDVOL, TAPEVOL, TERMINAL
AUDIT CLASSES (DATASET, USER)  NOAUDIT(*)
GENLIST                                                      None
GLOBAL                                                      NOGLOBAL
LOGOPTIONS DEFAULT                      DEFAULT
NO REALDSN                                            NO REALDSN
JES (BATCHALLRACF)                           NOBATCHALLRACF
JES (XBMALLRACF)                                NOXBMALLRACF
JES (EARLYVERIFY)                                 NOEARLYVERIFY
PROTECTALL (FAILURES)                    NOPROTECTALL
TAPEDSN                                                    NOTAPEDSN
RETPD                                                          0
NOERASE                                                    NOERASE
NOPREFIX                                                  NOPREFIX
GRPLIST                                                      NOGRPLIST
INACTIVE                                                    NOINACTIVE
</t>
  </si>
  <si>
    <t xml:space="preserve">The following classes must be active, there will be other active classes as well:
CONSOLE
CDT
DIGTCERT
DIGTRING
DSNR    
EJBROLE
FACILITY
GLOBAL
IBMOPC
JESJOBS 
JESSPOOL
LOGSTRM
NODES
OPERCMDS
PROGRAM
RACFVARS
RRSFDATA
SDSF
STARTED
TEMPDSN
TSOAUTH
TSOPROC
UNIXPRIV
WRITER  
XFACILIT
         </t>
  </si>
  <si>
    <t>EBSPLEXP</t>
  </si>
  <si>
    <t>ZPPLEX</t>
  </si>
  <si>
    <t>MSS</t>
  </si>
  <si>
    <t>Non-compliant items</t>
  </si>
  <si>
    <t>per owner</t>
  </si>
  <si>
    <t>EBSPlexP</t>
  </si>
  <si>
    <t>ZPlexP</t>
  </si>
  <si>
    <t>EBSPLex</t>
  </si>
  <si>
    <t>ZPlex</t>
  </si>
  <si>
    <t>Compliance Rates :</t>
  </si>
  <si>
    <t xml:space="preserve">Enable Administrative Security
By default WAS Administrative Security is enabled, it is a requirement for this to be permanently enabled.
</t>
  </si>
  <si>
    <t>ZOS</t>
  </si>
  <si>
    <t>WAS 1.9</t>
  </si>
  <si>
    <t xml:space="preserve">Enable Application Security
WAS Application Security must be enabled for all applications. This type of security provides application isolation and requirements for authenticating application users
</t>
  </si>
  <si>
    <t xml:space="preserve">RACF User Account Repository
All Administrative Users should be defined in a role based security repository using RACF.
</t>
  </si>
  <si>
    <t xml:space="preserve">Application Security Segregation
Each WAS cell must be identified by the use of a unique set of RACF userids. These must be using the naming standard WxONLAD, WxSRVNT &amp; WxCTRL where x is the alphabetic cell identifier.
</t>
  </si>
  <si>
    <t xml:space="preserve">Configuration File Ownership
All WAS configuration files should be owned by WxCTRL where x is the alphabetic cell identifier.
</t>
  </si>
  <si>
    <t xml:space="preserve">Ensure administrative password is not stored or displayed in clear text
WAS scripts must not be run using administrative –user and –password properties on the command line either on telnet/OMVS sessions or in batch. 
Also, administrative passwords must not be stored in clear text in WAS properties files.
</t>
  </si>
  <si>
    <t>Create specific administrative users
All administrative users must use individual unique user accounts that are directly attributable them. In production and stress testing, administrative users should only have monitor privileges and all configuration activities must be scripted.
The main WAS administrative WxONLAD userid should not be used except in emergencies.
Where functions are automated and not directly attributable to individuals, i.e. configuration, deployment, operations, etc - funtional userids such as WxCONFIG, WxDEPLOY or WxOPS should be used.</t>
  </si>
  <si>
    <t xml:space="preserve">Ensure Unix File World Access Permissions are not set
All WAS &amp; IHS configuration files should not have any world access permissions.
</t>
  </si>
  <si>
    <t xml:space="preserve">WAS JVMS should create files with permission 770
Set the UMASK to 007 at the server level..
</t>
  </si>
  <si>
    <t xml:space="preserve">Remove Sample Applications
WAS ships with a number of sample applications used for testing purposes, these should not be installed in production environments.
</t>
  </si>
  <si>
    <t>WAS Cell wide SSL encryption enabled
SSL configurations must be enabled with appropriate key and trust stores using RACF keyrings must be used. Run standard build scripts to enable and assign SSL.</t>
  </si>
  <si>
    <t xml:space="preserve">SSL AES Ciphers
Appropriate Strong SSL Ciphers must be enabled in accordance with guidance in the Information Security Standard.
3DES is no longer acceptable. Where 3DES is already being used system owners should be looking to upgrade with AES 128-bit or 256-bit. </t>
  </si>
  <si>
    <t xml:space="preserve">Enable z/OS Hardware Encryption
To improve cryptographic performance z/OS provides the facility to use Hardware Cryptographic processors. 
</t>
  </si>
  <si>
    <t>Encrypt Distribution and Consistency Services (DCS) transport link
If Services such as session to session memory replication or Dynacache are used, then WAS uses the Distribution and Consistency Services (DCS) transport channels to persist data across the nodes in a cell. This data should be secured by enabling DCS–Secure which will encrypt the channel. By default once global security is enabled DCS always authenticates messages.</t>
  </si>
  <si>
    <t xml:space="preserve">Encrypt  Web Server to Application Server  links
The Web Server should only use https ports in the WebSphere Plug-in configuration file. 
</t>
  </si>
  <si>
    <t xml:space="preserve">Control of Access to JVM HTTP Ports
Virtual Hosts - Remove defualt_host and proxy_host. Create specific Virtual Hosts at cluster or application scope and specify Secure Ports only to be used by the application.
</t>
  </si>
  <si>
    <t xml:space="preserve">Enforce CSIv2 transport SSL use
Ensure all clients communicating with WAS via IIOP are using encrypted communication.
</t>
  </si>
  <si>
    <t xml:space="preserve">Ensure HTTP Session Cookies are limited to SSL
Given the nature of data in cookies, compromising a cookie could allow a malicious user to intercept a user’s session, therefore in order to protect the transmission of cookies they should be limited to encrypted transports.
</t>
  </si>
  <si>
    <t xml:space="preserve">Ensure HTTP Session Cookies are set o HTTPOnly
Using the HttpOnly flag when generating a cookie helps mitigate the risk of client side script accessing the protected cookie (if the browser supports it).
</t>
  </si>
  <si>
    <t xml:space="preserve">Ensure LTPA cookie flows only over HTTPS
The LTPA cookie is used for Single Sign On to WebSphere application server. Where used this should be encrypted.
</t>
  </si>
  <si>
    <t>Do not enable automatic LTPA key updates
Allowing WAS to automatically generate LTPA keys can be dangerous and cause a service outage, so automatic LTPA generation should be disabled.</t>
  </si>
  <si>
    <t>IBM HTTP Server (IHS) security settings
Recommended security settings for IHS.</t>
  </si>
  <si>
    <t>Disable SSL V3 from IHS
Vulnerabilities within the SSL V3 protocol have rendered it obsolete and so it must be disabled.</t>
  </si>
  <si>
    <t>Disable SSL V3 from WAS
Vulnerabilities within the SSL V3 protocol have rendered it obsolete and so it must be disabled.</t>
  </si>
  <si>
    <t xml:space="preserve">Software Maintenance Management
In order to ensure the WAS hosting environment is secure and resilient, it is important to maintain software currency. </t>
  </si>
  <si>
    <t>MAS</t>
  </si>
  <si>
    <t>AD</t>
  </si>
  <si>
    <t>SharedApps</t>
  </si>
  <si>
    <t>Agent Desktop</t>
  </si>
  <si>
    <t>Shared Apps</t>
  </si>
  <si>
    <t>Collective</t>
  </si>
  <si>
    <t xml:space="preserve">All new personal setups and Started Tasks to be given an initial program of  /bin/echo by default. 
</t>
  </si>
  <si>
    <t xml:space="preserve">Personal Users and Started Tasks initial program in OMVS segment must be set to /bin/sh if they require access to the USS shell.
 </t>
  </si>
  <si>
    <t xml:space="preserve">For personal users requiring access to the USS shell, they must have their own unique UID and home directory.
All Started Tasks must have a unique UID and either a home directory of their name or /tmp.     
</t>
  </si>
  <si>
    <t>Telnet must have CONNTYPE SECURE parameter specified, or defaulted to, if using a secure port.</t>
  </si>
  <si>
    <t>DB2 4.3</t>
  </si>
  <si>
    <t>IMS V3.8</t>
  </si>
  <si>
    <t>zOS-AIB-CICS</t>
  </si>
  <si>
    <t>zOS-EBS-CICS</t>
  </si>
  <si>
    <t>AIB - CICS</t>
  </si>
  <si>
    <t>EBS - CICS</t>
  </si>
  <si>
    <t>Distributed</t>
  </si>
  <si>
    <t>MobileFT</t>
  </si>
  <si>
    <t>Mobile ROI</t>
  </si>
  <si>
    <t>PhoneBanking</t>
  </si>
  <si>
    <t>UKOnline</t>
  </si>
  <si>
    <t>DSLDK01P</t>
  </si>
  <si>
    <t>DSLIBAL01P</t>
  </si>
  <si>
    <t>Internetbanking</t>
  </si>
  <si>
    <t>Tablet</t>
  </si>
  <si>
    <t>SMS</t>
  </si>
  <si>
    <t>Kiosk</t>
  </si>
  <si>
    <t>DSLIBOM01P</t>
  </si>
  <si>
    <t>M1HICB</t>
  </si>
  <si>
    <t>BMS</t>
  </si>
  <si>
    <t>Flaps</t>
  </si>
  <si>
    <t>ICB Auto Update</t>
  </si>
  <si>
    <t>NAPS</t>
  </si>
  <si>
    <t>MQFLEXP1</t>
  </si>
  <si>
    <t>CHAMS/EMS</t>
  </si>
  <si>
    <t>OLA/EXACT</t>
  </si>
  <si>
    <t>MQPSJROC</t>
  </si>
  <si>
    <t>Cobra</t>
  </si>
  <si>
    <t>Jaguar</t>
  </si>
  <si>
    <t>Sapphire</t>
  </si>
  <si>
    <t>Viper</t>
  </si>
  <si>
    <t>MQCM1</t>
  </si>
  <si>
    <t>Correspondence</t>
  </si>
  <si>
    <t>DDI (Direct Dealer Input)</t>
  </si>
  <si>
    <t>IOM Helio</t>
  </si>
  <si>
    <t>MPS</t>
  </si>
  <si>
    <t>OIP/Juggler</t>
  </si>
  <si>
    <t>OPICS</t>
  </si>
  <si>
    <t>PayFix</t>
  </si>
  <si>
    <t>Poland Slink</t>
  </si>
  <si>
    <t>SDR</t>
  </si>
  <si>
    <t>Sinergie</t>
  </si>
  <si>
    <t>Swift Alliance</t>
  </si>
  <si>
    <t>MQCM1P</t>
  </si>
  <si>
    <t>Intellitracs</t>
  </si>
  <si>
    <t>PayPlus</t>
  </si>
  <si>
    <t>FCMH_QM_PRD</t>
  </si>
  <si>
    <t>FCDB</t>
  </si>
  <si>
    <t>M2HHMSC</t>
  </si>
  <si>
    <t>HMSC - Home Mortgages</t>
  </si>
  <si>
    <t>NBBS - Home Mortgages</t>
  </si>
  <si>
    <t>NBBS - Home Mortgages BRP</t>
  </si>
  <si>
    <t>M5HNTFL</t>
  </si>
  <si>
    <t>F&amp;L Production</t>
  </si>
  <si>
    <t>MFTHMINB</t>
  </si>
  <si>
    <t>First Trust - CMF - BRP</t>
  </si>
  <si>
    <t>First Trust - PCC Flaps/Maps BRP</t>
  </si>
  <si>
    <t>First Trust - MI - BRP</t>
  </si>
  <si>
    <t>MFTHMINS</t>
  </si>
  <si>
    <t>First Trust - CMF</t>
  </si>
  <si>
    <t>First Trust - PCC Flaps/Maps</t>
  </si>
  <si>
    <t>First Trust - MI</t>
  </si>
  <si>
    <t>MQASY1P</t>
  </si>
  <si>
    <t>Full Repository QMgr</t>
  </si>
  <si>
    <t>MQASY2P</t>
  </si>
  <si>
    <t>MQFTBNBP</t>
  </si>
  <si>
    <t>SmartDoc</t>
  </si>
  <si>
    <t>MQHUB2P</t>
  </si>
  <si>
    <t>Pub/Sub</t>
  </si>
  <si>
    <t>Document Management (BPM)</t>
  </si>
  <si>
    <t>MQHUBP</t>
  </si>
  <si>
    <t>Detica</t>
  </si>
  <si>
    <t>SAM (Rockall)</t>
  </si>
  <si>
    <t>MQIBBPRD</t>
  </si>
  <si>
    <t>iBB</t>
  </si>
  <si>
    <t>MQSAP</t>
  </si>
  <si>
    <t>Swift</t>
  </si>
  <si>
    <t>N/A</t>
  </si>
  <si>
    <t>Total:</t>
  </si>
  <si>
    <t xml:space="preserve">Total: </t>
  </si>
  <si>
    <t xml:space="preserve">Total:  </t>
  </si>
  <si>
    <t xml:space="preserve">Total :  </t>
  </si>
  <si>
    <t>DSLBC01P</t>
  </si>
  <si>
    <t>MQ - MF/Distributed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</si>
</sst>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33" x14ac:knownFonts="1">
    <font>
      <sz val="11"/>
      <color theme="1"/>
      <name val="Calibri"/>
      <family val="2"/>
      <scheme val="minor"/>
    </font>
    <font>
      <sz val="9"/>
      <name val="Arial"/>
      <family val="2"/>
    </font>
    <font>
      <sz val="10"/>
      <name val="Arial"/>
      <family val="2"/>
    </font>
    <font>
      <b/>
      <sz val="9"/>
      <name val="Arial"/>
      <family val="2"/>
    </font>
    <font>
      <b/>
      <sz val="9"/>
      <color rgb="FFFF0000"/>
      <name val="Arial"/>
      <family val="2"/>
    </font>
    <font>
      <b/>
      <sz val="9"/>
      <color rgb="FF0070C0"/>
      <name val="Arial"/>
      <family val="2"/>
    </font>
    <font>
      <b/>
      <sz val="9"/>
      <color rgb="FF00B050"/>
      <name val="Arial"/>
      <family val="2"/>
    </font>
    <font>
      <sz val="9"/>
      <color indexed="12"/>
      <name val="Arial"/>
      <family val="2"/>
    </font>
    <font>
      <b/>
      <sz val="9"/>
      <color theme="1"/>
      <name val="Arial"/>
      <family val="2"/>
    </font>
    <font>
      <sz val="9"/>
      <color theme="1"/>
      <name val="Arial"/>
      <family val="2"/>
    </font>
    <font>
      <sz val="10"/>
      <name val="Arial"/>
      <family val="2"/>
    </font>
    <font>
      <b/>
      <sz val="9"/>
      <color theme="1"/>
      <name val="Calibri"/>
      <family val="2"/>
      <scheme val="minor"/>
    </font>
    <font>
      <b/>
      <sz val="9"/>
      <name val="Calibri"/>
      <family val="2"/>
      <scheme val="minor"/>
    </font>
    <font>
      <sz val="9"/>
      <color theme="1"/>
      <name val="Calibri"/>
      <family val="2"/>
      <scheme val="minor"/>
    </font>
    <font>
      <sz val="9"/>
      <name val="Calibri"/>
      <family val="2"/>
      <scheme val="minor"/>
    </font>
    <font>
      <sz val="9"/>
      <color rgb="FFFF0000"/>
      <name val="Calibri"/>
      <family val="2"/>
      <scheme val="minor"/>
    </font>
    <font>
      <sz val="9"/>
      <color indexed="12"/>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FF0000"/>
      <name val="Calibri"/>
      <family val="2"/>
      <scheme val="minor"/>
    </font>
    <font>
      <sz val="8"/>
      <name val="Arial"/>
      <family val="2"/>
    </font>
    <font>
      <b/>
      <sz val="10"/>
      <color rgb="FFFF0000"/>
      <name val="Calibri"/>
      <family val="2"/>
      <scheme val="minor"/>
    </font>
    <font>
      <sz val="11"/>
      <color theme="1"/>
      <name val="Calibri"/>
      <family val="2"/>
      <scheme val="minor"/>
    </font>
    <font>
      <sz val="10"/>
      <name val="Arial"/>
      <family val="2"/>
    </font>
    <font>
      <b/>
      <sz val="10"/>
      <name val="Arial"/>
      <family val="2"/>
    </font>
    <font>
      <b/>
      <sz val="12"/>
      <name val="Arial"/>
      <family val="2"/>
    </font>
    <font>
      <b/>
      <u/>
      <sz val="10"/>
      <name val="Arial"/>
      <family val="2"/>
    </font>
    <font>
      <b/>
      <sz val="12"/>
      <color indexed="12"/>
      <name val="Arial"/>
      <family val="2"/>
    </font>
    <font>
      <sz val="10"/>
      <color indexed="10"/>
      <name val="Arial"/>
      <family val="2"/>
    </font>
    <font>
      <b/>
      <sz val="10"/>
      <color indexed="10"/>
      <name val="Arial"/>
      <family val="2"/>
    </font>
    <font>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bgColor indexed="64"/>
      </patternFill>
    </fill>
    <fill>
      <patternFill patternType="solid">
        <fgColor indexed="22"/>
        <bgColor indexed="64"/>
      </patternFill>
    </fill>
    <fill>
      <patternFill patternType="solid">
        <fgColor theme="0" tint="-0.14996795556505021"/>
        <bgColor indexed="64"/>
      </patternFill>
    </fill>
  </fills>
  <borders count="44">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thin">
        <color auto="1"/>
      </left>
      <right style="medium">
        <color auto="1"/>
      </right>
      <top/>
      <bottom style="thin">
        <color auto="1"/>
      </bottom>
      <diagonal/>
    </border>
  </borders>
  <cellStyleXfs count="7">
    <xf numFmtId="0" fontId="0" fillId="0" borderId="0"/>
    <xf numFmtId="0" fontId="2" fillId="0" borderId="0"/>
    <xf numFmtId="0" fontId="10" fillId="0" borderId="0"/>
    <xf numFmtId="0" fontId="2" fillId="0" borderId="0"/>
    <xf numFmtId="43" fontId="24" fillId="0" borderId="0" applyFont="0" applyFill="0" applyBorder="0" applyAlignment="0" applyProtection="0"/>
    <xf numFmtId="0" fontId="25" fillId="0" borderId="0"/>
    <xf numFmtId="9" fontId="2" fillId="0" borderId="0" applyFont="0" applyFill="0" applyBorder="0" applyAlignment="0" applyProtection="0"/>
  </cellStyleXfs>
  <cellXfs count="331">
    <xf numFmtId="0" fontId="0" fillId="0" borderId="0" xfId="0"/>
    <xf numFmtId="0" fontId="1" fillId="0" borderId="1"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Border="1" applyAlignment="1">
      <alignment horizontal="left"/>
    </xf>
    <xf numFmtId="0" fontId="1" fillId="2" borderId="1" xfId="0" applyFont="1" applyFill="1" applyBorder="1" applyAlignment="1">
      <alignment horizontal="center" vertical="top"/>
    </xf>
    <xf numFmtId="0" fontId="1" fillId="0" borderId="1" xfId="0" applyFont="1" applyFill="1" applyBorder="1" applyAlignment="1">
      <alignment horizontal="center" vertical="top"/>
    </xf>
    <xf numFmtId="0" fontId="1" fillId="0" borderId="0" xfId="0" applyFont="1" applyFill="1" applyBorder="1" applyAlignment="1">
      <alignment horizontal="center" vertical="top"/>
    </xf>
    <xf numFmtId="0" fontId="1"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4" fillId="0" borderId="1" xfId="0" applyFont="1" applyFill="1" applyBorder="1" applyAlignment="1">
      <alignment horizontal="center" vertical="top"/>
    </xf>
    <xf numFmtId="0" fontId="6" fillId="0" borderId="1" xfId="0" applyFont="1" applyBorder="1" applyAlignment="1">
      <alignment horizontal="left" vertical="top" wrapText="1"/>
    </xf>
    <xf numFmtId="0" fontId="7" fillId="0" borderId="0" xfId="0" applyFont="1" applyBorder="1" applyAlignment="1">
      <alignment horizontal="center"/>
    </xf>
    <xf numFmtId="0" fontId="1" fillId="0" borderId="0" xfId="0" applyFont="1" applyBorder="1" applyAlignment="1">
      <alignment horizontal="center"/>
    </xf>
    <xf numFmtId="0" fontId="1" fillId="0" borderId="0" xfId="0" applyFont="1"/>
    <xf numFmtId="0" fontId="8" fillId="3" borderId="1" xfId="0" applyFont="1" applyFill="1" applyBorder="1" applyAlignment="1">
      <alignment horizontal="left"/>
    </xf>
    <xf numFmtId="0" fontId="3" fillId="3" borderId="1" xfId="0" applyFont="1" applyFill="1" applyBorder="1" applyAlignment="1">
      <alignment horizontal="left" wrapText="1"/>
    </xf>
    <xf numFmtId="0" fontId="9" fillId="3" borderId="1" xfId="0" applyFont="1" applyFill="1" applyBorder="1" applyAlignment="1">
      <alignment horizontal="left"/>
    </xf>
    <xf numFmtId="0" fontId="9" fillId="0" borderId="1" xfId="0" applyFont="1" applyBorder="1" applyAlignment="1">
      <alignment horizontal="left"/>
    </xf>
    <xf numFmtId="0" fontId="9" fillId="0" borderId="0" xfId="0" applyFont="1" applyAlignment="1">
      <alignment horizontal="left"/>
    </xf>
    <xf numFmtId="17" fontId="1" fillId="0" borderId="1" xfId="0" applyNumberFormat="1" applyFont="1" applyBorder="1" applyAlignment="1">
      <alignment horizontal="left"/>
    </xf>
    <xf numFmtId="0" fontId="4" fillId="0" borderId="1" xfId="0" applyFont="1" applyFill="1" applyBorder="1" applyAlignment="1">
      <alignment horizontal="left" vertical="top" wrapText="1"/>
    </xf>
    <xf numFmtId="0" fontId="9" fillId="0" borderId="1" xfId="0" applyFont="1" applyBorder="1" applyAlignment="1">
      <alignment horizontal="left" wrapText="1"/>
    </xf>
    <xf numFmtId="49" fontId="1" fillId="0" borderId="1" xfId="0" applyNumberFormat="1" applyFont="1" applyBorder="1" applyAlignment="1">
      <alignment vertical="top" wrapText="1"/>
    </xf>
    <xf numFmtId="0" fontId="1" fillId="0" borderId="1" xfId="0" applyFont="1" applyBorder="1" applyAlignment="1">
      <alignment vertical="top" wrapText="1"/>
    </xf>
    <xf numFmtId="0" fontId="4" fillId="0" borderId="0" xfId="0" applyFont="1" applyBorder="1" applyAlignment="1">
      <alignment horizontal="left" vertical="top" wrapText="1"/>
    </xf>
    <xf numFmtId="0" fontId="1" fillId="0" borderId="1" xfId="2" applyFont="1" applyBorder="1" applyAlignment="1">
      <alignment horizontal="center" vertical="top"/>
    </xf>
    <xf numFmtId="0" fontId="9" fillId="0" borderId="0" xfId="0" applyFont="1" applyBorder="1" applyAlignment="1">
      <alignment horizontal="left"/>
    </xf>
    <xf numFmtId="0" fontId="1" fillId="0" borderId="0" xfId="1" applyFont="1" applyBorder="1" applyAlignment="1">
      <alignment wrapText="1"/>
    </xf>
    <xf numFmtId="0" fontId="1" fillId="0" borderId="0" xfId="1" applyFont="1" applyBorder="1" applyAlignment="1">
      <alignment horizontal="center"/>
    </xf>
    <xf numFmtId="0" fontId="3" fillId="0" borderId="1" xfId="1" applyFont="1" applyBorder="1" applyAlignment="1">
      <alignment wrapText="1"/>
    </xf>
    <xf numFmtId="9" fontId="3" fillId="0" borderId="1" xfId="1" applyNumberFormat="1" applyFont="1" applyBorder="1" applyAlignment="1">
      <alignment horizontal="center"/>
    </xf>
    <xf numFmtId="0" fontId="1" fillId="0" borderId="1" xfId="1" applyFont="1" applyBorder="1" applyAlignment="1">
      <alignment horizontal="center"/>
    </xf>
    <xf numFmtId="0" fontId="3" fillId="0" borderId="6" xfId="1" applyFont="1" applyBorder="1" applyAlignment="1">
      <alignment wrapText="1"/>
    </xf>
    <xf numFmtId="0" fontId="3" fillId="0" borderId="0" xfId="1" applyFont="1" applyBorder="1" applyAlignment="1">
      <alignment wrapText="1"/>
    </xf>
    <xf numFmtId="0" fontId="3" fillId="0" borderId="6" xfId="1" applyFont="1" applyBorder="1" applyAlignment="1">
      <alignment horizontal="center" vertical="top"/>
    </xf>
    <xf numFmtId="0" fontId="1" fillId="0" borderId="4" xfId="1" applyFont="1" applyBorder="1" applyAlignment="1">
      <alignment horizontal="right"/>
    </xf>
    <xf numFmtId="0" fontId="1" fillId="0" borderId="5" xfId="1" applyFont="1" applyBorder="1" applyAlignment="1">
      <alignment horizontal="center"/>
    </xf>
    <xf numFmtId="0" fontId="1" fillId="0" borderId="3" xfId="1" applyFont="1" applyBorder="1" applyAlignment="1">
      <alignment wrapText="1"/>
    </xf>
    <xf numFmtId="0" fontId="3" fillId="0" borderId="2" xfId="1" applyFont="1" applyBorder="1" applyAlignment="1">
      <alignment horizontal="center"/>
    </xf>
    <xf numFmtId="0" fontId="11" fillId="3" borderId="1" xfId="0" applyFont="1" applyFill="1" applyBorder="1" applyAlignment="1">
      <alignment horizontal="left" vertical="top"/>
    </xf>
    <xf numFmtId="0" fontId="12"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3" fillId="0" borderId="1" xfId="0" applyFont="1" applyBorder="1" applyAlignment="1">
      <alignment horizontal="left" vertical="top"/>
    </xf>
    <xf numFmtId="17" fontId="14" fillId="0" borderId="1" xfId="0" applyNumberFormat="1" applyFont="1" applyBorder="1" applyAlignment="1">
      <alignment horizontal="left" vertical="top"/>
    </xf>
    <xf numFmtId="0" fontId="14" fillId="0" borderId="1" xfId="0" applyFont="1" applyBorder="1" applyAlignment="1">
      <alignment horizontal="left" vertical="top" wrapText="1"/>
    </xf>
    <xf numFmtId="0" fontId="1" fillId="0" borderId="1" xfId="1" applyFont="1" applyBorder="1" applyAlignment="1">
      <alignment horizontal="center" vertical="top"/>
    </xf>
    <xf numFmtId="0" fontId="14" fillId="2" borderId="1" xfId="0" applyFont="1" applyFill="1" applyBorder="1" applyAlignment="1">
      <alignment horizontal="center" vertical="top"/>
    </xf>
    <xf numFmtId="0" fontId="1" fillId="0" borderId="1" xfId="1" applyFont="1" applyFill="1" applyBorder="1" applyAlignment="1">
      <alignment horizontal="center" vertical="top"/>
    </xf>
    <xf numFmtId="0" fontId="14" fillId="0" borderId="1" xfId="0" applyFont="1" applyFill="1" applyBorder="1" applyAlignment="1">
      <alignment horizontal="left" vertical="top" wrapText="1"/>
    </xf>
    <xf numFmtId="0" fontId="14" fillId="0" borderId="1" xfId="0" applyFont="1" applyFill="1" applyBorder="1" applyAlignment="1">
      <alignment horizontal="center" vertical="top"/>
    </xf>
    <xf numFmtId="0" fontId="15" fillId="0" borderId="1" xfId="0" applyFont="1" applyFill="1" applyBorder="1" applyAlignment="1">
      <alignment horizontal="center" vertical="top"/>
    </xf>
    <xf numFmtId="0" fontId="15" fillId="0" borderId="1" xfId="0" applyFont="1" applyBorder="1" applyAlignment="1">
      <alignment horizontal="left" vertical="top" wrapText="1"/>
    </xf>
    <xf numFmtId="14" fontId="13" fillId="0" borderId="1" xfId="0" applyNumberFormat="1" applyFont="1" applyBorder="1" applyAlignment="1">
      <alignment horizontal="left" vertical="top"/>
    </xf>
    <xf numFmtId="0" fontId="3" fillId="0" borderId="1" xfId="1" applyFont="1" applyBorder="1" applyAlignment="1">
      <alignment horizontal="center"/>
    </xf>
    <xf numFmtId="0" fontId="3" fillId="0" borderId="0" xfId="1" applyFont="1" applyBorder="1" applyAlignment="1">
      <alignment horizontal="center"/>
    </xf>
    <xf numFmtId="0" fontId="14" fillId="0" borderId="0" xfId="0" applyFont="1" applyBorder="1" applyAlignment="1">
      <alignment horizontal="left" vertical="top" wrapText="1"/>
    </xf>
    <xf numFmtId="0" fontId="14" fillId="0" borderId="0" xfId="0" applyFont="1" applyFill="1" applyBorder="1" applyAlignment="1">
      <alignment horizontal="center" vertical="top"/>
    </xf>
    <xf numFmtId="0" fontId="14" fillId="0" borderId="0" xfId="0" applyFont="1" applyBorder="1" applyAlignment="1">
      <alignment horizontal="left" vertical="top"/>
    </xf>
    <xf numFmtId="0" fontId="16" fillId="0" borderId="0" xfId="0" applyFont="1" applyBorder="1" applyAlignment="1">
      <alignment horizontal="center" vertical="top"/>
    </xf>
    <xf numFmtId="0" fontId="14" fillId="0" borderId="0" xfId="0" applyFont="1" applyBorder="1" applyAlignment="1">
      <alignment horizontal="center" vertical="top"/>
    </xf>
    <xf numFmtId="0" fontId="14" fillId="0" borderId="0" xfId="0" applyFont="1" applyAlignment="1">
      <alignment vertical="top"/>
    </xf>
    <xf numFmtId="0" fontId="13" fillId="0" borderId="0" xfId="0" applyFont="1" applyAlignment="1">
      <alignment horizontal="left" vertical="top"/>
    </xf>
    <xf numFmtId="0" fontId="17" fillId="3" borderId="1" xfId="0" applyFont="1" applyFill="1" applyBorder="1" applyAlignment="1">
      <alignment horizontal="left" vertical="top"/>
    </xf>
    <xf numFmtId="0" fontId="18" fillId="3" borderId="1" xfId="0" applyFont="1" applyFill="1" applyBorder="1" applyAlignment="1">
      <alignment horizontal="left" vertical="top" wrapText="1"/>
    </xf>
    <xf numFmtId="0" fontId="19" fillId="3" borderId="1" xfId="0" applyFont="1" applyFill="1" applyBorder="1" applyAlignment="1">
      <alignment horizontal="left" vertical="top"/>
    </xf>
    <xf numFmtId="0" fontId="19" fillId="0" borderId="1" xfId="0" applyFont="1" applyBorder="1" applyAlignment="1">
      <alignment horizontal="left" vertical="top"/>
    </xf>
    <xf numFmtId="0" fontId="19" fillId="0" borderId="0" xfId="0" applyFont="1" applyAlignment="1">
      <alignment horizontal="left"/>
    </xf>
    <xf numFmtId="17" fontId="20" fillId="0" borderId="1" xfId="0" applyNumberFormat="1" applyFont="1" applyBorder="1" applyAlignment="1">
      <alignment horizontal="left" vertical="top"/>
    </xf>
    <xf numFmtId="0" fontId="19" fillId="0" borderId="0" xfId="0" applyFont="1" applyAlignment="1">
      <alignment horizontal="left" vertical="top"/>
    </xf>
    <xf numFmtId="0" fontId="21" fillId="0" borderId="1" xfId="0" applyFont="1" applyBorder="1" applyAlignment="1">
      <alignment horizontal="left" vertical="top" wrapText="1"/>
    </xf>
    <xf numFmtId="0" fontId="22" fillId="0" borderId="1" xfId="0" applyFont="1" applyFill="1" applyBorder="1" applyAlignment="1">
      <alignment horizontal="left" vertical="top" wrapText="1"/>
    </xf>
    <xf numFmtId="0" fontId="19" fillId="0" borderId="1" xfId="0" applyFont="1" applyBorder="1" applyAlignment="1">
      <alignment horizontal="left" vertical="top" wrapText="1"/>
    </xf>
    <xf numFmtId="0" fontId="23" fillId="0" borderId="1" xfId="0" applyFont="1" applyBorder="1" applyAlignment="1">
      <alignment horizontal="left" vertical="top"/>
    </xf>
    <xf numFmtId="0" fontId="19" fillId="0" borderId="1" xfId="0" applyFont="1" applyBorder="1" applyAlignment="1">
      <alignment horizontal="left"/>
    </xf>
    <xf numFmtId="0" fontId="1" fillId="0" borderId="0" xfId="2" applyFont="1" applyBorder="1"/>
    <xf numFmtId="0" fontId="1" fillId="5" borderId="1" xfId="2" applyFont="1" applyFill="1" applyBorder="1" applyAlignment="1">
      <alignment horizontal="left" vertical="top" wrapText="1"/>
    </xf>
    <xf numFmtId="0" fontId="1" fillId="0" borderId="0" xfId="2" applyFont="1" applyBorder="1" applyAlignment="1">
      <alignment horizontal="center"/>
    </xf>
    <xf numFmtId="9" fontId="3" fillId="0" borderId="1" xfId="2" applyNumberFormat="1" applyFont="1" applyBorder="1" applyAlignment="1">
      <alignment horizontal="center"/>
    </xf>
    <xf numFmtId="0" fontId="1" fillId="0" borderId="1" xfId="2" applyFont="1" applyBorder="1" applyAlignment="1">
      <alignment horizontal="center"/>
    </xf>
    <xf numFmtId="0" fontId="3" fillId="0" borderId="1" xfId="2" applyFont="1" applyBorder="1" applyAlignment="1">
      <alignment horizontal="center"/>
    </xf>
    <xf numFmtId="0" fontId="19" fillId="0" borderId="1" xfId="0" applyFont="1" applyFill="1" applyBorder="1" applyAlignment="1">
      <alignment horizontal="left" vertical="top"/>
    </xf>
    <xf numFmtId="0" fontId="20" fillId="0" borderId="1" xfId="0" applyFont="1" applyFill="1" applyBorder="1" applyAlignment="1">
      <alignment horizontal="left" vertical="top" wrapText="1"/>
    </xf>
    <xf numFmtId="0" fontId="1" fillId="0" borderId="1" xfId="0" applyFont="1" applyBorder="1" applyAlignment="1">
      <alignment horizontal="center" vertical="top"/>
    </xf>
    <xf numFmtId="1" fontId="1" fillId="0" borderId="5" xfId="1" applyNumberFormat="1" applyFont="1" applyBorder="1" applyAlignment="1">
      <alignment horizontal="center"/>
    </xf>
    <xf numFmtId="1" fontId="1" fillId="0" borderId="2" xfId="1" applyNumberFormat="1" applyFont="1" applyBorder="1" applyAlignment="1">
      <alignment horizontal="center"/>
    </xf>
    <xf numFmtId="1" fontId="3" fillId="0" borderId="2" xfId="1" applyNumberFormat="1" applyFont="1" applyBorder="1" applyAlignment="1">
      <alignment horizontal="center"/>
    </xf>
    <xf numFmtId="17" fontId="1" fillId="0" borderId="7" xfId="1" applyNumberFormat="1" applyFont="1" applyBorder="1" applyAlignment="1">
      <alignment horizontal="center" vertical="top"/>
    </xf>
    <xf numFmtId="2" fontId="1" fillId="0" borderId="1" xfId="1" applyNumberFormat="1" applyFont="1" applyBorder="1" applyAlignment="1">
      <alignment horizontal="left" vertical="top"/>
    </xf>
    <xf numFmtId="0" fontId="9" fillId="0" borderId="1" xfId="0" applyFont="1" applyBorder="1" applyAlignment="1">
      <alignment horizontal="left" vertical="top"/>
    </xf>
    <xf numFmtId="17" fontId="1" fillId="0" borderId="1" xfId="0" applyNumberFormat="1" applyFont="1" applyBorder="1" applyAlignment="1">
      <alignment horizontal="left" vertical="top"/>
    </xf>
    <xf numFmtId="0" fontId="25" fillId="0" borderId="0" xfId="5"/>
    <xf numFmtId="0" fontId="26" fillId="0" borderId="0" xfId="5" applyFont="1" applyAlignment="1">
      <alignment horizontal="center"/>
    </xf>
    <xf numFmtId="0" fontId="26" fillId="0" borderId="0" xfId="5" applyFont="1" applyBorder="1" applyAlignment="1">
      <alignment horizontal="center"/>
    </xf>
    <xf numFmtId="0" fontId="26" fillId="0" borderId="1" xfId="5" applyFont="1" applyBorder="1" applyAlignment="1">
      <alignment horizontal="center"/>
    </xf>
    <xf numFmtId="0" fontId="25" fillId="0" borderId="1" xfId="5" applyBorder="1"/>
    <xf numFmtId="0" fontId="25" fillId="0" borderId="0" xfId="5" applyBorder="1"/>
    <xf numFmtId="0" fontId="26" fillId="0" borderId="0" xfId="5" applyFont="1" applyAlignment="1">
      <alignment horizontal="right"/>
    </xf>
    <xf numFmtId="0" fontId="2" fillId="0" borderId="0" xfId="5" applyFont="1" applyAlignment="1">
      <alignment horizontal="right"/>
    </xf>
    <xf numFmtId="0" fontId="25" fillId="0" borderId="0" xfId="5" applyAlignment="1">
      <alignment horizontal="right"/>
    </xf>
    <xf numFmtId="0" fontId="14" fillId="0" borderId="7" xfId="0" applyFont="1" applyFill="1" applyBorder="1" applyAlignment="1">
      <alignment vertical="top"/>
    </xf>
    <xf numFmtId="0" fontId="14" fillId="0" borderId="9" xfId="0" applyFont="1" applyFill="1" applyBorder="1" applyAlignment="1">
      <alignment vertical="top"/>
    </xf>
    <xf numFmtId="0" fontId="14" fillId="0" borderId="8" xfId="0" applyFont="1" applyFill="1" applyBorder="1" applyAlignment="1">
      <alignment vertical="top"/>
    </xf>
    <xf numFmtId="0" fontId="1" fillId="5" borderId="1" xfId="2" applyFont="1" applyFill="1" applyBorder="1" applyAlignment="1">
      <alignment horizontal="center" vertical="top"/>
    </xf>
    <xf numFmtId="0" fontId="1" fillId="0" borderId="1" xfId="4" applyNumberFormat="1" applyFont="1" applyBorder="1" applyAlignment="1">
      <alignment horizontal="left" vertical="top" wrapText="1"/>
    </xf>
    <xf numFmtId="0" fontId="19" fillId="0" borderId="1" xfId="4" applyNumberFormat="1" applyFont="1" applyBorder="1" applyAlignment="1">
      <alignment horizontal="left" vertical="top"/>
    </xf>
    <xf numFmtId="0" fontId="20" fillId="0" borderId="1" xfId="4" applyNumberFormat="1" applyFont="1" applyBorder="1" applyAlignment="1">
      <alignment horizontal="left" vertical="top"/>
    </xf>
    <xf numFmtId="0" fontId="4" fillId="0" borderId="1" xfId="4" applyNumberFormat="1" applyFont="1" applyBorder="1" applyAlignment="1">
      <alignment horizontal="left" vertical="top" wrapText="1"/>
    </xf>
    <xf numFmtId="0" fontId="23" fillId="0" borderId="1" xfId="4" applyNumberFormat="1" applyFont="1" applyBorder="1" applyAlignment="1">
      <alignment horizontal="left" vertical="top"/>
    </xf>
    <xf numFmtId="0" fontId="19" fillId="0" borderId="0" xfId="4" applyNumberFormat="1" applyFont="1" applyAlignment="1">
      <alignment horizontal="left" vertical="top"/>
    </xf>
    <xf numFmtId="0" fontId="19" fillId="0" borderId="0" xfId="4" applyNumberFormat="1" applyFont="1" applyAlignment="1">
      <alignment horizontal="left"/>
    </xf>
    <xf numFmtId="0" fontId="2" fillId="0" borderId="0" xfId="1" applyAlignment="1">
      <alignment vertical="top" wrapText="1"/>
    </xf>
    <xf numFmtId="0" fontId="27" fillId="0" borderId="0" xfId="1" applyFont="1" applyAlignment="1">
      <alignment horizontal="center" vertical="top"/>
    </xf>
    <xf numFmtId="0" fontId="2" fillId="0" borderId="0" xfId="1" applyFont="1" applyAlignment="1">
      <alignment vertical="top" wrapText="1"/>
    </xf>
    <xf numFmtId="49" fontId="27" fillId="0" borderId="0" xfId="1" applyNumberFormat="1" applyFont="1" applyAlignment="1">
      <alignment horizontal="center" vertical="top"/>
    </xf>
    <xf numFmtId="0" fontId="27" fillId="0" borderId="10" xfId="1" applyFont="1" applyBorder="1" applyAlignment="1">
      <alignment vertical="top" wrapText="1"/>
    </xf>
    <xf numFmtId="0" fontId="2" fillId="0" borderId="11" xfId="1" applyBorder="1" applyAlignment="1">
      <alignment vertical="top" wrapText="1"/>
    </xf>
    <xf numFmtId="0" fontId="2" fillId="0" borderId="12" xfId="1" applyBorder="1" applyAlignment="1">
      <alignment vertical="top" wrapText="1"/>
    </xf>
    <xf numFmtId="0" fontId="26" fillId="0" borderId="13" xfId="1" applyFont="1" applyBorder="1" applyAlignment="1">
      <alignment vertical="top" wrapText="1"/>
    </xf>
    <xf numFmtId="0" fontId="26" fillId="0" borderId="0" xfId="1" applyFont="1" applyBorder="1" applyAlignment="1">
      <alignment horizontal="right" vertical="top"/>
    </xf>
    <xf numFmtId="0" fontId="2" fillId="0" borderId="14" xfId="1" applyFont="1" applyBorder="1" applyAlignment="1">
      <alignment vertical="top" wrapText="1"/>
    </xf>
    <xf numFmtId="0" fontId="2" fillId="0" borderId="0" xfId="1" applyFont="1" applyBorder="1" applyAlignment="1">
      <alignment vertical="top" wrapText="1"/>
    </xf>
    <xf numFmtId="0" fontId="28" fillId="0" borderId="13" xfId="1" applyFont="1" applyBorder="1" applyAlignment="1">
      <alignment horizontal="left" vertical="top"/>
    </xf>
    <xf numFmtId="0" fontId="28" fillId="0" borderId="0" xfId="1" applyFont="1" applyBorder="1" applyAlignment="1">
      <alignment horizontal="right" vertical="top"/>
    </xf>
    <xf numFmtId="0" fontId="28" fillId="0" borderId="14" xfId="1" applyFont="1" applyBorder="1" applyAlignment="1">
      <alignment vertical="top" wrapText="1"/>
    </xf>
    <xf numFmtId="9" fontId="29" fillId="0" borderId="13" xfId="6" applyFont="1" applyBorder="1" applyAlignment="1">
      <alignment horizontal="right" vertical="center" wrapText="1"/>
    </xf>
    <xf numFmtId="0" fontId="2" fillId="0" borderId="0" xfId="1" applyBorder="1" applyAlignment="1">
      <alignment vertical="top" wrapText="1"/>
    </xf>
    <xf numFmtId="0" fontId="2" fillId="0" borderId="14" xfId="1" applyBorder="1" applyAlignment="1">
      <alignment vertical="top" wrapText="1"/>
    </xf>
    <xf numFmtId="9" fontId="2" fillId="0" borderId="0" xfId="6" applyFont="1" applyBorder="1" applyAlignment="1">
      <alignment horizontal="left" vertical="top" wrapText="1"/>
    </xf>
    <xf numFmtId="0" fontId="26" fillId="0" borderId="13" xfId="1" applyFont="1" applyBorder="1" applyAlignment="1">
      <alignment horizontal="right" vertical="top" wrapText="1"/>
    </xf>
    <xf numFmtId="0" fontId="2" fillId="0" borderId="0" xfId="1" applyFont="1" applyBorder="1" applyAlignment="1">
      <alignment horizontal="center" vertical="center" wrapText="1"/>
    </xf>
    <xf numFmtId="0" fontId="30" fillId="0" borderId="0" xfId="1" applyFont="1" applyBorder="1" applyAlignment="1">
      <alignment horizontal="center" vertical="center" wrapText="1"/>
    </xf>
    <xf numFmtId="0" fontId="2" fillId="0" borderId="18" xfId="1" applyBorder="1" applyAlignment="1">
      <alignment vertical="top" wrapText="1"/>
    </xf>
    <xf numFmtId="0" fontId="27" fillId="0" borderId="11" xfId="1" applyFont="1" applyBorder="1" applyAlignment="1">
      <alignment vertical="top" wrapText="1"/>
    </xf>
    <xf numFmtId="9" fontId="31" fillId="0" borderId="0" xfId="6" applyFont="1" applyBorder="1" applyAlignment="1">
      <alignment horizontal="left" vertical="center" wrapText="1"/>
    </xf>
    <xf numFmtId="1" fontId="29" fillId="0" borderId="13" xfId="6" applyNumberFormat="1" applyFont="1" applyBorder="1" applyAlignment="1">
      <alignment horizontal="right" vertical="center" wrapText="1"/>
    </xf>
    <xf numFmtId="1" fontId="29" fillId="0" borderId="0" xfId="6" applyNumberFormat="1" applyFont="1" applyBorder="1" applyAlignment="1">
      <alignment horizontal="left" vertical="center" wrapText="1"/>
    </xf>
    <xf numFmtId="0" fontId="2" fillId="0" borderId="14" xfId="1" applyBorder="1" applyAlignment="1">
      <alignment vertical="center" wrapText="1"/>
    </xf>
    <xf numFmtId="0" fontId="22" fillId="0" borderId="0" xfId="1" applyFont="1" applyAlignment="1">
      <alignment horizontal="left" vertical="top"/>
    </xf>
    <xf numFmtId="0" fontId="28" fillId="0" borderId="0" xfId="1" applyFont="1" applyBorder="1" applyAlignment="1">
      <alignment vertical="top" wrapText="1"/>
    </xf>
    <xf numFmtId="0" fontId="2" fillId="0" borderId="0" xfId="1" applyBorder="1" applyAlignment="1">
      <alignment vertical="center" wrapText="1"/>
    </xf>
    <xf numFmtId="17" fontId="1" fillId="0" borderId="7" xfId="1" applyNumberFormat="1" applyFont="1" applyBorder="1" applyAlignment="1">
      <alignment horizontal="center" vertical="top" wrapText="1"/>
    </xf>
    <xf numFmtId="0" fontId="1" fillId="0" borderId="1" xfId="1" applyFont="1" applyBorder="1" applyAlignment="1">
      <alignment horizontal="center" vertical="top" wrapText="1"/>
    </xf>
    <xf numFmtId="1" fontId="1" fillId="0" borderId="1" xfId="6" applyNumberFormat="1" applyFont="1" applyBorder="1" applyAlignment="1">
      <alignment horizontal="center"/>
    </xf>
    <xf numFmtId="0" fontId="3" fillId="7" borderId="1" xfId="1" applyFont="1" applyFill="1" applyBorder="1" applyAlignment="1">
      <alignment horizontal="center" vertical="center" wrapText="1"/>
    </xf>
    <xf numFmtId="17" fontId="20" fillId="0" borderId="1" xfId="0" applyNumberFormat="1" applyFont="1" applyBorder="1" applyAlignment="1">
      <alignment horizontal="center" vertical="top"/>
    </xf>
    <xf numFmtId="0" fontId="20" fillId="0" borderId="7" xfId="0" applyFont="1" applyFill="1" applyBorder="1" applyAlignment="1">
      <alignment horizontal="left" vertical="top" wrapText="1"/>
    </xf>
    <xf numFmtId="0" fontId="1" fillId="0" borderId="8" xfId="0" applyFont="1" applyBorder="1" applyAlignment="1">
      <alignment horizontal="left" vertical="top" wrapText="1"/>
    </xf>
    <xf numFmtId="0" fontId="1" fillId="0" borderId="8" xfId="0" applyFont="1" applyFill="1" applyBorder="1" applyAlignment="1">
      <alignment horizontal="left" vertical="top" wrapText="1"/>
    </xf>
    <xf numFmtId="0" fontId="3" fillId="0" borderId="1" xfId="2" applyFont="1" applyBorder="1" applyAlignment="1">
      <alignment horizontal="center" vertical="top"/>
    </xf>
    <xf numFmtId="0" fontId="1" fillId="0" borderId="1" xfId="2" applyFont="1" applyBorder="1" applyAlignment="1">
      <alignment horizontal="left" wrapText="1"/>
    </xf>
    <xf numFmtId="0" fontId="18" fillId="3" borderId="1" xfId="0" applyFont="1" applyFill="1" applyBorder="1" applyAlignment="1">
      <alignment horizontal="center" vertical="top" wrapText="1"/>
    </xf>
    <xf numFmtId="0" fontId="20" fillId="0" borderId="1" xfId="0" applyFont="1" applyFill="1" applyBorder="1" applyAlignment="1">
      <alignment horizontal="center" vertical="top" wrapText="1"/>
    </xf>
    <xf numFmtId="0" fontId="1" fillId="0" borderId="1" xfId="0" applyFont="1" applyBorder="1" applyAlignment="1">
      <alignment horizontal="center" vertical="top" wrapText="1"/>
    </xf>
    <xf numFmtId="0" fontId="19" fillId="0" borderId="1" xfId="0" applyFont="1" applyBorder="1" applyAlignment="1">
      <alignment horizontal="left" wrapText="1"/>
    </xf>
    <xf numFmtId="0" fontId="19" fillId="0" borderId="1" xfId="0" applyFont="1" applyBorder="1" applyAlignment="1">
      <alignment horizontal="center" vertical="top"/>
    </xf>
    <xf numFmtId="0" fontId="1" fillId="0" borderId="1" xfId="1" applyNumberFormat="1" applyFont="1" applyBorder="1" applyAlignment="1">
      <alignment horizontal="center"/>
    </xf>
    <xf numFmtId="0" fontId="1" fillId="5" borderId="1" xfId="1" applyFont="1" applyFill="1" applyBorder="1" applyAlignment="1">
      <alignment horizontal="center" vertical="top"/>
    </xf>
    <xf numFmtId="0" fontId="1" fillId="2" borderId="1" xfId="1" applyFont="1" applyFill="1" applyBorder="1" applyAlignment="1">
      <alignment horizontal="center" vertical="top"/>
    </xf>
    <xf numFmtId="0" fontId="1" fillId="0" borderId="3" xfId="1" applyFont="1" applyBorder="1" applyAlignment="1">
      <alignment horizontal="center"/>
    </xf>
    <xf numFmtId="0" fontId="1" fillId="0" borderId="2" xfId="1" applyFont="1" applyBorder="1" applyAlignment="1">
      <alignment wrapText="1"/>
    </xf>
    <xf numFmtId="0" fontId="17" fillId="0" borderId="1" xfId="0" applyFont="1" applyBorder="1" applyAlignment="1">
      <alignment horizontal="left" vertical="top"/>
    </xf>
    <xf numFmtId="0" fontId="17" fillId="0" borderId="0" xfId="0" applyFont="1" applyAlignment="1">
      <alignment horizontal="left" vertical="top"/>
    </xf>
    <xf numFmtId="0" fontId="19" fillId="0" borderId="0" xfId="0" applyFont="1" applyBorder="1" applyAlignment="1">
      <alignment horizontal="left" vertical="top"/>
    </xf>
    <xf numFmtId="0" fontId="19" fillId="0" borderId="8" xfId="0" applyFont="1" applyBorder="1" applyAlignment="1">
      <alignment horizontal="left" vertical="top"/>
    </xf>
    <xf numFmtId="0" fontId="19" fillId="0" borderId="7" xfId="0" applyFont="1" applyBorder="1" applyAlignment="1">
      <alignment horizontal="left" vertical="top"/>
    </xf>
    <xf numFmtId="0" fontId="17" fillId="0" borderId="21" xfId="0" applyFont="1" applyBorder="1" applyAlignment="1">
      <alignment horizontal="left" vertical="top"/>
    </xf>
    <xf numFmtId="0" fontId="19" fillId="0" borderId="20" xfId="0" applyFont="1" applyBorder="1" applyAlignment="1">
      <alignment horizontal="left" vertical="top"/>
    </xf>
    <xf numFmtId="9" fontId="3" fillId="0" borderId="26" xfId="1" applyNumberFormat="1" applyFont="1" applyBorder="1" applyAlignment="1">
      <alignment horizontal="center"/>
    </xf>
    <xf numFmtId="0" fontId="1" fillId="0" borderId="14" xfId="1" applyFont="1" applyBorder="1" applyAlignment="1">
      <alignment horizontal="center"/>
    </xf>
    <xf numFmtId="0" fontId="1" fillId="0" borderId="26" xfId="1" applyFont="1" applyBorder="1" applyAlignment="1">
      <alignment horizontal="center"/>
    </xf>
    <xf numFmtId="0" fontId="3" fillId="0" borderId="26" xfId="1" applyFont="1" applyBorder="1" applyAlignment="1">
      <alignment horizontal="center"/>
    </xf>
    <xf numFmtId="0" fontId="1" fillId="0" borderId="29" xfId="1" applyFont="1" applyBorder="1" applyAlignment="1">
      <alignment horizontal="center"/>
    </xf>
    <xf numFmtId="0" fontId="1" fillId="0" borderId="28" xfId="1" applyFont="1" applyBorder="1" applyAlignment="1">
      <alignment wrapText="1"/>
    </xf>
    <xf numFmtId="0" fontId="3" fillId="0" borderId="31" xfId="1" applyFont="1" applyBorder="1" applyAlignment="1">
      <alignment horizontal="center"/>
    </xf>
    <xf numFmtId="0" fontId="19" fillId="0" borderId="30" xfId="0" applyFont="1" applyBorder="1" applyAlignment="1">
      <alignment horizontal="left" vertical="top"/>
    </xf>
    <xf numFmtId="0" fontId="1" fillId="0" borderId="16" xfId="1" applyFont="1" applyBorder="1" applyAlignment="1">
      <alignment horizontal="right"/>
    </xf>
    <xf numFmtId="0" fontId="1" fillId="0" borderId="18" xfId="1" applyFont="1" applyBorder="1" applyAlignment="1">
      <alignment horizontal="center"/>
    </xf>
    <xf numFmtId="0" fontId="8" fillId="4" borderId="32" xfId="0" applyFont="1" applyFill="1" applyBorder="1" applyAlignment="1">
      <alignment horizontal="left" vertical="top"/>
    </xf>
    <xf numFmtId="0" fontId="19" fillId="0" borderId="33" xfId="0" applyFont="1" applyBorder="1" applyAlignment="1">
      <alignment horizontal="left" vertical="top"/>
    </xf>
    <xf numFmtId="0" fontId="3" fillId="0" borderId="34" xfId="1" applyFont="1" applyBorder="1" applyAlignment="1">
      <alignment horizontal="left" wrapText="1"/>
    </xf>
    <xf numFmtId="0" fontId="1" fillId="0" borderId="13" xfId="1" applyFont="1" applyBorder="1" applyAlignment="1">
      <alignment horizontal="left" wrapText="1"/>
    </xf>
    <xf numFmtId="0" fontId="3" fillId="0" borderId="35" xfId="1" applyFont="1" applyBorder="1" applyAlignment="1">
      <alignment wrapText="1"/>
    </xf>
    <xf numFmtId="0" fontId="3" fillId="0" borderId="13" xfId="1" applyFont="1" applyBorder="1" applyAlignment="1">
      <alignment horizontal="left" wrapText="1"/>
    </xf>
    <xf numFmtId="0" fontId="1" fillId="0" borderId="13" xfId="1" applyFont="1" applyBorder="1" applyAlignment="1">
      <alignment horizontal="right"/>
    </xf>
    <xf numFmtId="0" fontId="3" fillId="0" borderId="29" xfId="1" applyFont="1" applyBorder="1" applyAlignment="1">
      <alignment horizontal="center"/>
    </xf>
    <xf numFmtId="0" fontId="1" fillId="0" borderId="13" xfId="1" applyFont="1" applyBorder="1" applyAlignment="1">
      <alignment wrapText="1"/>
    </xf>
    <xf numFmtId="0" fontId="3" fillId="0" borderId="27" xfId="1" applyFont="1" applyBorder="1" applyAlignment="1">
      <alignment horizontal="center" vertical="top"/>
    </xf>
    <xf numFmtId="0" fontId="3" fillId="0" borderId="30" xfId="1" applyFont="1" applyBorder="1" applyAlignment="1">
      <alignment horizontal="center" vertical="top"/>
    </xf>
    <xf numFmtId="0" fontId="3" fillId="0" borderId="13" xfId="1" applyFont="1" applyBorder="1" applyAlignment="1">
      <alignment horizontal="center" vertical="top"/>
    </xf>
    <xf numFmtId="0" fontId="3" fillId="0" borderId="14" xfId="1" applyFont="1" applyBorder="1" applyAlignment="1">
      <alignment horizontal="center" vertical="top"/>
    </xf>
    <xf numFmtId="0" fontId="3" fillId="0" borderId="13" xfId="1" applyFont="1" applyBorder="1" applyAlignment="1">
      <alignment horizontal="center" vertical="top" wrapText="1"/>
    </xf>
    <xf numFmtId="0" fontId="3" fillId="0" borderId="14" xfId="1" applyFont="1" applyBorder="1" applyAlignment="1">
      <alignment horizontal="center" vertical="top" wrapText="1"/>
    </xf>
    <xf numFmtId="0" fontId="1" fillId="0" borderId="13" xfId="1" applyFont="1" applyBorder="1" applyAlignment="1">
      <alignment horizontal="center"/>
    </xf>
    <xf numFmtId="0" fontId="19" fillId="0" borderId="14" xfId="0" applyFont="1" applyBorder="1" applyAlignment="1">
      <alignment horizontal="left" vertical="top"/>
    </xf>
    <xf numFmtId="0" fontId="1" fillId="0" borderId="36" xfId="1" applyFont="1" applyBorder="1" applyAlignment="1">
      <alignment horizontal="center"/>
    </xf>
    <xf numFmtId="0" fontId="1" fillId="0" borderId="31" xfId="1" applyFont="1" applyBorder="1" applyAlignment="1">
      <alignment horizontal="center"/>
    </xf>
    <xf numFmtId="0" fontId="19" fillId="0" borderId="37" xfId="0" applyFont="1" applyBorder="1" applyAlignment="1">
      <alignment horizontal="left" vertical="top"/>
    </xf>
    <xf numFmtId="0" fontId="19" fillId="0" borderId="38" xfId="0" applyFont="1" applyBorder="1" applyAlignment="1">
      <alignment horizontal="left" vertical="top"/>
    </xf>
    <xf numFmtId="0" fontId="19" fillId="0" borderId="39" xfId="0" applyFont="1" applyBorder="1" applyAlignment="1">
      <alignment horizontal="left" vertical="top"/>
    </xf>
    <xf numFmtId="0" fontId="2" fillId="0" borderId="13" xfId="1" applyFont="1" applyBorder="1" applyAlignment="1">
      <alignment horizontal="left" vertical="top" wrapText="1"/>
    </xf>
    <xf numFmtId="0" fontId="2" fillId="0" borderId="13" xfId="1" applyFont="1" applyBorder="1" applyAlignment="1">
      <alignment vertical="top" wrapText="1"/>
    </xf>
    <xf numFmtId="9" fontId="29" fillId="0" borderId="0" xfId="6" applyFont="1" applyBorder="1" applyAlignment="1">
      <alignment horizontal="center" vertical="center" wrapText="1"/>
    </xf>
    <xf numFmtId="0" fontId="26" fillId="0" borderId="13" xfId="1" applyFont="1" applyBorder="1" applyAlignment="1">
      <alignment horizontal="left" vertical="top"/>
    </xf>
    <xf numFmtId="9" fontId="29" fillId="0" borderId="13" xfId="6" applyFont="1" applyBorder="1" applyAlignment="1">
      <alignment horizontal="right" vertical="center" wrapText="1"/>
    </xf>
    <xf numFmtId="9" fontId="29" fillId="0" borderId="0" xfId="6" applyFont="1" applyBorder="1" applyAlignment="1">
      <alignment horizontal="right" vertical="center" wrapText="1"/>
    </xf>
    <xf numFmtId="0" fontId="2" fillId="0" borderId="4" xfId="1" applyBorder="1" applyAlignment="1">
      <alignment vertical="top" wrapText="1"/>
    </xf>
    <xf numFmtId="0" fontId="26" fillId="0" borderId="0" xfId="1" applyFont="1" applyBorder="1" applyAlignment="1">
      <alignment horizontal="right" vertical="top" wrapText="1"/>
    </xf>
    <xf numFmtId="0" fontId="26" fillId="0" borderId="4" xfId="1" applyFont="1" applyBorder="1" applyAlignment="1">
      <alignment horizontal="left" vertical="top"/>
    </xf>
    <xf numFmtId="0" fontId="2" fillId="0" borderId="4" xfId="1" applyFont="1" applyBorder="1" applyAlignment="1">
      <alignment horizontal="left" vertical="top" wrapText="1"/>
    </xf>
    <xf numFmtId="0" fontId="2" fillId="0" borderId="0" xfId="1" applyFont="1" applyBorder="1" applyAlignment="1">
      <alignment horizontal="left" vertical="top" wrapText="1"/>
    </xf>
    <xf numFmtId="9" fontId="29" fillId="0" borderId="4" xfId="6" applyFont="1" applyBorder="1" applyAlignment="1">
      <alignment horizontal="right" vertical="center" wrapText="1"/>
    </xf>
    <xf numFmtId="0" fontId="26" fillId="0" borderId="4" xfId="1" applyFont="1" applyBorder="1" applyAlignment="1">
      <alignment horizontal="right" vertical="top" wrapText="1"/>
    </xf>
    <xf numFmtId="0" fontId="26" fillId="0" borderId="17" xfId="1" applyFont="1" applyBorder="1" applyAlignment="1">
      <alignment horizontal="left" vertical="center" wrapText="1"/>
    </xf>
    <xf numFmtId="0" fontId="2" fillId="0" borderId="17" xfId="1" applyFont="1" applyBorder="1" applyAlignment="1">
      <alignment horizontal="center" vertical="top" wrapText="1"/>
    </xf>
    <xf numFmtId="0" fontId="26" fillId="0" borderId="40" xfId="1" applyFont="1" applyBorder="1" applyAlignment="1">
      <alignment horizontal="center" vertical="top" wrapText="1"/>
    </xf>
    <xf numFmtId="0" fontId="2" fillId="0" borderId="12" xfId="1" applyFont="1" applyBorder="1" applyAlignment="1">
      <alignment vertical="top" wrapText="1"/>
    </xf>
    <xf numFmtId="0" fontId="2" fillId="0" borderId="13" xfId="1" applyBorder="1" applyAlignment="1">
      <alignment vertical="top" wrapText="1"/>
    </xf>
    <xf numFmtId="0" fontId="3" fillId="7" borderId="1" xfId="2" applyFont="1" applyFill="1" applyBorder="1" applyAlignment="1">
      <alignment horizontal="center" vertical="center" wrapText="1"/>
    </xf>
    <xf numFmtId="0" fontId="19" fillId="0" borderId="20" xfId="0" applyFont="1" applyBorder="1" applyAlignment="1">
      <alignment horizontal="left"/>
    </xf>
    <xf numFmtId="0" fontId="3" fillId="0" borderId="36" xfId="1" applyFont="1" applyBorder="1" applyAlignment="1">
      <alignment horizontal="center"/>
    </xf>
    <xf numFmtId="0" fontId="2" fillId="0" borderId="16" xfId="1" applyFont="1" applyBorder="1" applyAlignment="1">
      <alignment horizontal="left" vertical="top" wrapText="1"/>
    </xf>
    <xf numFmtId="0" fontId="26" fillId="0" borderId="41" xfId="1" applyFont="1" applyBorder="1" applyAlignment="1">
      <alignment horizontal="left" vertical="top" wrapText="1"/>
    </xf>
    <xf numFmtId="0" fontId="2" fillId="0" borderId="0" xfId="1" applyFont="1" applyBorder="1" applyAlignment="1">
      <alignment horizontal="center" vertical="top" wrapText="1"/>
    </xf>
    <xf numFmtId="0" fontId="30" fillId="0" borderId="0" xfId="1" applyFont="1" applyBorder="1" applyAlignment="1">
      <alignment horizontal="left" vertical="top" wrapText="1"/>
    </xf>
    <xf numFmtId="0" fontId="30" fillId="0" borderId="0" xfId="1" applyFont="1" applyBorder="1" applyAlignment="1">
      <alignment horizontal="center" vertical="top" wrapText="1"/>
    </xf>
    <xf numFmtId="0" fontId="32" fillId="0" borderId="29" xfId="1" applyFont="1" applyBorder="1" applyAlignment="1">
      <alignment vertical="top" wrapText="1"/>
    </xf>
    <xf numFmtId="0" fontId="26" fillId="0" borderId="18" xfId="1" applyFont="1" applyBorder="1" applyAlignment="1">
      <alignment vertical="top" wrapText="1"/>
    </xf>
    <xf numFmtId="0" fontId="3" fillId="7" borderId="1" xfId="3" applyFont="1" applyFill="1" applyBorder="1" applyAlignment="1">
      <alignment horizontal="center" vertical="center" wrapText="1"/>
    </xf>
    <xf numFmtId="0" fontId="1" fillId="0" borderId="7" xfId="0" applyFont="1" applyBorder="1" applyAlignment="1">
      <alignment horizontal="left" vertical="top" wrapText="1"/>
    </xf>
    <xf numFmtId="0" fontId="3" fillId="0" borderId="34" xfId="2" applyFont="1" applyBorder="1" applyAlignment="1">
      <alignment wrapText="1"/>
    </xf>
    <xf numFmtId="9" fontId="3" fillId="0" borderId="26" xfId="2" applyNumberFormat="1" applyFont="1" applyBorder="1" applyAlignment="1">
      <alignment horizontal="center"/>
    </xf>
    <xf numFmtId="0" fontId="1" fillId="0" borderId="13" xfId="2" applyFont="1" applyBorder="1"/>
    <xf numFmtId="0" fontId="1" fillId="0" borderId="14" xfId="2" applyFont="1" applyBorder="1"/>
    <xf numFmtId="0" fontId="1" fillId="0" borderId="26" xfId="2" applyFont="1" applyBorder="1" applyAlignment="1">
      <alignment horizontal="center"/>
    </xf>
    <xf numFmtId="0" fontId="3" fillId="0" borderId="35" xfId="2" applyFont="1" applyBorder="1" applyAlignment="1">
      <alignment wrapText="1"/>
    </xf>
    <xf numFmtId="0" fontId="3" fillId="0" borderId="26" xfId="2" applyFont="1" applyBorder="1" applyAlignment="1">
      <alignment horizontal="center"/>
    </xf>
    <xf numFmtId="0" fontId="3" fillId="0" borderId="13" xfId="2" applyFont="1" applyBorder="1" applyAlignment="1">
      <alignment horizontal="left" wrapText="1"/>
    </xf>
    <xf numFmtId="0" fontId="1" fillId="0" borderId="14" xfId="2" applyFont="1" applyBorder="1" applyAlignment="1">
      <alignment horizontal="center"/>
    </xf>
    <xf numFmtId="0" fontId="3" fillId="0" borderId="30" xfId="2" applyFont="1" applyBorder="1" applyAlignment="1">
      <alignment horizontal="center" vertical="top"/>
    </xf>
    <xf numFmtId="0" fontId="1" fillId="0" borderId="13" xfId="2" applyFont="1" applyBorder="1" applyAlignment="1">
      <alignment horizontal="right"/>
    </xf>
    <xf numFmtId="0" fontId="1" fillId="0" borderId="29" xfId="2" applyFont="1" applyBorder="1" applyAlignment="1">
      <alignment horizontal="center"/>
    </xf>
    <xf numFmtId="0" fontId="1" fillId="0" borderId="16" xfId="2" applyFont="1" applyBorder="1" applyAlignment="1">
      <alignment wrapText="1"/>
    </xf>
    <xf numFmtId="0" fontId="3" fillId="0" borderId="18" xfId="2" applyFont="1" applyBorder="1" applyAlignment="1">
      <alignment horizontal="center"/>
    </xf>
    <xf numFmtId="0" fontId="7" fillId="0" borderId="1" xfId="0" applyFont="1" applyBorder="1" applyAlignment="1">
      <alignment horizontal="center"/>
    </xf>
    <xf numFmtId="0" fontId="1" fillId="0" borderId="1" xfId="0" applyFont="1" applyBorder="1" applyAlignment="1">
      <alignment horizontal="center"/>
    </xf>
    <xf numFmtId="0" fontId="3" fillId="0" borderId="36" xfId="2" applyFont="1" applyBorder="1" applyAlignment="1">
      <alignment horizontal="center"/>
    </xf>
    <xf numFmtId="0" fontId="1" fillId="0" borderId="9" xfId="0" applyFont="1" applyBorder="1" applyAlignment="1">
      <alignment horizontal="left" vertical="top" wrapText="1"/>
    </xf>
    <xf numFmtId="0" fontId="1" fillId="0" borderId="9"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1" xfId="0" applyFont="1" applyFill="1" applyBorder="1" applyAlignment="1">
      <alignment horizontal="center" vertical="top"/>
    </xf>
    <xf numFmtId="0" fontId="1" fillId="0" borderId="20" xfId="0" applyFont="1" applyFill="1" applyBorder="1" applyAlignment="1">
      <alignment horizontal="left" vertical="top" wrapText="1"/>
    </xf>
    <xf numFmtId="0" fontId="19" fillId="0" borderId="17" xfId="0" applyFont="1" applyBorder="1" applyAlignment="1">
      <alignment horizontal="left"/>
    </xf>
    <xf numFmtId="0" fontId="8" fillId="0" borderId="42" xfId="0" applyFont="1" applyFill="1" applyBorder="1" applyAlignment="1">
      <alignment vertical="top"/>
    </xf>
    <xf numFmtId="0" fontId="1" fillId="0" borderId="43" xfId="2" applyFont="1" applyBorder="1" applyAlignment="1">
      <alignment horizontal="center"/>
    </xf>
    <xf numFmtId="0" fontId="1" fillId="0" borderId="1" xfId="3" applyFont="1" applyBorder="1" applyAlignment="1">
      <alignment horizontal="center" vertical="top"/>
    </xf>
    <xf numFmtId="0" fontId="1" fillId="0" borderId="1" xfId="3" applyFont="1" applyBorder="1" applyAlignment="1">
      <alignment horizontal="left" wrapText="1"/>
    </xf>
    <xf numFmtId="0" fontId="1" fillId="0" borderId="1" xfId="3" applyFont="1" applyBorder="1" applyAlignment="1">
      <alignment horizontal="center"/>
    </xf>
    <xf numFmtId="0" fontId="3" fillId="7" borderId="1" xfId="1" applyFont="1" applyFill="1" applyBorder="1" applyAlignment="1">
      <alignment horizontal="center" vertical="top" wrapText="1"/>
    </xf>
    <xf numFmtId="0" fontId="3" fillId="6" borderId="1" xfId="1" applyFont="1" applyFill="1" applyBorder="1" applyAlignment="1">
      <alignment horizontal="center" vertical="top" wrapText="1"/>
    </xf>
    <xf numFmtId="0" fontId="27" fillId="0" borderId="0" xfId="1" applyFont="1" applyBorder="1" applyAlignment="1">
      <alignment horizontal="center" vertical="top" wrapText="1"/>
    </xf>
    <xf numFmtId="0" fontId="26" fillId="0" borderId="0" xfId="1" applyFont="1" applyBorder="1" applyAlignment="1">
      <alignment vertical="top" wrapText="1"/>
    </xf>
    <xf numFmtId="0" fontId="28" fillId="0" borderId="0" xfId="1" applyFont="1" applyBorder="1" applyAlignment="1">
      <alignment horizontal="left" vertical="top"/>
    </xf>
    <xf numFmtId="0" fontId="2" fillId="0" borderId="0" xfId="1" applyFont="1" applyBorder="1" applyAlignment="1">
      <alignment horizontal="right" vertical="top" wrapText="1"/>
    </xf>
    <xf numFmtId="0" fontId="26" fillId="0" borderId="0" xfId="1" applyFont="1" applyBorder="1" applyAlignment="1">
      <alignment horizontal="center" vertical="center" wrapText="1"/>
    </xf>
    <xf numFmtId="0" fontId="26" fillId="0" borderId="13" xfId="1" applyFont="1" applyBorder="1" applyAlignment="1">
      <alignment horizontal="left" vertical="top" wrapText="1"/>
    </xf>
    <xf numFmtId="0" fontId="26" fillId="0" borderId="40" xfId="1" applyFont="1" applyBorder="1" applyAlignment="1">
      <alignment horizontal="center" vertical="center" wrapText="1"/>
    </xf>
    <xf numFmtId="0" fontId="2" fillId="0" borderId="17" xfId="1" applyFont="1" applyBorder="1" applyAlignment="1">
      <alignment horizontal="left" vertical="top" wrapText="1"/>
    </xf>
    <xf numFmtId="0" fontId="26" fillId="0" borderId="41" xfId="1" applyFont="1" applyBorder="1" applyAlignment="1">
      <alignment horizontal="center" vertical="top" wrapText="1"/>
    </xf>
    <xf numFmtId="0" fontId="2" fillId="0" borderId="4" xfId="1" applyFont="1" applyBorder="1" applyAlignment="1">
      <alignment horizontal="left" vertical="top" wrapText="1"/>
    </xf>
    <xf numFmtId="0" fontId="2" fillId="0" borderId="0" xfId="1" applyFont="1" applyBorder="1" applyAlignment="1">
      <alignment horizontal="left" vertical="top" wrapText="1"/>
    </xf>
    <xf numFmtId="0" fontId="27" fillId="0" borderId="10" xfId="1" applyFont="1" applyBorder="1" applyAlignment="1">
      <alignment horizontal="left" vertical="top" wrapText="1"/>
    </xf>
    <xf numFmtId="0" fontId="27" fillId="0" borderId="11" xfId="1" applyFont="1" applyBorder="1" applyAlignment="1">
      <alignment horizontal="left" vertical="top" wrapText="1"/>
    </xf>
    <xf numFmtId="0" fontId="27" fillId="0" borderId="12" xfId="1" applyFont="1" applyBorder="1" applyAlignment="1">
      <alignment horizontal="left" vertical="top" wrapText="1"/>
    </xf>
    <xf numFmtId="0" fontId="3" fillId="0" borderId="13" xfId="2" applyFont="1" applyBorder="1" applyAlignment="1">
      <alignment horizontal="center" wrapText="1"/>
    </xf>
    <xf numFmtId="0" fontId="3" fillId="0" borderId="5" xfId="2" applyFont="1" applyBorder="1" applyAlignment="1">
      <alignment horizontal="center" wrapText="1"/>
    </xf>
    <xf numFmtId="0" fontId="8" fillId="4" borderId="10" xfId="0" applyFont="1" applyFill="1" applyBorder="1" applyAlignment="1">
      <alignment horizontal="center"/>
    </xf>
    <xf numFmtId="0" fontId="8" fillId="4" borderId="11" xfId="0" applyFont="1" applyFill="1" applyBorder="1" applyAlignment="1">
      <alignment horizontal="center"/>
    </xf>
    <xf numFmtId="0" fontId="8" fillId="4" borderId="12" xfId="0" applyFont="1" applyFill="1" applyBorder="1" applyAlignment="1">
      <alignment horizontal="center"/>
    </xf>
    <xf numFmtId="0" fontId="1" fillId="0" borderId="25" xfId="2" applyFont="1" applyBorder="1" applyAlignment="1">
      <alignment horizontal="center"/>
    </xf>
    <xf numFmtId="0" fontId="1" fillId="0" borderId="9" xfId="2" applyFont="1" applyBorder="1" applyAlignment="1">
      <alignment horizontal="center"/>
    </xf>
    <xf numFmtId="0" fontId="1" fillId="0" borderId="31" xfId="2" applyFont="1" applyBorder="1" applyAlignment="1">
      <alignment horizontal="center"/>
    </xf>
    <xf numFmtId="0" fontId="8" fillId="4" borderId="22" xfId="0" applyFont="1" applyFill="1" applyBorder="1" applyAlignment="1">
      <alignment horizontal="center" vertical="top"/>
    </xf>
    <xf numFmtId="0" fontId="8" fillId="4" borderId="24" xfId="0" applyFont="1" applyFill="1" applyBorder="1" applyAlignment="1">
      <alignment horizontal="center" vertical="top"/>
    </xf>
    <xf numFmtId="0" fontId="3" fillId="0" borderId="25" xfId="2" applyFont="1" applyBorder="1" applyAlignment="1">
      <alignment horizontal="left" wrapText="1"/>
    </xf>
    <xf numFmtId="0" fontId="3" fillId="0" borderId="8" xfId="2" applyFont="1" applyBorder="1" applyAlignment="1">
      <alignment horizontal="left" wrapText="1"/>
    </xf>
    <xf numFmtId="0" fontId="1" fillId="0" borderId="13" xfId="2" applyFont="1" applyBorder="1" applyAlignment="1">
      <alignment horizontal="right"/>
    </xf>
    <xf numFmtId="0" fontId="1" fillId="0" borderId="0" xfId="2" applyFont="1" applyBorder="1" applyAlignment="1">
      <alignment horizontal="right"/>
    </xf>
    <xf numFmtId="0" fontId="3" fillId="0" borderId="0" xfId="2" applyFont="1" applyBorder="1" applyAlignment="1">
      <alignment horizontal="center" wrapText="1"/>
    </xf>
    <xf numFmtId="0" fontId="3" fillId="0" borderId="14" xfId="2" applyFont="1" applyBorder="1" applyAlignment="1">
      <alignment horizontal="center" wrapText="1"/>
    </xf>
    <xf numFmtId="0" fontId="3" fillId="0" borderId="25" xfId="2" applyFont="1" applyBorder="1" applyAlignment="1">
      <alignment horizontal="center" wrapText="1"/>
    </xf>
    <xf numFmtId="0" fontId="3" fillId="0" borderId="8" xfId="2" applyFont="1" applyBorder="1" applyAlignment="1">
      <alignment horizontal="center" wrapText="1"/>
    </xf>
    <xf numFmtId="0" fontId="1" fillId="0" borderId="13" xfId="1" applyFont="1" applyBorder="1" applyAlignment="1">
      <alignment horizontal="center"/>
    </xf>
    <xf numFmtId="0" fontId="1" fillId="0" borderId="0" xfId="1" applyFont="1" applyBorder="1" applyAlignment="1">
      <alignment horizontal="center"/>
    </xf>
    <xf numFmtId="0" fontId="1" fillId="0" borderId="16" xfId="1" applyFont="1" applyBorder="1" applyAlignment="1">
      <alignment horizontal="center"/>
    </xf>
    <xf numFmtId="0" fontId="1" fillId="0" borderId="17" xfId="1" applyFont="1" applyBorder="1" applyAlignment="1">
      <alignment horizontal="center"/>
    </xf>
    <xf numFmtId="0" fontId="1" fillId="0" borderId="28" xfId="1" applyFont="1" applyBorder="1" applyAlignment="1">
      <alignment horizontal="center" wrapText="1"/>
    </xf>
    <xf numFmtId="0" fontId="1" fillId="0" borderId="19" xfId="1" applyFont="1" applyBorder="1" applyAlignment="1">
      <alignment horizontal="center" wrapText="1"/>
    </xf>
    <xf numFmtId="0" fontId="1" fillId="0" borderId="25" xfId="1" applyFont="1" applyBorder="1" applyAlignment="1">
      <alignment horizontal="center" wrapText="1"/>
    </xf>
    <xf numFmtId="0" fontId="1" fillId="0" borderId="9" xfId="1" applyFont="1" applyBorder="1" applyAlignment="1">
      <alignment horizontal="center" wrapText="1"/>
    </xf>
    <xf numFmtId="0" fontId="1" fillId="0" borderId="31" xfId="1" applyFont="1" applyBorder="1" applyAlignment="1">
      <alignment horizontal="center" wrapText="1"/>
    </xf>
    <xf numFmtId="0" fontId="3" fillId="0" borderId="27" xfId="1" applyFont="1" applyBorder="1" applyAlignment="1">
      <alignment horizontal="center" vertical="top"/>
    </xf>
    <xf numFmtId="0" fontId="3" fillId="0" borderId="15" xfId="1" applyFont="1" applyBorder="1" applyAlignment="1">
      <alignment horizontal="center" vertical="top"/>
    </xf>
    <xf numFmtId="0" fontId="3" fillId="0" borderId="13" xfId="1" applyFont="1" applyBorder="1" applyAlignment="1">
      <alignment horizontal="center" vertical="top"/>
    </xf>
    <xf numFmtId="0" fontId="3" fillId="0" borderId="0" xfId="1" applyFont="1" applyBorder="1" applyAlignment="1">
      <alignment horizontal="center" vertical="top"/>
    </xf>
    <xf numFmtId="0" fontId="3" fillId="0" borderId="13" xfId="1" applyFont="1" applyBorder="1" applyAlignment="1">
      <alignment horizontal="center" vertical="top" wrapText="1"/>
    </xf>
    <xf numFmtId="0" fontId="3" fillId="0" borderId="0" xfId="1" applyFont="1" applyBorder="1" applyAlignment="1">
      <alignment horizontal="center" vertical="top" wrapText="1"/>
    </xf>
    <xf numFmtId="0" fontId="3" fillId="0" borderId="28" xfId="1" applyFont="1" applyBorder="1" applyAlignment="1">
      <alignment horizontal="center" wrapText="1"/>
    </xf>
    <xf numFmtId="0" fontId="3" fillId="0" borderId="19" xfId="1" applyFont="1" applyBorder="1" applyAlignment="1">
      <alignment horizontal="center" wrapText="1"/>
    </xf>
    <xf numFmtId="0" fontId="1" fillId="0" borderId="13" xfId="1" applyFont="1" applyBorder="1" applyAlignment="1">
      <alignment horizontal="right"/>
    </xf>
    <xf numFmtId="0" fontId="1" fillId="0" borderId="0" xfId="1" applyFont="1" applyBorder="1" applyAlignment="1">
      <alignment horizontal="right"/>
    </xf>
    <xf numFmtId="0" fontId="8" fillId="4" borderId="23" xfId="0" applyFont="1" applyFill="1" applyBorder="1" applyAlignment="1">
      <alignment horizontal="center" vertical="top"/>
    </xf>
    <xf numFmtId="0" fontId="3" fillId="0" borderId="25" xfId="1" applyFont="1" applyBorder="1" applyAlignment="1">
      <alignment horizontal="left" wrapText="1"/>
    </xf>
    <xf numFmtId="0" fontId="3" fillId="0" borderId="8" xfId="1" applyFont="1" applyBorder="1" applyAlignment="1">
      <alignment horizontal="left" wrapText="1"/>
    </xf>
    <xf numFmtId="0" fontId="1" fillId="0" borderId="25" xfId="1" applyFont="1" applyBorder="1" applyAlignment="1">
      <alignment horizontal="left" wrapText="1"/>
    </xf>
    <xf numFmtId="0" fontId="1" fillId="0" borderId="8" xfId="1" applyFont="1" applyBorder="1" applyAlignment="1">
      <alignment horizontal="left" wrapText="1"/>
    </xf>
    <xf numFmtId="0" fontId="3" fillId="0" borderId="25" xfId="1" applyFont="1" applyBorder="1" applyAlignment="1">
      <alignment wrapText="1"/>
    </xf>
    <xf numFmtId="0" fontId="3" fillId="0" borderId="8" xfId="1" applyFont="1" applyBorder="1" applyAlignment="1">
      <alignment wrapText="1"/>
    </xf>
    <xf numFmtId="0" fontId="1" fillId="0" borderId="25" xfId="1" applyFont="1" applyBorder="1" applyAlignment="1">
      <alignment wrapText="1"/>
    </xf>
    <xf numFmtId="0" fontId="1" fillId="0" borderId="8" xfId="1" applyFont="1" applyBorder="1" applyAlignment="1">
      <alignment wrapText="1"/>
    </xf>
    <xf numFmtId="0" fontId="3" fillId="0" borderId="27" xfId="1" applyFont="1" applyBorder="1" applyAlignment="1">
      <alignment horizontal="center" wrapText="1"/>
    </xf>
    <xf numFmtId="0" fontId="3" fillId="0" borderId="6" xfId="1" applyFont="1" applyBorder="1" applyAlignment="1">
      <alignment horizontal="center" wrapText="1"/>
    </xf>
    <xf numFmtId="0" fontId="3" fillId="0" borderId="29" xfId="1" applyFont="1" applyBorder="1" applyAlignment="1">
      <alignment horizontal="center" wrapText="1"/>
    </xf>
    <xf numFmtId="0" fontId="3" fillId="0" borderId="15" xfId="1" applyFont="1" applyBorder="1" applyAlignment="1">
      <alignment horizontal="center" wrapText="1"/>
    </xf>
    <xf numFmtId="0" fontId="3" fillId="0" borderId="30" xfId="1" applyFont="1" applyBorder="1" applyAlignment="1">
      <alignment horizontal="center" wrapText="1"/>
    </xf>
    <xf numFmtId="0" fontId="3" fillId="0" borderId="25" xfId="1" applyFont="1" applyBorder="1" applyAlignment="1">
      <alignment horizontal="center" wrapText="1"/>
    </xf>
    <xf numFmtId="0" fontId="3" fillId="0" borderId="31" xfId="1" applyFont="1" applyBorder="1" applyAlignment="1">
      <alignment horizontal="center" wrapText="1"/>
    </xf>
    <xf numFmtId="0" fontId="3" fillId="0" borderId="9" xfId="1" applyFont="1" applyBorder="1" applyAlignment="1">
      <alignment horizontal="center" wrapText="1"/>
    </xf>
    <xf numFmtId="0" fontId="1" fillId="0" borderId="16" xfId="1" applyFont="1" applyBorder="1" applyAlignment="1">
      <alignment horizontal="center" wrapText="1"/>
    </xf>
    <xf numFmtId="0" fontId="1" fillId="0" borderId="17" xfId="1" applyFont="1" applyBorder="1" applyAlignment="1">
      <alignment horizontal="center" wrapText="1"/>
    </xf>
  </cellXfs>
  <cellStyles count="7">
    <cellStyle name="Comma" xfId="4" builtinId="3"/>
    <cellStyle name="Normal" xfId="0" builtinId="0"/>
    <cellStyle name="Normal 2" xfId="1"/>
    <cellStyle name="Normal 2 2" xfId="2"/>
    <cellStyle name="Normal 2 2 2" xfId="3"/>
    <cellStyle name="Normal 3" xfId="5"/>
    <cellStyle name="Percent 2" xfId="6"/>
  </cellStyles>
  <dxfs count="1963">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fill>
        <patternFill patternType="none">
          <bgColor indexed="65"/>
        </patternFill>
      </fill>
    </dxf>
    <dxf>
      <font>
        <b val="0"/>
        <i val="0"/>
        <color auto="1"/>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Q59"/>
  <sheetViews>
    <sheetView showGridLines="0" workbookViewId="0">
      <selection activeCell="F48" sqref="F48"/>
    </sheetView>
  </sheetViews>
  <sheetFormatPr baseColWidth="10" defaultColWidth="8.83203125" defaultRowHeight="13" x14ac:dyDescent="0.2"/>
  <cols>
    <col min="1" max="1" width="3.1640625" style="111" customWidth="1"/>
    <col min="2" max="2" width="15.6640625" style="111" customWidth="1"/>
    <col min="3" max="3" width="4.6640625" style="111" customWidth="1"/>
    <col min="4" max="4" width="9.5" style="111" bestFit="1" customWidth="1"/>
    <col min="5" max="5" width="7.5" style="111" customWidth="1"/>
    <col min="6" max="6" width="15.33203125" style="111" customWidth="1"/>
    <col min="7" max="7" width="13.1640625" style="111" customWidth="1"/>
    <col min="8" max="8" width="3.5" style="111" customWidth="1"/>
    <col min="9" max="9" width="6.33203125" style="111" customWidth="1"/>
    <col min="10" max="10" width="2.5" style="111" customWidth="1"/>
    <col min="11" max="11" width="4.1640625" style="111" customWidth="1"/>
    <col min="12" max="12" width="15.6640625" style="111" customWidth="1"/>
    <col min="13" max="13" width="4.6640625" style="111" customWidth="1"/>
    <col min="14" max="14" width="8.83203125" style="111" customWidth="1"/>
    <col min="15" max="15" width="7.33203125" style="111" customWidth="1"/>
    <col min="16" max="16" width="15.6640625" style="111" customWidth="1"/>
    <col min="17" max="17" width="4.6640625" style="111" customWidth="1"/>
    <col min="18" max="18" width="6.6640625" style="111" customWidth="1"/>
    <col min="19" max="258" width="8.83203125" style="111"/>
    <col min="259" max="259" width="3.1640625" style="111" customWidth="1"/>
    <col min="260" max="260" width="15.6640625" style="111" customWidth="1"/>
    <col min="261" max="261" width="4.6640625" style="111" customWidth="1"/>
    <col min="262" max="262" width="6.6640625" style="111" customWidth="1"/>
    <col min="263" max="263" width="7.33203125" style="111" customWidth="1"/>
    <col min="264" max="264" width="15.6640625" style="111" customWidth="1"/>
    <col min="265" max="265" width="4.6640625" style="111" customWidth="1"/>
    <col min="266" max="266" width="6.6640625" style="111" customWidth="1"/>
    <col min="267" max="268" width="7.1640625" style="111" bestFit="1" customWidth="1"/>
    <col min="269" max="269" width="6.6640625" style="111" customWidth="1"/>
    <col min="270" max="270" width="7.1640625" style="111" bestFit="1" customWidth="1"/>
    <col min="271" max="271" width="4.83203125" style="111" customWidth="1"/>
    <col min="272" max="272" width="3.5" style="111" customWidth="1"/>
    <col min="273" max="273" width="3.33203125" style="111" customWidth="1"/>
    <col min="274" max="514" width="8.83203125" style="111"/>
    <col min="515" max="515" width="3.1640625" style="111" customWidth="1"/>
    <col min="516" max="516" width="15.6640625" style="111" customWidth="1"/>
    <col min="517" max="517" width="4.6640625" style="111" customWidth="1"/>
    <col min="518" max="518" width="6.6640625" style="111" customWidth="1"/>
    <col min="519" max="519" width="7.33203125" style="111" customWidth="1"/>
    <col min="520" max="520" width="15.6640625" style="111" customWidth="1"/>
    <col min="521" max="521" width="4.6640625" style="111" customWidth="1"/>
    <col min="522" max="522" width="6.6640625" style="111" customWidth="1"/>
    <col min="523" max="524" width="7.1640625" style="111" bestFit="1" customWidth="1"/>
    <col min="525" max="525" width="6.6640625" style="111" customWidth="1"/>
    <col min="526" max="526" width="7.1640625" style="111" bestFit="1" customWidth="1"/>
    <col min="527" max="527" width="4.83203125" style="111" customWidth="1"/>
    <col min="528" max="528" width="3.5" style="111" customWidth="1"/>
    <col min="529" max="529" width="3.33203125" style="111" customWidth="1"/>
    <col min="530" max="770" width="8.83203125" style="111"/>
    <col min="771" max="771" width="3.1640625" style="111" customWidth="1"/>
    <col min="772" max="772" width="15.6640625" style="111" customWidth="1"/>
    <col min="773" max="773" width="4.6640625" style="111" customWidth="1"/>
    <col min="774" max="774" width="6.6640625" style="111" customWidth="1"/>
    <col min="775" max="775" width="7.33203125" style="111" customWidth="1"/>
    <col min="776" max="776" width="15.6640625" style="111" customWidth="1"/>
    <col min="777" max="777" width="4.6640625" style="111" customWidth="1"/>
    <col min="778" max="778" width="6.6640625" style="111" customWidth="1"/>
    <col min="779" max="780" width="7.1640625" style="111" bestFit="1" customWidth="1"/>
    <col min="781" max="781" width="6.6640625" style="111" customWidth="1"/>
    <col min="782" max="782" width="7.1640625" style="111" bestFit="1" customWidth="1"/>
    <col min="783" max="783" width="4.83203125" style="111" customWidth="1"/>
    <col min="784" max="784" width="3.5" style="111" customWidth="1"/>
    <col min="785" max="785" width="3.33203125" style="111" customWidth="1"/>
    <col min="786" max="1026" width="8.83203125" style="111"/>
    <col min="1027" max="1027" width="3.1640625" style="111" customWidth="1"/>
    <col min="1028" max="1028" width="15.6640625" style="111" customWidth="1"/>
    <col min="1029" max="1029" width="4.6640625" style="111" customWidth="1"/>
    <col min="1030" max="1030" width="6.6640625" style="111" customWidth="1"/>
    <col min="1031" max="1031" width="7.33203125" style="111" customWidth="1"/>
    <col min="1032" max="1032" width="15.6640625" style="111" customWidth="1"/>
    <col min="1033" max="1033" width="4.6640625" style="111" customWidth="1"/>
    <col min="1034" max="1034" width="6.6640625" style="111" customWidth="1"/>
    <col min="1035" max="1036" width="7.1640625" style="111" bestFit="1" customWidth="1"/>
    <col min="1037" max="1037" width="6.6640625" style="111" customWidth="1"/>
    <col min="1038" max="1038" width="7.1640625" style="111" bestFit="1" customWidth="1"/>
    <col min="1039" max="1039" width="4.83203125" style="111" customWidth="1"/>
    <col min="1040" max="1040" width="3.5" style="111" customWidth="1"/>
    <col min="1041" max="1041" width="3.33203125" style="111" customWidth="1"/>
    <col min="1042" max="1282" width="8.83203125" style="111"/>
    <col min="1283" max="1283" width="3.1640625" style="111" customWidth="1"/>
    <col min="1284" max="1284" width="15.6640625" style="111" customWidth="1"/>
    <col min="1285" max="1285" width="4.6640625" style="111" customWidth="1"/>
    <col min="1286" max="1286" width="6.6640625" style="111" customWidth="1"/>
    <col min="1287" max="1287" width="7.33203125" style="111" customWidth="1"/>
    <col min="1288" max="1288" width="15.6640625" style="111" customWidth="1"/>
    <col min="1289" max="1289" width="4.6640625" style="111" customWidth="1"/>
    <col min="1290" max="1290" width="6.6640625" style="111" customWidth="1"/>
    <col min="1291" max="1292" width="7.1640625" style="111" bestFit="1" customWidth="1"/>
    <col min="1293" max="1293" width="6.6640625" style="111" customWidth="1"/>
    <col min="1294" max="1294" width="7.1640625" style="111" bestFit="1" customWidth="1"/>
    <col min="1295" max="1295" width="4.83203125" style="111" customWidth="1"/>
    <col min="1296" max="1296" width="3.5" style="111" customWidth="1"/>
    <col min="1297" max="1297" width="3.33203125" style="111" customWidth="1"/>
    <col min="1298" max="1538" width="8.83203125" style="111"/>
    <col min="1539" max="1539" width="3.1640625" style="111" customWidth="1"/>
    <col min="1540" max="1540" width="15.6640625" style="111" customWidth="1"/>
    <col min="1541" max="1541" width="4.6640625" style="111" customWidth="1"/>
    <col min="1542" max="1542" width="6.6640625" style="111" customWidth="1"/>
    <col min="1543" max="1543" width="7.33203125" style="111" customWidth="1"/>
    <col min="1544" max="1544" width="15.6640625" style="111" customWidth="1"/>
    <col min="1545" max="1545" width="4.6640625" style="111" customWidth="1"/>
    <col min="1546" max="1546" width="6.6640625" style="111" customWidth="1"/>
    <col min="1547" max="1548" width="7.1640625" style="111" bestFit="1" customWidth="1"/>
    <col min="1549" max="1549" width="6.6640625" style="111" customWidth="1"/>
    <col min="1550" max="1550" width="7.1640625" style="111" bestFit="1" customWidth="1"/>
    <col min="1551" max="1551" width="4.83203125" style="111" customWidth="1"/>
    <col min="1552" max="1552" width="3.5" style="111" customWidth="1"/>
    <col min="1553" max="1553" width="3.33203125" style="111" customWidth="1"/>
    <col min="1554" max="1794" width="8.83203125" style="111"/>
    <col min="1795" max="1795" width="3.1640625" style="111" customWidth="1"/>
    <col min="1796" max="1796" width="15.6640625" style="111" customWidth="1"/>
    <col min="1797" max="1797" width="4.6640625" style="111" customWidth="1"/>
    <col min="1798" max="1798" width="6.6640625" style="111" customWidth="1"/>
    <col min="1799" max="1799" width="7.33203125" style="111" customWidth="1"/>
    <col min="1800" max="1800" width="15.6640625" style="111" customWidth="1"/>
    <col min="1801" max="1801" width="4.6640625" style="111" customWidth="1"/>
    <col min="1802" max="1802" width="6.6640625" style="111" customWidth="1"/>
    <col min="1803" max="1804" width="7.1640625" style="111" bestFit="1" customWidth="1"/>
    <col min="1805" max="1805" width="6.6640625" style="111" customWidth="1"/>
    <col min="1806" max="1806" width="7.1640625" style="111" bestFit="1" customWidth="1"/>
    <col min="1807" max="1807" width="4.83203125" style="111" customWidth="1"/>
    <col min="1808" max="1808" width="3.5" style="111" customWidth="1"/>
    <col min="1809" max="1809" width="3.33203125" style="111" customWidth="1"/>
    <col min="1810" max="2050" width="8.83203125" style="111"/>
    <col min="2051" max="2051" width="3.1640625" style="111" customWidth="1"/>
    <col min="2052" max="2052" width="15.6640625" style="111" customWidth="1"/>
    <col min="2053" max="2053" width="4.6640625" style="111" customWidth="1"/>
    <col min="2054" max="2054" width="6.6640625" style="111" customWidth="1"/>
    <col min="2055" max="2055" width="7.33203125" style="111" customWidth="1"/>
    <col min="2056" max="2056" width="15.6640625" style="111" customWidth="1"/>
    <col min="2057" max="2057" width="4.6640625" style="111" customWidth="1"/>
    <col min="2058" max="2058" width="6.6640625" style="111" customWidth="1"/>
    <col min="2059" max="2060" width="7.1640625" style="111" bestFit="1" customWidth="1"/>
    <col min="2061" max="2061" width="6.6640625" style="111" customWidth="1"/>
    <col min="2062" max="2062" width="7.1640625" style="111" bestFit="1" customWidth="1"/>
    <col min="2063" max="2063" width="4.83203125" style="111" customWidth="1"/>
    <col min="2064" max="2064" width="3.5" style="111" customWidth="1"/>
    <col min="2065" max="2065" width="3.33203125" style="111" customWidth="1"/>
    <col min="2066" max="2306" width="8.83203125" style="111"/>
    <col min="2307" max="2307" width="3.1640625" style="111" customWidth="1"/>
    <col min="2308" max="2308" width="15.6640625" style="111" customWidth="1"/>
    <col min="2309" max="2309" width="4.6640625" style="111" customWidth="1"/>
    <col min="2310" max="2310" width="6.6640625" style="111" customWidth="1"/>
    <col min="2311" max="2311" width="7.33203125" style="111" customWidth="1"/>
    <col min="2312" max="2312" width="15.6640625" style="111" customWidth="1"/>
    <col min="2313" max="2313" width="4.6640625" style="111" customWidth="1"/>
    <col min="2314" max="2314" width="6.6640625" style="111" customWidth="1"/>
    <col min="2315" max="2316" width="7.1640625" style="111" bestFit="1" customWidth="1"/>
    <col min="2317" max="2317" width="6.6640625" style="111" customWidth="1"/>
    <col min="2318" max="2318" width="7.1640625" style="111" bestFit="1" customWidth="1"/>
    <col min="2319" max="2319" width="4.83203125" style="111" customWidth="1"/>
    <col min="2320" max="2320" width="3.5" style="111" customWidth="1"/>
    <col min="2321" max="2321" width="3.33203125" style="111" customWidth="1"/>
    <col min="2322" max="2562" width="8.83203125" style="111"/>
    <col min="2563" max="2563" width="3.1640625" style="111" customWidth="1"/>
    <col min="2564" max="2564" width="15.6640625" style="111" customWidth="1"/>
    <col min="2565" max="2565" width="4.6640625" style="111" customWidth="1"/>
    <col min="2566" max="2566" width="6.6640625" style="111" customWidth="1"/>
    <col min="2567" max="2567" width="7.33203125" style="111" customWidth="1"/>
    <col min="2568" max="2568" width="15.6640625" style="111" customWidth="1"/>
    <col min="2569" max="2569" width="4.6640625" style="111" customWidth="1"/>
    <col min="2570" max="2570" width="6.6640625" style="111" customWidth="1"/>
    <col min="2571" max="2572" width="7.1640625" style="111" bestFit="1" customWidth="1"/>
    <col min="2573" max="2573" width="6.6640625" style="111" customWidth="1"/>
    <col min="2574" max="2574" width="7.1640625" style="111" bestFit="1" customWidth="1"/>
    <col min="2575" max="2575" width="4.83203125" style="111" customWidth="1"/>
    <col min="2576" max="2576" width="3.5" style="111" customWidth="1"/>
    <col min="2577" max="2577" width="3.33203125" style="111" customWidth="1"/>
    <col min="2578" max="2818" width="8.83203125" style="111"/>
    <col min="2819" max="2819" width="3.1640625" style="111" customWidth="1"/>
    <col min="2820" max="2820" width="15.6640625" style="111" customWidth="1"/>
    <col min="2821" max="2821" width="4.6640625" style="111" customWidth="1"/>
    <col min="2822" max="2822" width="6.6640625" style="111" customWidth="1"/>
    <col min="2823" max="2823" width="7.33203125" style="111" customWidth="1"/>
    <col min="2824" max="2824" width="15.6640625" style="111" customWidth="1"/>
    <col min="2825" max="2825" width="4.6640625" style="111" customWidth="1"/>
    <col min="2826" max="2826" width="6.6640625" style="111" customWidth="1"/>
    <col min="2827" max="2828" width="7.1640625" style="111" bestFit="1" customWidth="1"/>
    <col min="2829" max="2829" width="6.6640625" style="111" customWidth="1"/>
    <col min="2830" max="2830" width="7.1640625" style="111" bestFit="1" customWidth="1"/>
    <col min="2831" max="2831" width="4.83203125" style="111" customWidth="1"/>
    <col min="2832" max="2832" width="3.5" style="111" customWidth="1"/>
    <col min="2833" max="2833" width="3.33203125" style="111" customWidth="1"/>
    <col min="2834" max="3074" width="8.83203125" style="111"/>
    <col min="3075" max="3075" width="3.1640625" style="111" customWidth="1"/>
    <col min="3076" max="3076" width="15.6640625" style="111" customWidth="1"/>
    <col min="3077" max="3077" width="4.6640625" style="111" customWidth="1"/>
    <col min="3078" max="3078" width="6.6640625" style="111" customWidth="1"/>
    <col min="3079" max="3079" width="7.33203125" style="111" customWidth="1"/>
    <col min="3080" max="3080" width="15.6640625" style="111" customWidth="1"/>
    <col min="3081" max="3081" width="4.6640625" style="111" customWidth="1"/>
    <col min="3082" max="3082" width="6.6640625" style="111" customWidth="1"/>
    <col min="3083" max="3084" width="7.1640625" style="111" bestFit="1" customWidth="1"/>
    <col min="3085" max="3085" width="6.6640625" style="111" customWidth="1"/>
    <col min="3086" max="3086" width="7.1640625" style="111" bestFit="1" customWidth="1"/>
    <col min="3087" max="3087" width="4.83203125" style="111" customWidth="1"/>
    <col min="3088" max="3088" width="3.5" style="111" customWidth="1"/>
    <col min="3089" max="3089" width="3.33203125" style="111" customWidth="1"/>
    <col min="3090" max="3330" width="8.83203125" style="111"/>
    <col min="3331" max="3331" width="3.1640625" style="111" customWidth="1"/>
    <col min="3332" max="3332" width="15.6640625" style="111" customWidth="1"/>
    <col min="3333" max="3333" width="4.6640625" style="111" customWidth="1"/>
    <col min="3334" max="3334" width="6.6640625" style="111" customWidth="1"/>
    <col min="3335" max="3335" width="7.33203125" style="111" customWidth="1"/>
    <col min="3336" max="3336" width="15.6640625" style="111" customWidth="1"/>
    <col min="3337" max="3337" width="4.6640625" style="111" customWidth="1"/>
    <col min="3338" max="3338" width="6.6640625" style="111" customWidth="1"/>
    <col min="3339" max="3340" width="7.1640625" style="111" bestFit="1" customWidth="1"/>
    <col min="3341" max="3341" width="6.6640625" style="111" customWidth="1"/>
    <col min="3342" max="3342" width="7.1640625" style="111" bestFit="1" customWidth="1"/>
    <col min="3343" max="3343" width="4.83203125" style="111" customWidth="1"/>
    <col min="3344" max="3344" width="3.5" style="111" customWidth="1"/>
    <col min="3345" max="3345" width="3.33203125" style="111" customWidth="1"/>
    <col min="3346" max="3586" width="8.83203125" style="111"/>
    <col min="3587" max="3587" width="3.1640625" style="111" customWidth="1"/>
    <col min="3588" max="3588" width="15.6640625" style="111" customWidth="1"/>
    <col min="3589" max="3589" width="4.6640625" style="111" customWidth="1"/>
    <col min="3590" max="3590" width="6.6640625" style="111" customWidth="1"/>
    <col min="3591" max="3591" width="7.33203125" style="111" customWidth="1"/>
    <col min="3592" max="3592" width="15.6640625" style="111" customWidth="1"/>
    <col min="3593" max="3593" width="4.6640625" style="111" customWidth="1"/>
    <col min="3594" max="3594" width="6.6640625" style="111" customWidth="1"/>
    <col min="3595" max="3596" width="7.1640625" style="111" bestFit="1" customWidth="1"/>
    <col min="3597" max="3597" width="6.6640625" style="111" customWidth="1"/>
    <col min="3598" max="3598" width="7.1640625" style="111" bestFit="1" customWidth="1"/>
    <col min="3599" max="3599" width="4.83203125" style="111" customWidth="1"/>
    <col min="3600" max="3600" width="3.5" style="111" customWidth="1"/>
    <col min="3601" max="3601" width="3.33203125" style="111" customWidth="1"/>
    <col min="3602" max="3842" width="8.83203125" style="111"/>
    <col min="3843" max="3843" width="3.1640625" style="111" customWidth="1"/>
    <col min="3844" max="3844" width="15.6640625" style="111" customWidth="1"/>
    <col min="3845" max="3845" width="4.6640625" style="111" customWidth="1"/>
    <col min="3846" max="3846" width="6.6640625" style="111" customWidth="1"/>
    <col min="3847" max="3847" width="7.33203125" style="111" customWidth="1"/>
    <col min="3848" max="3848" width="15.6640625" style="111" customWidth="1"/>
    <col min="3849" max="3849" width="4.6640625" style="111" customWidth="1"/>
    <col min="3850" max="3850" width="6.6640625" style="111" customWidth="1"/>
    <col min="3851" max="3852" width="7.1640625" style="111" bestFit="1" customWidth="1"/>
    <col min="3853" max="3853" width="6.6640625" style="111" customWidth="1"/>
    <col min="3854" max="3854" width="7.1640625" style="111" bestFit="1" customWidth="1"/>
    <col min="3855" max="3855" width="4.83203125" style="111" customWidth="1"/>
    <col min="3856" max="3856" width="3.5" style="111" customWidth="1"/>
    <col min="3857" max="3857" width="3.33203125" style="111" customWidth="1"/>
    <col min="3858" max="4098" width="8.83203125" style="111"/>
    <col min="4099" max="4099" width="3.1640625" style="111" customWidth="1"/>
    <col min="4100" max="4100" width="15.6640625" style="111" customWidth="1"/>
    <col min="4101" max="4101" width="4.6640625" style="111" customWidth="1"/>
    <col min="4102" max="4102" width="6.6640625" style="111" customWidth="1"/>
    <col min="4103" max="4103" width="7.33203125" style="111" customWidth="1"/>
    <col min="4104" max="4104" width="15.6640625" style="111" customWidth="1"/>
    <col min="4105" max="4105" width="4.6640625" style="111" customWidth="1"/>
    <col min="4106" max="4106" width="6.6640625" style="111" customWidth="1"/>
    <col min="4107" max="4108" width="7.1640625" style="111" bestFit="1" customWidth="1"/>
    <col min="4109" max="4109" width="6.6640625" style="111" customWidth="1"/>
    <col min="4110" max="4110" width="7.1640625" style="111" bestFit="1" customWidth="1"/>
    <col min="4111" max="4111" width="4.83203125" style="111" customWidth="1"/>
    <col min="4112" max="4112" width="3.5" style="111" customWidth="1"/>
    <col min="4113" max="4113" width="3.33203125" style="111" customWidth="1"/>
    <col min="4114" max="4354" width="8.83203125" style="111"/>
    <col min="4355" max="4355" width="3.1640625" style="111" customWidth="1"/>
    <col min="4356" max="4356" width="15.6640625" style="111" customWidth="1"/>
    <col min="4357" max="4357" width="4.6640625" style="111" customWidth="1"/>
    <col min="4358" max="4358" width="6.6640625" style="111" customWidth="1"/>
    <col min="4359" max="4359" width="7.33203125" style="111" customWidth="1"/>
    <col min="4360" max="4360" width="15.6640625" style="111" customWidth="1"/>
    <col min="4361" max="4361" width="4.6640625" style="111" customWidth="1"/>
    <col min="4362" max="4362" width="6.6640625" style="111" customWidth="1"/>
    <col min="4363" max="4364" width="7.1640625" style="111" bestFit="1" customWidth="1"/>
    <col min="4365" max="4365" width="6.6640625" style="111" customWidth="1"/>
    <col min="4366" max="4366" width="7.1640625" style="111" bestFit="1" customWidth="1"/>
    <col min="4367" max="4367" width="4.83203125" style="111" customWidth="1"/>
    <col min="4368" max="4368" width="3.5" style="111" customWidth="1"/>
    <col min="4369" max="4369" width="3.33203125" style="111" customWidth="1"/>
    <col min="4370" max="4610" width="8.83203125" style="111"/>
    <col min="4611" max="4611" width="3.1640625" style="111" customWidth="1"/>
    <col min="4612" max="4612" width="15.6640625" style="111" customWidth="1"/>
    <col min="4613" max="4613" width="4.6640625" style="111" customWidth="1"/>
    <col min="4614" max="4614" width="6.6640625" style="111" customWidth="1"/>
    <col min="4615" max="4615" width="7.33203125" style="111" customWidth="1"/>
    <col min="4616" max="4616" width="15.6640625" style="111" customWidth="1"/>
    <col min="4617" max="4617" width="4.6640625" style="111" customWidth="1"/>
    <col min="4618" max="4618" width="6.6640625" style="111" customWidth="1"/>
    <col min="4619" max="4620" width="7.1640625" style="111" bestFit="1" customWidth="1"/>
    <col min="4621" max="4621" width="6.6640625" style="111" customWidth="1"/>
    <col min="4622" max="4622" width="7.1640625" style="111" bestFit="1" customWidth="1"/>
    <col min="4623" max="4623" width="4.83203125" style="111" customWidth="1"/>
    <col min="4624" max="4624" width="3.5" style="111" customWidth="1"/>
    <col min="4625" max="4625" width="3.33203125" style="111" customWidth="1"/>
    <col min="4626" max="4866" width="8.83203125" style="111"/>
    <col min="4867" max="4867" width="3.1640625" style="111" customWidth="1"/>
    <col min="4868" max="4868" width="15.6640625" style="111" customWidth="1"/>
    <col min="4869" max="4869" width="4.6640625" style="111" customWidth="1"/>
    <col min="4870" max="4870" width="6.6640625" style="111" customWidth="1"/>
    <col min="4871" max="4871" width="7.33203125" style="111" customWidth="1"/>
    <col min="4872" max="4872" width="15.6640625" style="111" customWidth="1"/>
    <col min="4873" max="4873" width="4.6640625" style="111" customWidth="1"/>
    <col min="4874" max="4874" width="6.6640625" style="111" customWidth="1"/>
    <col min="4875" max="4876" width="7.1640625" style="111" bestFit="1" customWidth="1"/>
    <col min="4877" max="4877" width="6.6640625" style="111" customWidth="1"/>
    <col min="4878" max="4878" width="7.1640625" style="111" bestFit="1" customWidth="1"/>
    <col min="4879" max="4879" width="4.83203125" style="111" customWidth="1"/>
    <col min="4880" max="4880" width="3.5" style="111" customWidth="1"/>
    <col min="4881" max="4881" width="3.33203125" style="111" customWidth="1"/>
    <col min="4882" max="5122" width="8.83203125" style="111"/>
    <col min="5123" max="5123" width="3.1640625" style="111" customWidth="1"/>
    <col min="5124" max="5124" width="15.6640625" style="111" customWidth="1"/>
    <col min="5125" max="5125" width="4.6640625" style="111" customWidth="1"/>
    <col min="5126" max="5126" width="6.6640625" style="111" customWidth="1"/>
    <col min="5127" max="5127" width="7.33203125" style="111" customWidth="1"/>
    <col min="5128" max="5128" width="15.6640625" style="111" customWidth="1"/>
    <col min="5129" max="5129" width="4.6640625" style="111" customWidth="1"/>
    <col min="5130" max="5130" width="6.6640625" style="111" customWidth="1"/>
    <col min="5131" max="5132" width="7.1640625" style="111" bestFit="1" customWidth="1"/>
    <col min="5133" max="5133" width="6.6640625" style="111" customWidth="1"/>
    <col min="5134" max="5134" width="7.1640625" style="111" bestFit="1" customWidth="1"/>
    <col min="5135" max="5135" width="4.83203125" style="111" customWidth="1"/>
    <col min="5136" max="5136" width="3.5" style="111" customWidth="1"/>
    <col min="5137" max="5137" width="3.33203125" style="111" customWidth="1"/>
    <col min="5138" max="5378" width="8.83203125" style="111"/>
    <col min="5379" max="5379" width="3.1640625" style="111" customWidth="1"/>
    <col min="5380" max="5380" width="15.6640625" style="111" customWidth="1"/>
    <col min="5381" max="5381" width="4.6640625" style="111" customWidth="1"/>
    <col min="5382" max="5382" width="6.6640625" style="111" customWidth="1"/>
    <col min="5383" max="5383" width="7.33203125" style="111" customWidth="1"/>
    <col min="5384" max="5384" width="15.6640625" style="111" customWidth="1"/>
    <col min="5385" max="5385" width="4.6640625" style="111" customWidth="1"/>
    <col min="5386" max="5386" width="6.6640625" style="111" customWidth="1"/>
    <col min="5387" max="5388" width="7.1640625" style="111" bestFit="1" customWidth="1"/>
    <col min="5389" max="5389" width="6.6640625" style="111" customWidth="1"/>
    <col min="5390" max="5390" width="7.1640625" style="111" bestFit="1" customWidth="1"/>
    <col min="5391" max="5391" width="4.83203125" style="111" customWidth="1"/>
    <col min="5392" max="5392" width="3.5" style="111" customWidth="1"/>
    <col min="5393" max="5393" width="3.33203125" style="111" customWidth="1"/>
    <col min="5394" max="5634" width="8.83203125" style="111"/>
    <col min="5635" max="5635" width="3.1640625" style="111" customWidth="1"/>
    <col min="5636" max="5636" width="15.6640625" style="111" customWidth="1"/>
    <col min="5637" max="5637" width="4.6640625" style="111" customWidth="1"/>
    <col min="5638" max="5638" width="6.6640625" style="111" customWidth="1"/>
    <col min="5639" max="5639" width="7.33203125" style="111" customWidth="1"/>
    <col min="5640" max="5640" width="15.6640625" style="111" customWidth="1"/>
    <col min="5641" max="5641" width="4.6640625" style="111" customWidth="1"/>
    <col min="5642" max="5642" width="6.6640625" style="111" customWidth="1"/>
    <col min="5643" max="5644" width="7.1640625" style="111" bestFit="1" customWidth="1"/>
    <col min="5645" max="5645" width="6.6640625" style="111" customWidth="1"/>
    <col min="5646" max="5646" width="7.1640625" style="111" bestFit="1" customWidth="1"/>
    <col min="5647" max="5647" width="4.83203125" style="111" customWidth="1"/>
    <col min="5648" max="5648" width="3.5" style="111" customWidth="1"/>
    <col min="5649" max="5649" width="3.33203125" style="111" customWidth="1"/>
    <col min="5650" max="5890" width="8.83203125" style="111"/>
    <col min="5891" max="5891" width="3.1640625" style="111" customWidth="1"/>
    <col min="5892" max="5892" width="15.6640625" style="111" customWidth="1"/>
    <col min="5893" max="5893" width="4.6640625" style="111" customWidth="1"/>
    <col min="5894" max="5894" width="6.6640625" style="111" customWidth="1"/>
    <col min="5895" max="5895" width="7.33203125" style="111" customWidth="1"/>
    <col min="5896" max="5896" width="15.6640625" style="111" customWidth="1"/>
    <col min="5897" max="5897" width="4.6640625" style="111" customWidth="1"/>
    <col min="5898" max="5898" width="6.6640625" style="111" customWidth="1"/>
    <col min="5899" max="5900" width="7.1640625" style="111" bestFit="1" customWidth="1"/>
    <col min="5901" max="5901" width="6.6640625" style="111" customWidth="1"/>
    <col min="5902" max="5902" width="7.1640625" style="111" bestFit="1" customWidth="1"/>
    <col min="5903" max="5903" width="4.83203125" style="111" customWidth="1"/>
    <col min="5904" max="5904" width="3.5" style="111" customWidth="1"/>
    <col min="5905" max="5905" width="3.33203125" style="111" customWidth="1"/>
    <col min="5906" max="6146" width="8.83203125" style="111"/>
    <col min="6147" max="6147" width="3.1640625" style="111" customWidth="1"/>
    <col min="6148" max="6148" width="15.6640625" style="111" customWidth="1"/>
    <col min="6149" max="6149" width="4.6640625" style="111" customWidth="1"/>
    <col min="6150" max="6150" width="6.6640625" style="111" customWidth="1"/>
    <col min="6151" max="6151" width="7.33203125" style="111" customWidth="1"/>
    <col min="6152" max="6152" width="15.6640625" style="111" customWidth="1"/>
    <col min="6153" max="6153" width="4.6640625" style="111" customWidth="1"/>
    <col min="6154" max="6154" width="6.6640625" style="111" customWidth="1"/>
    <col min="6155" max="6156" width="7.1640625" style="111" bestFit="1" customWidth="1"/>
    <col min="6157" max="6157" width="6.6640625" style="111" customWidth="1"/>
    <col min="6158" max="6158" width="7.1640625" style="111" bestFit="1" customWidth="1"/>
    <col min="6159" max="6159" width="4.83203125" style="111" customWidth="1"/>
    <col min="6160" max="6160" width="3.5" style="111" customWidth="1"/>
    <col min="6161" max="6161" width="3.33203125" style="111" customWidth="1"/>
    <col min="6162" max="6402" width="8.83203125" style="111"/>
    <col min="6403" max="6403" width="3.1640625" style="111" customWidth="1"/>
    <col min="6404" max="6404" width="15.6640625" style="111" customWidth="1"/>
    <col min="6405" max="6405" width="4.6640625" style="111" customWidth="1"/>
    <col min="6406" max="6406" width="6.6640625" style="111" customWidth="1"/>
    <col min="6407" max="6407" width="7.33203125" style="111" customWidth="1"/>
    <col min="6408" max="6408" width="15.6640625" style="111" customWidth="1"/>
    <col min="6409" max="6409" width="4.6640625" style="111" customWidth="1"/>
    <col min="6410" max="6410" width="6.6640625" style="111" customWidth="1"/>
    <col min="6411" max="6412" width="7.1640625" style="111" bestFit="1" customWidth="1"/>
    <col min="6413" max="6413" width="6.6640625" style="111" customWidth="1"/>
    <col min="6414" max="6414" width="7.1640625" style="111" bestFit="1" customWidth="1"/>
    <col min="6415" max="6415" width="4.83203125" style="111" customWidth="1"/>
    <col min="6416" max="6416" width="3.5" style="111" customWidth="1"/>
    <col min="6417" max="6417" width="3.33203125" style="111" customWidth="1"/>
    <col min="6418" max="6658" width="8.83203125" style="111"/>
    <col min="6659" max="6659" width="3.1640625" style="111" customWidth="1"/>
    <col min="6660" max="6660" width="15.6640625" style="111" customWidth="1"/>
    <col min="6661" max="6661" width="4.6640625" style="111" customWidth="1"/>
    <col min="6662" max="6662" width="6.6640625" style="111" customWidth="1"/>
    <col min="6663" max="6663" width="7.33203125" style="111" customWidth="1"/>
    <col min="6664" max="6664" width="15.6640625" style="111" customWidth="1"/>
    <col min="6665" max="6665" width="4.6640625" style="111" customWidth="1"/>
    <col min="6666" max="6666" width="6.6640625" style="111" customWidth="1"/>
    <col min="6667" max="6668" width="7.1640625" style="111" bestFit="1" customWidth="1"/>
    <col min="6669" max="6669" width="6.6640625" style="111" customWidth="1"/>
    <col min="6670" max="6670" width="7.1640625" style="111" bestFit="1" customWidth="1"/>
    <col min="6671" max="6671" width="4.83203125" style="111" customWidth="1"/>
    <col min="6672" max="6672" width="3.5" style="111" customWidth="1"/>
    <col min="6673" max="6673" width="3.33203125" style="111" customWidth="1"/>
    <col min="6674" max="6914" width="8.83203125" style="111"/>
    <col min="6915" max="6915" width="3.1640625" style="111" customWidth="1"/>
    <col min="6916" max="6916" width="15.6640625" style="111" customWidth="1"/>
    <col min="6917" max="6917" width="4.6640625" style="111" customWidth="1"/>
    <col min="6918" max="6918" width="6.6640625" style="111" customWidth="1"/>
    <col min="6919" max="6919" width="7.33203125" style="111" customWidth="1"/>
    <col min="6920" max="6920" width="15.6640625" style="111" customWidth="1"/>
    <col min="6921" max="6921" width="4.6640625" style="111" customWidth="1"/>
    <col min="6922" max="6922" width="6.6640625" style="111" customWidth="1"/>
    <col min="6923" max="6924" width="7.1640625" style="111" bestFit="1" customWidth="1"/>
    <col min="6925" max="6925" width="6.6640625" style="111" customWidth="1"/>
    <col min="6926" max="6926" width="7.1640625" style="111" bestFit="1" customWidth="1"/>
    <col min="6927" max="6927" width="4.83203125" style="111" customWidth="1"/>
    <col min="6928" max="6928" width="3.5" style="111" customWidth="1"/>
    <col min="6929" max="6929" width="3.33203125" style="111" customWidth="1"/>
    <col min="6930" max="7170" width="8.83203125" style="111"/>
    <col min="7171" max="7171" width="3.1640625" style="111" customWidth="1"/>
    <col min="7172" max="7172" width="15.6640625" style="111" customWidth="1"/>
    <col min="7173" max="7173" width="4.6640625" style="111" customWidth="1"/>
    <col min="7174" max="7174" width="6.6640625" style="111" customWidth="1"/>
    <col min="7175" max="7175" width="7.33203125" style="111" customWidth="1"/>
    <col min="7176" max="7176" width="15.6640625" style="111" customWidth="1"/>
    <col min="7177" max="7177" width="4.6640625" style="111" customWidth="1"/>
    <col min="7178" max="7178" width="6.6640625" style="111" customWidth="1"/>
    <col min="7179" max="7180" width="7.1640625" style="111" bestFit="1" customWidth="1"/>
    <col min="7181" max="7181" width="6.6640625" style="111" customWidth="1"/>
    <col min="7182" max="7182" width="7.1640625" style="111" bestFit="1" customWidth="1"/>
    <col min="7183" max="7183" width="4.83203125" style="111" customWidth="1"/>
    <col min="7184" max="7184" width="3.5" style="111" customWidth="1"/>
    <col min="7185" max="7185" width="3.33203125" style="111" customWidth="1"/>
    <col min="7186" max="7426" width="8.83203125" style="111"/>
    <col min="7427" max="7427" width="3.1640625" style="111" customWidth="1"/>
    <col min="7428" max="7428" width="15.6640625" style="111" customWidth="1"/>
    <col min="7429" max="7429" width="4.6640625" style="111" customWidth="1"/>
    <col min="7430" max="7430" width="6.6640625" style="111" customWidth="1"/>
    <col min="7431" max="7431" width="7.33203125" style="111" customWidth="1"/>
    <col min="7432" max="7432" width="15.6640625" style="111" customWidth="1"/>
    <col min="7433" max="7433" width="4.6640625" style="111" customWidth="1"/>
    <col min="7434" max="7434" width="6.6640625" style="111" customWidth="1"/>
    <col min="7435" max="7436" width="7.1640625" style="111" bestFit="1" customWidth="1"/>
    <col min="7437" max="7437" width="6.6640625" style="111" customWidth="1"/>
    <col min="7438" max="7438" width="7.1640625" style="111" bestFit="1" customWidth="1"/>
    <col min="7439" max="7439" width="4.83203125" style="111" customWidth="1"/>
    <col min="7440" max="7440" width="3.5" style="111" customWidth="1"/>
    <col min="7441" max="7441" width="3.33203125" style="111" customWidth="1"/>
    <col min="7442" max="7682" width="8.83203125" style="111"/>
    <col min="7683" max="7683" width="3.1640625" style="111" customWidth="1"/>
    <col min="7684" max="7684" width="15.6640625" style="111" customWidth="1"/>
    <col min="7685" max="7685" width="4.6640625" style="111" customWidth="1"/>
    <col min="7686" max="7686" width="6.6640625" style="111" customWidth="1"/>
    <col min="7687" max="7687" width="7.33203125" style="111" customWidth="1"/>
    <col min="7688" max="7688" width="15.6640625" style="111" customWidth="1"/>
    <col min="7689" max="7689" width="4.6640625" style="111" customWidth="1"/>
    <col min="7690" max="7690" width="6.6640625" style="111" customWidth="1"/>
    <col min="7691" max="7692" width="7.1640625" style="111" bestFit="1" customWidth="1"/>
    <col min="7693" max="7693" width="6.6640625" style="111" customWidth="1"/>
    <col min="7694" max="7694" width="7.1640625" style="111" bestFit="1" customWidth="1"/>
    <col min="7695" max="7695" width="4.83203125" style="111" customWidth="1"/>
    <col min="7696" max="7696" width="3.5" style="111" customWidth="1"/>
    <col min="7697" max="7697" width="3.33203125" style="111" customWidth="1"/>
    <col min="7698" max="7938" width="8.83203125" style="111"/>
    <col min="7939" max="7939" width="3.1640625" style="111" customWidth="1"/>
    <col min="7940" max="7940" width="15.6640625" style="111" customWidth="1"/>
    <col min="7941" max="7941" width="4.6640625" style="111" customWidth="1"/>
    <col min="7942" max="7942" width="6.6640625" style="111" customWidth="1"/>
    <col min="7943" max="7943" width="7.33203125" style="111" customWidth="1"/>
    <col min="7944" max="7944" width="15.6640625" style="111" customWidth="1"/>
    <col min="7945" max="7945" width="4.6640625" style="111" customWidth="1"/>
    <col min="7946" max="7946" width="6.6640625" style="111" customWidth="1"/>
    <col min="7947" max="7948" width="7.1640625" style="111" bestFit="1" customWidth="1"/>
    <col min="7949" max="7949" width="6.6640625" style="111" customWidth="1"/>
    <col min="7950" max="7950" width="7.1640625" style="111" bestFit="1" customWidth="1"/>
    <col min="7951" max="7951" width="4.83203125" style="111" customWidth="1"/>
    <col min="7952" max="7952" width="3.5" style="111" customWidth="1"/>
    <col min="7953" max="7953" width="3.33203125" style="111" customWidth="1"/>
    <col min="7954" max="8194" width="8.83203125" style="111"/>
    <col min="8195" max="8195" width="3.1640625" style="111" customWidth="1"/>
    <col min="8196" max="8196" width="15.6640625" style="111" customWidth="1"/>
    <col min="8197" max="8197" width="4.6640625" style="111" customWidth="1"/>
    <col min="8198" max="8198" width="6.6640625" style="111" customWidth="1"/>
    <col min="8199" max="8199" width="7.33203125" style="111" customWidth="1"/>
    <col min="8200" max="8200" width="15.6640625" style="111" customWidth="1"/>
    <col min="8201" max="8201" width="4.6640625" style="111" customWidth="1"/>
    <col min="8202" max="8202" width="6.6640625" style="111" customWidth="1"/>
    <col min="8203" max="8204" width="7.1640625" style="111" bestFit="1" customWidth="1"/>
    <col min="8205" max="8205" width="6.6640625" style="111" customWidth="1"/>
    <col min="8206" max="8206" width="7.1640625" style="111" bestFit="1" customWidth="1"/>
    <col min="8207" max="8207" width="4.83203125" style="111" customWidth="1"/>
    <col min="8208" max="8208" width="3.5" style="111" customWidth="1"/>
    <col min="8209" max="8209" width="3.33203125" style="111" customWidth="1"/>
    <col min="8210" max="8450" width="8.83203125" style="111"/>
    <col min="8451" max="8451" width="3.1640625" style="111" customWidth="1"/>
    <col min="8452" max="8452" width="15.6640625" style="111" customWidth="1"/>
    <col min="8453" max="8453" width="4.6640625" style="111" customWidth="1"/>
    <col min="8454" max="8454" width="6.6640625" style="111" customWidth="1"/>
    <col min="8455" max="8455" width="7.33203125" style="111" customWidth="1"/>
    <col min="8456" max="8456" width="15.6640625" style="111" customWidth="1"/>
    <col min="8457" max="8457" width="4.6640625" style="111" customWidth="1"/>
    <col min="8458" max="8458" width="6.6640625" style="111" customWidth="1"/>
    <col min="8459" max="8460" width="7.1640625" style="111" bestFit="1" customWidth="1"/>
    <col min="8461" max="8461" width="6.6640625" style="111" customWidth="1"/>
    <col min="8462" max="8462" width="7.1640625" style="111" bestFit="1" customWidth="1"/>
    <col min="8463" max="8463" width="4.83203125" style="111" customWidth="1"/>
    <col min="8464" max="8464" width="3.5" style="111" customWidth="1"/>
    <col min="8465" max="8465" width="3.33203125" style="111" customWidth="1"/>
    <col min="8466" max="8706" width="8.83203125" style="111"/>
    <col min="8707" max="8707" width="3.1640625" style="111" customWidth="1"/>
    <col min="8708" max="8708" width="15.6640625" style="111" customWidth="1"/>
    <col min="8709" max="8709" width="4.6640625" style="111" customWidth="1"/>
    <col min="8710" max="8710" width="6.6640625" style="111" customWidth="1"/>
    <col min="8711" max="8711" width="7.33203125" style="111" customWidth="1"/>
    <col min="8712" max="8712" width="15.6640625" style="111" customWidth="1"/>
    <col min="8713" max="8713" width="4.6640625" style="111" customWidth="1"/>
    <col min="8714" max="8714" width="6.6640625" style="111" customWidth="1"/>
    <col min="8715" max="8716" width="7.1640625" style="111" bestFit="1" customWidth="1"/>
    <col min="8717" max="8717" width="6.6640625" style="111" customWidth="1"/>
    <col min="8718" max="8718" width="7.1640625" style="111" bestFit="1" customWidth="1"/>
    <col min="8719" max="8719" width="4.83203125" style="111" customWidth="1"/>
    <col min="8720" max="8720" width="3.5" style="111" customWidth="1"/>
    <col min="8721" max="8721" width="3.33203125" style="111" customWidth="1"/>
    <col min="8722" max="8962" width="8.83203125" style="111"/>
    <col min="8963" max="8963" width="3.1640625" style="111" customWidth="1"/>
    <col min="8964" max="8964" width="15.6640625" style="111" customWidth="1"/>
    <col min="8965" max="8965" width="4.6640625" style="111" customWidth="1"/>
    <col min="8966" max="8966" width="6.6640625" style="111" customWidth="1"/>
    <col min="8967" max="8967" width="7.33203125" style="111" customWidth="1"/>
    <col min="8968" max="8968" width="15.6640625" style="111" customWidth="1"/>
    <col min="8969" max="8969" width="4.6640625" style="111" customWidth="1"/>
    <col min="8970" max="8970" width="6.6640625" style="111" customWidth="1"/>
    <col min="8971" max="8972" width="7.1640625" style="111" bestFit="1" customWidth="1"/>
    <col min="8973" max="8973" width="6.6640625" style="111" customWidth="1"/>
    <col min="8974" max="8974" width="7.1640625" style="111" bestFit="1" customWidth="1"/>
    <col min="8975" max="8975" width="4.83203125" style="111" customWidth="1"/>
    <col min="8976" max="8976" width="3.5" style="111" customWidth="1"/>
    <col min="8977" max="8977" width="3.33203125" style="111" customWidth="1"/>
    <col min="8978" max="9218" width="8.83203125" style="111"/>
    <col min="9219" max="9219" width="3.1640625" style="111" customWidth="1"/>
    <col min="9220" max="9220" width="15.6640625" style="111" customWidth="1"/>
    <col min="9221" max="9221" width="4.6640625" style="111" customWidth="1"/>
    <col min="9222" max="9222" width="6.6640625" style="111" customWidth="1"/>
    <col min="9223" max="9223" width="7.33203125" style="111" customWidth="1"/>
    <col min="9224" max="9224" width="15.6640625" style="111" customWidth="1"/>
    <col min="9225" max="9225" width="4.6640625" style="111" customWidth="1"/>
    <col min="9226" max="9226" width="6.6640625" style="111" customWidth="1"/>
    <col min="9227" max="9228" width="7.1640625" style="111" bestFit="1" customWidth="1"/>
    <col min="9229" max="9229" width="6.6640625" style="111" customWidth="1"/>
    <col min="9230" max="9230" width="7.1640625" style="111" bestFit="1" customWidth="1"/>
    <col min="9231" max="9231" width="4.83203125" style="111" customWidth="1"/>
    <col min="9232" max="9232" width="3.5" style="111" customWidth="1"/>
    <col min="9233" max="9233" width="3.33203125" style="111" customWidth="1"/>
    <col min="9234" max="9474" width="8.83203125" style="111"/>
    <col min="9475" max="9475" width="3.1640625" style="111" customWidth="1"/>
    <col min="9476" max="9476" width="15.6640625" style="111" customWidth="1"/>
    <col min="9477" max="9477" width="4.6640625" style="111" customWidth="1"/>
    <col min="9478" max="9478" width="6.6640625" style="111" customWidth="1"/>
    <col min="9479" max="9479" width="7.33203125" style="111" customWidth="1"/>
    <col min="9480" max="9480" width="15.6640625" style="111" customWidth="1"/>
    <col min="9481" max="9481" width="4.6640625" style="111" customWidth="1"/>
    <col min="9482" max="9482" width="6.6640625" style="111" customWidth="1"/>
    <col min="9483" max="9484" width="7.1640625" style="111" bestFit="1" customWidth="1"/>
    <col min="9485" max="9485" width="6.6640625" style="111" customWidth="1"/>
    <col min="9486" max="9486" width="7.1640625" style="111" bestFit="1" customWidth="1"/>
    <col min="9487" max="9487" width="4.83203125" style="111" customWidth="1"/>
    <col min="9488" max="9488" width="3.5" style="111" customWidth="1"/>
    <col min="9489" max="9489" width="3.33203125" style="111" customWidth="1"/>
    <col min="9490" max="9730" width="8.83203125" style="111"/>
    <col min="9731" max="9731" width="3.1640625" style="111" customWidth="1"/>
    <col min="9732" max="9732" width="15.6640625" style="111" customWidth="1"/>
    <col min="9733" max="9733" width="4.6640625" style="111" customWidth="1"/>
    <col min="9734" max="9734" width="6.6640625" style="111" customWidth="1"/>
    <col min="9735" max="9735" width="7.33203125" style="111" customWidth="1"/>
    <col min="9736" max="9736" width="15.6640625" style="111" customWidth="1"/>
    <col min="9737" max="9737" width="4.6640625" style="111" customWidth="1"/>
    <col min="9738" max="9738" width="6.6640625" style="111" customWidth="1"/>
    <col min="9739" max="9740" width="7.1640625" style="111" bestFit="1" customWidth="1"/>
    <col min="9741" max="9741" width="6.6640625" style="111" customWidth="1"/>
    <col min="9742" max="9742" width="7.1640625" style="111" bestFit="1" customWidth="1"/>
    <col min="9743" max="9743" width="4.83203125" style="111" customWidth="1"/>
    <col min="9744" max="9744" width="3.5" style="111" customWidth="1"/>
    <col min="9745" max="9745" width="3.33203125" style="111" customWidth="1"/>
    <col min="9746" max="9986" width="8.83203125" style="111"/>
    <col min="9987" max="9987" width="3.1640625" style="111" customWidth="1"/>
    <col min="9988" max="9988" width="15.6640625" style="111" customWidth="1"/>
    <col min="9989" max="9989" width="4.6640625" style="111" customWidth="1"/>
    <col min="9990" max="9990" width="6.6640625" style="111" customWidth="1"/>
    <col min="9991" max="9991" width="7.33203125" style="111" customWidth="1"/>
    <col min="9992" max="9992" width="15.6640625" style="111" customWidth="1"/>
    <col min="9993" max="9993" width="4.6640625" style="111" customWidth="1"/>
    <col min="9994" max="9994" width="6.6640625" style="111" customWidth="1"/>
    <col min="9995" max="9996" width="7.1640625" style="111" bestFit="1" customWidth="1"/>
    <col min="9997" max="9997" width="6.6640625" style="111" customWidth="1"/>
    <col min="9998" max="9998" width="7.1640625" style="111" bestFit="1" customWidth="1"/>
    <col min="9999" max="9999" width="4.83203125" style="111" customWidth="1"/>
    <col min="10000" max="10000" width="3.5" style="111" customWidth="1"/>
    <col min="10001" max="10001" width="3.33203125" style="111" customWidth="1"/>
    <col min="10002" max="10242" width="8.83203125" style="111"/>
    <col min="10243" max="10243" width="3.1640625" style="111" customWidth="1"/>
    <col min="10244" max="10244" width="15.6640625" style="111" customWidth="1"/>
    <col min="10245" max="10245" width="4.6640625" style="111" customWidth="1"/>
    <col min="10246" max="10246" width="6.6640625" style="111" customWidth="1"/>
    <col min="10247" max="10247" width="7.33203125" style="111" customWidth="1"/>
    <col min="10248" max="10248" width="15.6640625" style="111" customWidth="1"/>
    <col min="10249" max="10249" width="4.6640625" style="111" customWidth="1"/>
    <col min="10250" max="10250" width="6.6640625" style="111" customWidth="1"/>
    <col min="10251" max="10252" width="7.1640625" style="111" bestFit="1" customWidth="1"/>
    <col min="10253" max="10253" width="6.6640625" style="111" customWidth="1"/>
    <col min="10254" max="10254" width="7.1640625" style="111" bestFit="1" customWidth="1"/>
    <col min="10255" max="10255" width="4.83203125" style="111" customWidth="1"/>
    <col min="10256" max="10256" width="3.5" style="111" customWidth="1"/>
    <col min="10257" max="10257" width="3.33203125" style="111" customWidth="1"/>
    <col min="10258" max="10498" width="8.83203125" style="111"/>
    <col min="10499" max="10499" width="3.1640625" style="111" customWidth="1"/>
    <col min="10500" max="10500" width="15.6640625" style="111" customWidth="1"/>
    <col min="10501" max="10501" width="4.6640625" style="111" customWidth="1"/>
    <col min="10502" max="10502" width="6.6640625" style="111" customWidth="1"/>
    <col min="10503" max="10503" width="7.33203125" style="111" customWidth="1"/>
    <col min="10504" max="10504" width="15.6640625" style="111" customWidth="1"/>
    <col min="10505" max="10505" width="4.6640625" style="111" customWidth="1"/>
    <col min="10506" max="10506" width="6.6640625" style="111" customWidth="1"/>
    <col min="10507" max="10508" width="7.1640625" style="111" bestFit="1" customWidth="1"/>
    <col min="10509" max="10509" width="6.6640625" style="111" customWidth="1"/>
    <col min="10510" max="10510" width="7.1640625" style="111" bestFit="1" customWidth="1"/>
    <col min="10511" max="10511" width="4.83203125" style="111" customWidth="1"/>
    <col min="10512" max="10512" width="3.5" style="111" customWidth="1"/>
    <col min="10513" max="10513" width="3.33203125" style="111" customWidth="1"/>
    <col min="10514" max="10754" width="8.83203125" style="111"/>
    <col min="10755" max="10755" width="3.1640625" style="111" customWidth="1"/>
    <col min="10756" max="10756" width="15.6640625" style="111" customWidth="1"/>
    <col min="10757" max="10757" width="4.6640625" style="111" customWidth="1"/>
    <col min="10758" max="10758" width="6.6640625" style="111" customWidth="1"/>
    <col min="10759" max="10759" width="7.33203125" style="111" customWidth="1"/>
    <col min="10760" max="10760" width="15.6640625" style="111" customWidth="1"/>
    <col min="10761" max="10761" width="4.6640625" style="111" customWidth="1"/>
    <col min="10762" max="10762" width="6.6640625" style="111" customWidth="1"/>
    <col min="10763" max="10764" width="7.1640625" style="111" bestFit="1" customWidth="1"/>
    <col min="10765" max="10765" width="6.6640625" style="111" customWidth="1"/>
    <col min="10766" max="10766" width="7.1640625" style="111" bestFit="1" customWidth="1"/>
    <col min="10767" max="10767" width="4.83203125" style="111" customWidth="1"/>
    <col min="10768" max="10768" width="3.5" style="111" customWidth="1"/>
    <col min="10769" max="10769" width="3.33203125" style="111" customWidth="1"/>
    <col min="10770" max="11010" width="8.83203125" style="111"/>
    <col min="11011" max="11011" width="3.1640625" style="111" customWidth="1"/>
    <col min="11012" max="11012" width="15.6640625" style="111" customWidth="1"/>
    <col min="11013" max="11013" width="4.6640625" style="111" customWidth="1"/>
    <col min="11014" max="11014" width="6.6640625" style="111" customWidth="1"/>
    <col min="11015" max="11015" width="7.33203125" style="111" customWidth="1"/>
    <col min="11016" max="11016" width="15.6640625" style="111" customWidth="1"/>
    <col min="11017" max="11017" width="4.6640625" style="111" customWidth="1"/>
    <col min="11018" max="11018" width="6.6640625" style="111" customWidth="1"/>
    <col min="11019" max="11020" width="7.1640625" style="111" bestFit="1" customWidth="1"/>
    <col min="11021" max="11021" width="6.6640625" style="111" customWidth="1"/>
    <col min="11022" max="11022" width="7.1640625" style="111" bestFit="1" customWidth="1"/>
    <col min="11023" max="11023" width="4.83203125" style="111" customWidth="1"/>
    <col min="11024" max="11024" width="3.5" style="111" customWidth="1"/>
    <col min="11025" max="11025" width="3.33203125" style="111" customWidth="1"/>
    <col min="11026" max="11266" width="8.83203125" style="111"/>
    <col min="11267" max="11267" width="3.1640625" style="111" customWidth="1"/>
    <col min="11268" max="11268" width="15.6640625" style="111" customWidth="1"/>
    <col min="11269" max="11269" width="4.6640625" style="111" customWidth="1"/>
    <col min="11270" max="11270" width="6.6640625" style="111" customWidth="1"/>
    <col min="11271" max="11271" width="7.33203125" style="111" customWidth="1"/>
    <col min="11272" max="11272" width="15.6640625" style="111" customWidth="1"/>
    <col min="11273" max="11273" width="4.6640625" style="111" customWidth="1"/>
    <col min="11274" max="11274" width="6.6640625" style="111" customWidth="1"/>
    <col min="11275" max="11276" width="7.1640625" style="111" bestFit="1" customWidth="1"/>
    <col min="11277" max="11277" width="6.6640625" style="111" customWidth="1"/>
    <col min="11278" max="11278" width="7.1640625" style="111" bestFit="1" customWidth="1"/>
    <col min="11279" max="11279" width="4.83203125" style="111" customWidth="1"/>
    <col min="11280" max="11280" width="3.5" style="111" customWidth="1"/>
    <col min="11281" max="11281" width="3.33203125" style="111" customWidth="1"/>
    <col min="11282" max="11522" width="8.83203125" style="111"/>
    <col min="11523" max="11523" width="3.1640625" style="111" customWidth="1"/>
    <col min="11524" max="11524" width="15.6640625" style="111" customWidth="1"/>
    <col min="11525" max="11525" width="4.6640625" style="111" customWidth="1"/>
    <col min="11526" max="11526" width="6.6640625" style="111" customWidth="1"/>
    <col min="11527" max="11527" width="7.33203125" style="111" customWidth="1"/>
    <col min="11528" max="11528" width="15.6640625" style="111" customWidth="1"/>
    <col min="11529" max="11529" width="4.6640625" style="111" customWidth="1"/>
    <col min="11530" max="11530" width="6.6640625" style="111" customWidth="1"/>
    <col min="11531" max="11532" width="7.1640625" style="111" bestFit="1" customWidth="1"/>
    <col min="11533" max="11533" width="6.6640625" style="111" customWidth="1"/>
    <col min="11534" max="11534" width="7.1640625" style="111" bestFit="1" customWidth="1"/>
    <col min="11535" max="11535" width="4.83203125" style="111" customWidth="1"/>
    <col min="11536" max="11536" width="3.5" style="111" customWidth="1"/>
    <col min="11537" max="11537" width="3.33203125" style="111" customWidth="1"/>
    <col min="11538" max="11778" width="8.83203125" style="111"/>
    <col min="11779" max="11779" width="3.1640625" style="111" customWidth="1"/>
    <col min="11780" max="11780" width="15.6640625" style="111" customWidth="1"/>
    <col min="11781" max="11781" width="4.6640625" style="111" customWidth="1"/>
    <col min="11782" max="11782" width="6.6640625" style="111" customWidth="1"/>
    <col min="11783" max="11783" width="7.33203125" style="111" customWidth="1"/>
    <col min="11784" max="11784" width="15.6640625" style="111" customWidth="1"/>
    <col min="11785" max="11785" width="4.6640625" style="111" customWidth="1"/>
    <col min="11786" max="11786" width="6.6640625" style="111" customWidth="1"/>
    <col min="11787" max="11788" width="7.1640625" style="111" bestFit="1" customWidth="1"/>
    <col min="11789" max="11789" width="6.6640625" style="111" customWidth="1"/>
    <col min="11790" max="11790" width="7.1640625" style="111" bestFit="1" customWidth="1"/>
    <col min="11791" max="11791" width="4.83203125" style="111" customWidth="1"/>
    <col min="11792" max="11792" width="3.5" style="111" customWidth="1"/>
    <col min="11793" max="11793" width="3.33203125" style="111" customWidth="1"/>
    <col min="11794" max="12034" width="8.83203125" style="111"/>
    <col min="12035" max="12035" width="3.1640625" style="111" customWidth="1"/>
    <col min="12036" max="12036" width="15.6640625" style="111" customWidth="1"/>
    <col min="12037" max="12037" width="4.6640625" style="111" customWidth="1"/>
    <col min="12038" max="12038" width="6.6640625" style="111" customWidth="1"/>
    <col min="12039" max="12039" width="7.33203125" style="111" customWidth="1"/>
    <col min="12040" max="12040" width="15.6640625" style="111" customWidth="1"/>
    <col min="12041" max="12041" width="4.6640625" style="111" customWidth="1"/>
    <col min="12042" max="12042" width="6.6640625" style="111" customWidth="1"/>
    <col min="12043" max="12044" width="7.1640625" style="111" bestFit="1" customWidth="1"/>
    <col min="12045" max="12045" width="6.6640625" style="111" customWidth="1"/>
    <col min="12046" max="12046" width="7.1640625" style="111" bestFit="1" customWidth="1"/>
    <col min="12047" max="12047" width="4.83203125" style="111" customWidth="1"/>
    <col min="12048" max="12048" width="3.5" style="111" customWidth="1"/>
    <col min="12049" max="12049" width="3.33203125" style="111" customWidth="1"/>
    <col min="12050" max="12290" width="8.83203125" style="111"/>
    <col min="12291" max="12291" width="3.1640625" style="111" customWidth="1"/>
    <col min="12292" max="12292" width="15.6640625" style="111" customWidth="1"/>
    <col min="12293" max="12293" width="4.6640625" style="111" customWidth="1"/>
    <col min="12294" max="12294" width="6.6640625" style="111" customWidth="1"/>
    <col min="12295" max="12295" width="7.33203125" style="111" customWidth="1"/>
    <col min="12296" max="12296" width="15.6640625" style="111" customWidth="1"/>
    <col min="12297" max="12297" width="4.6640625" style="111" customWidth="1"/>
    <col min="12298" max="12298" width="6.6640625" style="111" customWidth="1"/>
    <col min="12299" max="12300" width="7.1640625" style="111" bestFit="1" customWidth="1"/>
    <col min="12301" max="12301" width="6.6640625" style="111" customWidth="1"/>
    <col min="12302" max="12302" width="7.1640625" style="111" bestFit="1" customWidth="1"/>
    <col min="12303" max="12303" width="4.83203125" style="111" customWidth="1"/>
    <col min="12304" max="12304" width="3.5" style="111" customWidth="1"/>
    <col min="12305" max="12305" width="3.33203125" style="111" customWidth="1"/>
    <col min="12306" max="12546" width="8.83203125" style="111"/>
    <col min="12547" max="12547" width="3.1640625" style="111" customWidth="1"/>
    <col min="12548" max="12548" width="15.6640625" style="111" customWidth="1"/>
    <col min="12549" max="12549" width="4.6640625" style="111" customWidth="1"/>
    <col min="12550" max="12550" width="6.6640625" style="111" customWidth="1"/>
    <col min="12551" max="12551" width="7.33203125" style="111" customWidth="1"/>
    <col min="12552" max="12552" width="15.6640625" style="111" customWidth="1"/>
    <col min="12553" max="12553" width="4.6640625" style="111" customWidth="1"/>
    <col min="12554" max="12554" width="6.6640625" style="111" customWidth="1"/>
    <col min="12555" max="12556" width="7.1640625" style="111" bestFit="1" customWidth="1"/>
    <col min="12557" max="12557" width="6.6640625" style="111" customWidth="1"/>
    <col min="12558" max="12558" width="7.1640625" style="111" bestFit="1" customWidth="1"/>
    <col min="12559" max="12559" width="4.83203125" style="111" customWidth="1"/>
    <col min="12560" max="12560" width="3.5" style="111" customWidth="1"/>
    <col min="12561" max="12561" width="3.33203125" style="111" customWidth="1"/>
    <col min="12562" max="12802" width="8.83203125" style="111"/>
    <col min="12803" max="12803" width="3.1640625" style="111" customWidth="1"/>
    <col min="12804" max="12804" width="15.6640625" style="111" customWidth="1"/>
    <col min="12805" max="12805" width="4.6640625" style="111" customWidth="1"/>
    <col min="12806" max="12806" width="6.6640625" style="111" customWidth="1"/>
    <col min="12807" max="12807" width="7.33203125" style="111" customWidth="1"/>
    <col min="12808" max="12808" width="15.6640625" style="111" customWidth="1"/>
    <col min="12809" max="12809" width="4.6640625" style="111" customWidth="1"/>
    <col min="12810" max="12810" width="6.6640625" style="111" customWidth="1"/>
    <col min="12811" max="12812" width="7.1640625" style="111" bestFit="1" customWidth="1"/>
    <col min="12813" max="12813" width="6.6640625" style="111" customWidth="1"/>
    <col min="12814" max="12814" width="7.1640625" style="111" bestFit="1" customWidth="1"/>
    <col min="12815" max="12815" width="4.83203125" style="111" customWidth="1"/>
    <col min="12816" max="12816" width="3.5" style="111" customWidth="1"/>
    <col min="12817" max="12817" width="3.33203125" style="111" customWidth="1"/>
    <col min="12818" max="13058" width="8.83203125" style="111"/>
    <col min="13059" max="13059" width="3.1640625" style="111" customWidth="1"/>
    <col min="13060" max="13060" width="15.6640625" style="111" customWidth="1"/>
    <col min="13061" max="13061" width="4.6640625" style="111" customWidth="1"/>
    <col min="13062" max="13062" width="6.6640625" style="111" customWidth="1"/>
    <col min="13063" max="13063" width="7.33203125" style="111" customWidth="1"/>
    <col min="13064" max="13064" width="15.6640625" style="111" customWidth="1"/>
    <col min="13065" max="13065" width="4.6640625" style="111" customWidth="1"/>
    <col min="13066" max="13066" width="6.6640625" style="111" customWidth="1"/>
    <col min="13067" max="13068" width="7.1640625" style="111" bestFit="1" customWidth="1"/>
    <col min="13069" max="13069" width="6.6640625" style="111" customWidth="1"/>
    <col min="13070" max="13070" width="7.1640625" style="111" bestFit="1" customWidth="1"/>
    <col min="13071" max="13071" width="4.83203125" style="111" customWidth="1"/>
    <col min="13072" max="13072" width="3.5" style="111" customWidth="1"/>
    <col min="13073" max="13073" width="3.33203125" style="111" customWidth="1"/>
    <col min="13074" max="13314" width="8.83203125" style="111"/>
    <col min="13315" max="13315" width="3.1640625" style="111" customWidth="1"/>
    <col min="13316" max="13316" width="15.6640625" style="111" customWidth="1"/>
    <col min="13317" max="13317" width="4.6640625" style="111" customWidth="1"/>
    <col min="13318" max="13318" width="6.6640625" style="111" customWidth="1"/>
    <col min="13319" max="13319" width="7.33203125" style="111" customWidth="1"/>
    <col min="13320" max="13320" width="15.6640625" style="111" customWidth="1"/>
    <col min="13321" max="13321" width="4.6640625" style="111" customWidth="1"/>
    <col min="13322" max="13322" width="6.6640625" style="111" customWidth="1"/>
    <col min="13323" max="13324" width="7.1640625" style="111" bestFit="1" customWidth="1"/>
    <col min="13325" max="13325" width="6.6640625" style="111" customWidth="1"/>
    <col min="13326" max="13326" width="7.1640625" style="111" bestFit="1" customWidth="1"/>
    <col min="13327" max="13327" width="4.83203125" style="111" customWidth="1"/>
    <col min="13328" max="13328" width="3.5" style="111" customWidth="1"/>
    <col min="13329" max="13329" width="3.33203125" style="111" customWidth="1"/>
    <col min="13330" max="13570" width="8.83203125" style="111"/>
    <col min="13571" max="13571" width="3.1640625" style="111" customWidth="1"/>
    <col min="13572" max="13572" width="15.6640625" style="111" customWidth="1"/>
    <col min="13573" max="13573" width="4.6640625" style="111" customWidth="1"/>
    <col min="13574" max="13574" width="6.6640625" style="111" customWidth="1"/>
    <col min="13575" max="13575" width="7.33203125" style="111" customWidth="1"/>
    <col min="13576" max="13576" width="15.6640625" style="111" customWidth="1"/>
    <col min="13577" max="13577" width="4.6640625" style="111" customWidth="1"/>
    <col min="13578" max="13578" width="6.6640625" style="111" customWidth="1"/>
    <col min="13579" max="13580" width="7.1640625" style="111" bestFit="1" customWidth="1"/>
    <col min="13581" max="13581" width="6.6640625" style="111" customWidth="1"/>
    <col min="13582" max="13582" width="7.1640625" style="111" bestFit="1" customWidth="1"/>
    <col min="13583" max="13583" width="4.83203125" style="111" customWidth="1"/>
    <col min="13584" max="13584" width="3.5" style="111" customWidth="1"/>
    <col min="13585" max="13585" width="3.33203125" style="111" customWidth="1"/>
    <col min="13586" max="13826" width="8.83203125" style="111"/>
    <col min="13827" max="13827" width="3.1640625" style="111" customWidth="1"/>
    <col min="13828" max="13828" width="15.6640625" style="111" customWidth="1"/>
    <col min="13829" max="13829" width="4.6640625" style="111" customWidth="1"/>
    <col min="13830" max="13830" width="6.6640625" style="111" customWidth="1"/>
    <col min="13831" max="13831" width="7.33203125" style="111" customWidth="1"/>
    <col min="13832" max="13832" width="15.6640625" style="111" customWidth="1"/>
    <col min="13833" max="13833" width="4.6640625" style="111" customWidth="1"/>
    <col min="13834" max="13834" width="6.6640625" style="111" customWidth="1"/>
    <col min="13835" max="13836" width="7.1640625" style="111" bestFit="1" customWidth="1"/>
    <col min="13837" max="13837" width="6.6640625" style="111" customWidth="1"/>
    <col min="13838" max="13838" width="7.1640625" style="111" bestFit="1" customWidth="1"/>
    <col min="13839" max="13839" width="4.83203125" style="111" customWidth="1"/>
    <col min="13840" max="13840" width="3.5" style="111" customWidth="1"/>
    <col min="13841" max="13841" width="3.33203125" style="111" customWidth="1"/>
    <col min="13842" max="14082" width="8.83203125" style="111"/>
    <col min="14083" max="14083" width="3.1640625" style="111" customWidth="1"/>
    <col min="14084" max="14084" width="15.6640625" style="111" customWidth="1"/>
    <col min="14085" max="14085" width="4.6640625" style="111" customWidth="1"/>
    <col min="14086" max="14086" width="6.6640625" style="111" customWidth="1"/>
    <col min="14087" max="14087" width="7.33203125" style="111" customWidth="1"/>
    <col min="14088" max="14088" width="15.6640625" style="111" customWidth="1"/>
    <col min="14089" max="14089" width="4.6640625" style="111" customWidth="1"/>
    <col min="14090" max="14090" width="6.6640625" style="111" customWidth="1"/>
    <col min="14091" max="14092" width="7.1640625" style="111" bestFit="1" customWidth="1"/>
    <col min="14093" max="14093" width="6.6640625" style="111" customWidth="1"/>
    <col min="14094" max="14094" width="7.1640625" style="111" bestFit="1" customWidth="1"/>
    <col min="14095" max="14095" width="4.83203125" style="111" customWidth="1"/>
    <col min="14096" max="14096" width="3.5" style="111" customWidth="1"/>
    <col min="14097" max="14097" width="3.33203125" style="111" customWidth="1"/>
    <col min="14098" max="14338" width="8.83203125" style="111"/>
    <col min="14339" max="14339" width="3.1640625" style="111" customWidth="1"/>
    <col min="14340" max="14340" width="15.6640625" style="111" customWidth="1"/>
    <col min="14341" max="14341" width="4.6640625" style="111" customWidth="1"/>
    <col min="14342" max="14342" width="6.6640625" style="111" customWidth="1"/>
    <col min="14343" max="14343" width="7.33203125" style="111" customWidth="1"/>
    <col min="14344" max="14344" width="15.6640625" style="111" customWidth="1"/>
    <col min="14345" max="14345" width="4.6640625" style="111" customWidth="1"/>
    <col min="14346" max="14346" width="6.6640625" style="111" customWidth="1"/>
    <col min="14347" max="14348" width="7.1640625" style="111" bestFit="1" customWidth="1"/>
    <col min="14349" max="14349" width="6.6640625" style="111" customWidth="1"/>
    <col min="14350" max="14350" width="7.1640625" style="111" bestFit="1" customWidth="1"/>
    <col min="14351" max="14351" width="4.83203125" style="111" customWidth="1"/>
    <col min="14352" max="14352" width="3.5" style="111" customWidth="1"/>
    <col min="14353" max="14353" width="3.33203125" style="111" customWidth="1"/>
    <col min="14354" max="14594" width="8.83203125" style="111"/>
    <col min="14595" max="14595" width="3.1640625" style="111" customWidth="1"/>
    <col min="14596" max="14596" width="15.6640625" style="111" customWidth="1"/>
    <col min="14597" max="14597" width="4.6640625" style="111" customWidth="1"/>
    <col min="14598" max="14598" width="6.6640625" style="111" customWidth="1"/>
    <col min="14599" max="14599" width="7.33203125" style="111" customWidth="1"/>
    <col min="14600" max="14600" width="15.6640625" style="111" customWidth="1"/>
    <col min="14601" max="14601" width="4.6640625" style="111" customWidth="1"/>
    <col min="14602" max="14602" width="6.6640625" style="111" customWidth="1"/>
    <col min="14603" max="14604" width="7.1640625" style="111" bestFit="1" customWidth="1"/>
    <col min="14605" max="14605" width="6.6640625" style="111" customWidth="1"/>
    <col min="14606" max="14606" width="7.1640625" style="111" bestFit="1" customWidth="1"/>
    <col min="14607" max="14607" width="4.83203125" style="111" customWidth="1"/>
    <col min="14608" max="14608" width="3.5" style="111" customWidth="1"/>
    <col min="14609" max="14609" width="3.33203125" style="111" customWidth="1"/>
    <col min="14610" max="14850" width="8.83203125" style="111"/>
    <col min="14851" max="14851" width="3.1640625" style="111" customWidth="1"/>
    <col min="14852" max="14852" width="15.6640625" style="111" customWidth="1"/>
    <col min="14853" max="14853" width="4.6640625" style="111" customWidth="1"/>
    <col min="14854" max="14854" width="6.6640625" style="111" customWidth="1"/>
    <col min="14855" max="14855" width="7.33203125" style="111" customWidth="1"/>
    <col min="14856" max="14856" width="15.6640625" style="111" customWidth="1"/>
    <col min="14857" max="14857" width="4.6640625" style="111" customWidth="1"/>
    <col min="14858" max="14858" width="6.6640625" style="111" customWidth="1"/>
    <col min="14859" max="14860" width="7.1640625" style="111" bestFit="1" customWidth="1"/>
    <col min="14861" max="14861" width="6.6640625" style="111" customWidth="1"/>
    <col min="14862" max="14862" width="7.1640625" style="111" bestFit="1" customWidth="1"/>
    <col min="14863" max="14863" width="4.83203125" style="111" customWidth="1"/>
    <col min="14864" max="14864" width="3.5" style="111" customWidth="1"/>
    <col min="14865" max="14865" width="3.33203125" style="111" customWidth="1"/>
    <col min="14866" max="15106" width="8.83203125" style="111"/>
    <col min="15107" max="15107" width="3.1640625" style="111" customWidth="1"/>
    <col min="15108" max="15108" width="15.6640625" style="111" customWidth="1"/>
    <col min="15109" max="15109" width="4.6640625" style="111" customWidth="1"/>
    <col min="15110" max="15110" width="6.6640625" style="111" customWidth="1"/>
    <col min="15111" max="15111" width="7.33203125" style="111" customWidth="1"/>
    <col min="15112" max="15112" width="15.6640625" style="111" customWidth="1"/>
    <col min="15113" max="15113" width="4.6640625" style="111" customWidth="1"/>
    <col min="15114" max="15114" width="6.6640625" style="111" customWidth="1"/>
    <col min="15115" max="15116" width="7.1640625" style="111" bestFit="1" customWidth="1"/>
    <col min="15117" max="15117" width="6.6640625" style="111" customWidth="1"/>
    <col min="15118" max="15118" width="7.1640625" style="111" bestFit="1" customWidth="1"/>
    <col min="15119" max="15119" width="4.83203125" style="111" customWidth="1"/>
    <col min="15120" max="15120" width="3.5" style="111" customWidth="1"/>
    <col min="15121" max="15121" width="3.33203125" style="111" customWidth="1"/>
    <col min="15122" max="15362" width="8.83203125" style="111"/>
    <col min="15363" max="15363" width="3.1640625" style="111" customWidth="1"/>
    <col min="15364" max="15364" width="15.6640625" style="111" customWidth="1"/>
    <col min="15365" max="15365" width="4.6640625" style="111" customWidth="1"/>
    <col min="15366" max="15366" width="6.6640625" style="111" customWidth="1"/>
    <col min="15367" max="15367" width="7.33203125" style="111" customWidth="1"/>
    <col min="15368" max="15368" width="15.6640625" style="111" customWidth="1"/>
    <col min="15369" max="15369" width="4.6640625" style="111" customWidth="1"/>
    <col min="15370" max="15370" width="6.6640625" style="111" customWidth="1"/>
    <col min="15371" max="15372" width="7.1640625" style="111" bestFit="1" customWidth="1"/>
    <col min="15373" max="15373" width="6.6640625" style="111" customWidth="1"/>
    <col min="15374" max="15374" width="7.1640625" style="111" bestFit="1" customWidth="1"/>
    <col min="15375" max="15375" width="4.83203125" style="111" customWidth="1"/>
    <col min="15376" max="15376" width="3.5" style="111" customWidth="1"/>
    <col min="15377" max="15377" width="3.33203125" style="111" customWidth="1"/>
    <col min="15378" max="15618" width="8.83203125" style="111"/>
    <col min="15619" max="15619" width="3.1640625" style="111" customWidth="1"/>
    <col min="15620" max="15620" width="15.6640625" style="111" customWidth="1"/>
    <col min="15621" max="15621" width="4.6640625" style="111" customWidth="1"/>
    <col min="15622" max="15622" width="6.6640625" style="111" customWidth="1"/>
    <col min="15623" max="15623" width="7.33203125" style="111" customWidth="1"/>
    <col min="15624" max="15624" width="15.6640625" style="111" customWidth="1"/>
    <col min="15625" max="15625" width="4.6640625" style="111" customWidth="1"/>
    <col min="15626" max="15626" width="6.6640625" style="111" customWidth="1"/>
    <col min="15627" max="15628" width="7.1640625" style="111" bestFit="1" customWidth="1"/>
    <col min="15629" max="15629" width="6.6640625" style="111" customWidth="1"/>
    <col min="15630" max="15630" width="7.1640625" style="111" bestFit="1" customWidth="1"/>
    <col min="15631" max="15631" width="4.83203125" style="111" customWidth="1"/>
    <col min="15632" max="15632" width="3.5" style="111" customWidth="1"/>
    <col min="15633" max="15633" width="3.33203125" style="111" customWidth="1"/>
    <col min="15634" max="15874" width="8.83203125" style="111"/>
    <col min="15875" max="15875" width="3.1640625" style="111" customWidth="1"/>
    <col min="15876" max="15876" width="15.6640625" style="111" customWidth="1"/>
    <col min="15877" max="15877" width="4.6640625" style="111" customWidth="1"/>
    <col min="15878" max="15878" width="6.6640625" style="111" customWidth="1"/>
    <col min="15879" max="15879" width="7.33203125" style="111" customWidth="1"/>
    <col min="15880" max="15880" width="15.6640625" style="111" customWidth="1"/>
    <col min="15881" max="15881" width="4.6640625" style="111" customWidth="1"/>
    <col min="15882" max="15882" width="6.6640625" style="111" customWidth="1"/>
    <col min="15883" max="15884" width="7.1640625" style="111" bestFit="1" customWidth="1"/>
    <col min="15885" max="15885" width="6.6640625" style="111" customWidth="1"/>
    <col min="15886" max="15886" width="7.1640625" style="111" bestFit="1" customWidth="1"/>
    <col min="15887" max="15887" width="4.83203125" style="111" customWidth="1"/>
    <col min="15888" max="15888" width="3.5" style="111" customWidth="1"/>
    <col min="15889" max="15889" width="3.33203125" style="111" customWidth="1"/>
    <col min="15890" max="16130" width="8.83203125" style="111"/>
    <col min="16131" max="16131" width="3.1640625" style="111" customWidth="1"/>
    <col min="16132" max="16132" width="15.6640625" style="111" customWidth="1"/>
    <col min="16133" max="16133" width="4.6640625" style="111" customWidth="1"/>
    <col min="16134" max="16134" width="6.6640625" style="111" customWidth="1"/>
    <col min="16135" max="16135" width="7.33203125" style="111" customWidth="1"/>
    <col min="16136" max="16136" width="15.6640625" style="111" customWidth="1"/>
    <col min="16137" max="16137" width="4.6640625" style="111" customWidth="1"/>
    <col min="16138" max="16138" width="6.6640625" style="111" customWidth="1"/>
    <col min="16139" max="16140" width="7.1640625" style="111" bestFit="1" customWidth="1"/>
    <col min="16141" max="16141" width="6.6640625" style="111" customWidth="1"/>
    <col min="16142" max="16142" width="7.1640625" style="111" bestFit="1" customWidth="1"/>
    <col min="16143" max="16143" width="4.83203125" style="111" customWidth="1"/>
    <col min="16144" max="16144" width="3.5" style="111" customWidth="1"/>
    <col min="16145" max="16145" width="3.33203125" style="111" customWidth="1"/>
    <col min="16146" max="16384" width="8.83203125" style="111"/>
  </cols>
  <sheetData>
    <row r="1" spans="2:17" ht="16" x14ac:dyDescent="0.2">
      <c r="E1" s="112" t="s">
        <v>345</v>
      </c>
      <c r="G1" s="112"/>
      <c r="I1" s="126"/>
      <c r="J1" s="126"/>
      <c r="K1" s="217"/>
      <c r="M1" s="112" t="s">
        <v>345</v>
      </c>
      <c r="Q1" s="112"/>
    </row>
    <row r="2" spans="2:17" s="113" customFormat="1" ht="16" x14ac:dyDescent="0.2">
      <c r="E2" s="114" t="s">
        <v>354</v>
      </c>
      <c r="G2" s="114"/>
      <c r="I2" s="121"/>
      <c r="J2" s="121"/>
      <c r="K2" s="201"/>
      <c r="M2" s="114" t="s">
        <v>346</v>
      </c>
      <c r="Q2" s="114"/>
    </row>
    <row r="3" spans="2:17" s="113" customFormat="1" ht="12" customHeight="1" thickBot="1" x14ac:dyDescent="0.25">
      <c r="E3" s="114"/>
      <c r="G3" s="114"/>
      <c r="I3" s="121"/>
      <c r="J3" s="121"/>
      <c r="K3" s="201"/>
      <c r="O3" s="114"/>
      <c r="Q3" s="114"/>
    </row>
    <row r="4" spans="2:17" s="113" customFormat="1" ht="16" x14ac:dyDescent="0.2">
      <c r="B4" s="115" t="s">
        <v>202</v>
      </c>
      <c r="C4" s="133"/>
      <c r="D4" s="116"/>
      <c r="E4" s="116"/>
      <c r="F4" s="116"/>
      <c r="G4" s="116"/>
      <c r="H4" s="116"/>
      <c r="I4" s="216"/>
      <c r="J4" s="126"/>
      <c r="K4" s="217"/>
      <c r="L4" s="115" t="s">
        <v>202</v>
      </c>
      <c r="M4" s="133"/>
      <c r="N4" s="117"/>
      <c r="O4" s="111"/>
      <c r="Q4" s="114"/>
    </row>
    <row r="5" spans="2:17" s="113" customFormat="1" ht="16" x14ac:dyDescent="0.2">
      <c r="B5" s="122" t="s">
        <v>534</v>
      </c>
      <c r="C5" s="121"/>
      <c r="D5" s="121"/>
      <c r="E5" s="126"/>
      <c r="F5" s="126"/>
      <c r="G5" s="126"/>
      <c r="H5" s="126"/>
      <c r="I5" s="124"/>
      <c r="J5" s="126"/>
      <c r="K5" s="217"/>
      <c r="L5" s="118"/>
      <c r="M5" s="121"/>
      <c r="N5" s="120"/>
      <c r="Q5" s="114"/>
    </row>
    <row r="6" spans="2:17" s="113" customFormat="1" ht="16" x14ac:dyDescent="0.2">
      <c r="B6" s="203" t="s">
        <v>402</v>
      </c>
      <c r="C6" s="111"/>
      <c r="D6" s="208" t="s">
        <v>532</v>
      </c>
      <c r="E6" s="126"/>
      <c r="F6" s="126"/>
      <c r="G6" s="208" t="s">
        <v>533</v>
      </c>
      <c r="H6" s="126"/>
      <c r="I6" s="127"/>
      <c r="J6" s="126"/>
      <c r="K6" s="217"/>
      <c r="L6" s="122" t="s">
        <v>193</v>
      </c>
      <c r="N6" s="124"/>
      <c r="O6" s="111"/>
      <c r="Q6" s="114"/>
    </row>
    <row r="7" spans="2:17" s="113" customFormat="1" ht="16" x14ac:dyDescent="0.2">
      <c r="B7" s="204">
        <f>ZOS!D247</f>
        <v>0.6649746192893401</v>
      </c>
      <c r="C7" s="205"/>
      <c r="D7" s="206"/>
      <c r="E7" s="202">
        <f>ZOS!G247</f>
        <v>0.70186125211505923</v>
      </c>
      <c r="F7" s="202"/>
      <c r="G7" s="211">
        <f>ZOS!K247</f>
        <v>0.73265651438240276</v>
      </c>
      <c r="H7" s="205"/>
      <c r="I7" s="127"/>
      <c r="J7" s="126"/>
      <c r="K7" s="217"/>
      <c r="L7" s="204">
        <v>0.51</v>
      </c>
      <c r="M7" s="134"/>
      <c r="N7" s="127"/>
      <c r="O7" s="111"/>
      <c r="Q7" s="114"/>
    </row>
    <row r="8" spans="2:17" s="113" customFormat="1" ht="16" x14ac:dyDescent="0.2">
      <c r="B8" s="129"/>
      <c r="C8" s="134"/>
      <c r="D8" s="206"/>
      <c r="E8" s="207"/>
      <c r="F8" s="134"/>
      <c r="G8" s="212"/>
      <c r="H8" s="134"/>
      <c r="I8" s="127"/>
      <c r="J8" s="126"/>
      <c r="K8" s="217"/>
      <c r="L8" s="129"/>
      <c r="M8" s="134"/>
      <c r="N8" s="127"/>
      <c r="O8" s="111"/>
      <c r="Q8" s="114"/>
    </row>
    <row r="9" spans="2:17" s="113" customFormat="1" ht="16" x14ac:dyDescent="0.2">
      <c r="B9" s="200" t="s">
        <v>348</v>
      </c>
      <c r="C9" s="210">
        <f>ZOS!D250</f>
        <v>53</v>
      </c>
      <c r="D9" s="270" t="s">
        <v>348</v>
      </c>
      <c r="E9" s="271"/>
      <c r="F9" s="223">
        <f>ZOS!G250</f>
        <v>54</v>
      </c>
      <c r="G9" s="209" t="s">
        <v>348</v>
      </c>
      <c r="H9" s="210"/>
      <c r="I9" s="120">
        <f>ZOS!K250</f>
        <v>55</v>
      </c>
      <c r="J9" s="126"/>
      <c r="K9" s="217"/>
      <c r="L9" s="200" t="s">
        <v>348</v>
      </c>
      <c r="M9" s="223">
        <v>33</v>
      </c>
      <c r="N9" s="127"/>
      <c r="O9" s="111"/>
      <c r="Q9" s="114"/>
    </row>
    <row r="10" spans="2:17" s="113" customFormat="1" ht="16" x14ac:dyDescent="0.2">
      <c r="B10" s="200" t="s">
        <v>349</v>
      </c>
      <c r="C10" s="224">
        <f>ZOS!D251</f>
        <v>27</v>
      </c>
      <c r="D10" s="270" t="s">
        <v>349</v>
      </c>
      <c r="E10" s="271"/>
      <c r="F10" s="225">
        <f>ZOS!G251</f>
        <v>26</v>
      </c>
      <c r="G10" s="270" t="s">
        <v>349</v>
      </c>
      <c r="H10" s="271"/>
      <c r="I10" s="226">
        <f>ZOS!K251</f>
        <v>25</v>
      </c>
      <c r="J10" s="126"/>
      <c r="K10" s="217"/>
      <c r="L10" s="200" t="s">
        <v>349</v>
      </c>
      <c r="M10" s="225">
        <v>51</v>
      </c>
      <c r="N10" s="127"/>
      <c r="O10" s="111"/>
      <c r="Q10" s="114"/>
    </row>
    <row r="11" spans="2:17" s="113" customFormat="1" ht="17" thickBot="1" x14ac:dyDescent="0.25">
      <c r="B11" s="221" t="s">
        <v>650</v>
      </c>
      <c r="C11" s="222">
        <f>SUM(C9:C10)</f>
        <v>80</v>
      </c>
      <c r="D11" s="268" t="s">
        <v>650</v>
      </c>
      <c r="E11" s="214"/>
      <c r="F11" s="269">
        <f>SUM(F9:F10)</f>
        <v>80</v>
      </c>
      <c r="G11" s="268" t="s">
        <v>650</v>
      </c>
      <c r="H11" s="213"/>
      <c r="I11" s="227">
        <f>SUM(I9:I10)</f>
        <v>80</v>
      </c>
      <c r="J11" s="126"/>
      <c r="K11" s="217"/>
      <c r="L11" s="221" t="s">
        <v>651</v>
      </c>
      <c r="M11" s="215">
        <f>SUM(M9:M10)</f>
        <v>84</v>
      </c>
      <c r="N11" s="132"/>
      <c r="O11" s="111"/>
      <c r="Q11" s="114"/>
    </row>
    <row r="12" spans="2:17" s="113" customFormat="1" ht="12" customHeight="1" thickBot="1" x14ac:dyDescent="0.25">
      <c r="E12" s="114"/>
      <c r="G12" s="114"/>
      <c r="I12" s="121"/>
      <c r="J12" s="121"/>
      <c r="K12" s="201"/>
      <c r="O12" s="114"/>
      <c r="Q12" s="114"/>
    </row>
    <row r="13" spans="2:17" ht="16" x14ac:dyDescent="0.2">
      <c r="B13" s="115" t="s">
        <v>355</v>
      </c>
      <c r="C13" s="116"/>
      <c r="D13" s="117"/>
      <c r="F13" s="115" t="s">
        <v>356</v>
      </c>
      <c r="G13" s="116"/>
      <c r="H13" s="117"/>
      <c r="I13" s="126"/>
      <c r="J13" s="126"/>
      <c r="K13" s="217"/>
      <c r="L13" s="115" t="s">
        <v>312</v>
      </c>
      <c r="M13" s="116"/>
      <c r="N13" s="117"/>
    </row>
    <row r="14" spans="2:17" s="113" customFormat="1" x14ac:dyDescent="0.2">
      <c r="B14" s="118"/>
      <c r="C14" s="119"/>
      <c r="D14" s="120"/>
      <c r="F14" s="118"/>
      <c r="G14" s="121"/>
      <c r="H14" s="120"/>
      <c r="I14" s="121"/>
      <c r="J14" s="121"/>
      <c r="K14" s="201"/>
      <c r="L14" s="118"/>
      <c r="M14" s="119"/>
      <c r="N14" s="120"/>
    </row>
    <row r="15" spans="2:17" x14ac:dyDescent="0.2">
      <c r="B15" s="122" t="s">
        <v>193</v>
      </c>
      <c r="D15" s="124"/>
      <c r="F15" s="122" t="s">
        <v>193</v>
      </c>
      <c r="H15" s="124"/>
      <c r="I15" s="139"/>
      <c r="J15" s="139"/>
      <c r="K15" s="217"/>
      <c r="L15" s="122" t="s">
        <v>193</v>
      </c>
      <c r="N15" s="124"/>
    </row>
    <row r="16" spans="2:17" ht="16" x14ac:dyDescent="0.2">
      <c r="B16" s="204">
        <f>CICS!G146</f>
        <v>0.82835820895522383</v>
      </c>
      <c r="C16" s="126"/>
      <c r="D16" s="127"/>
      <c r="F16" s="125">
        <f>CICS!K146</f>
        <v>0.82089552238805974</v>
      </c>
      <c r="G16" s="128"/>
      <c r="H16" s="127"/>
      <c r="I16" s="126"/>
      <c r="J16" s="126"/>
      <c r="K16" s="217"/>
      <c r="L16" s="125">
        <v>0.73</v>
      </c>
      <c r="M16" s="126"/>
      <c r="N16" s="127"/>
    </row>
    <row r="17" spans="2:15" x14ac:dyDescent="0.2">
      <c r="B17" s="266"/>
      <c r="C17" s="128"/>
      <c r="D17" s="127"/>
      <c r="F17" s="129"/>
      <c r="G17" s="128"/>
      <c r="H17" s="127"/>
      <c r="I17" s="126"/>
      <c r="J17" s="126"/>
      <c r="K17" s="217"/>
      <c r="L17" s="129"/>
      <c r="M17" s="128"/>
      <c r="N17" s="127"/>
    </row>
    <row r="18" spans="2:15" x14ac:dyDescent="0.2">
      <c r="B18" s="200" t="s">
        <v>348</v>
      </c>
      <c r="C18" s="223">
        <f>CICS!G149</f>
        <v>107</v>
      </c>
      <c r="D18" s="127"/>
      <c r="F18" s="200" t="s">
        <v>348</v>
      </c>
      <c r="G18" s="223">
        <f>CICS!K149</f>
        <v>52</v>
      </c>
      <c r="H18" s="127"/>
      <c r="I18" s="126"/>
      <c r="J18" s="126"/>
      <c r="K18" s="217"/>
      <c r="L18" s="200" t="s">
        <v>348</v>
      </c>
      <c r="M18" s="130">
        <v>33</v>
      </c>
      <c r="N18" s="127"/>
    </row>
    <row r="19" spans="2:15" x14ac:dyDescent="0.2">
      <c r="B19" s="200" t="s">
        <v>349</v>
      </c>
      <c r="C19" s="225">
        <f>CICS!G150</f>
        <v>31</v>
      </c>
      <c r="D19" s="127"/>
      <c r="F19" s="200" t="s">
        <v>349</v>
      </c>
      <c r="G19" s="225">
        <f>CICS!K150</f>
        <v>17</v>
      </c>
      <c r="H19" s="127"/>
      <c r="I19" s="126"/>
      <c r="J19" s="126"/>
      <c r="K19" s="217"/>
      <c r="L19" s="200" t="s">
        <v>349</v>
      </c>
      <c r="M19" s="131">
        <v>36</v>
      </c>
      <c r="N19" s="127"/>
    </row>
    <row r="20" spans="2:15" ht="16.5" customHeight="1" thickBot="1" x14ac:dyDescent="0.25">
      <c r="B20" s="221" t="s">
        <v>650</v>
      </c>
      <c r="C20" s="267">
        <f>SUM(C18:C19)</f>
        <v>138</v>
      </c>
      <c r="D20" s="132"/>
      <c r="F20" s="221" t="s">
        <v>650</v>
      </c>
      <c r="G20" s="215">
        <f>SUM(G18:G19)</f>
        <v>69</v>
      </c>
      <c r="H20" s="132"/>
      <c r="I20" s="126"/>
      <c r="J20" s="126"/>
      <c r="K20" s="217"/>
      <c r="L20" s="221" t="s">
        <v>650</v>
      </c>
      <c r="M20" s="267">
        <f>SUM(M18:M19)</f>
        <v>69</v>
      </c>
      <c r="N20" s="132"/>
    </row>
    <row r="21" spans="2:15" ht="11.25" customHeight="1" thickBot="1" x14ac:dyDescent="0.25">
      <c r="B21" s="126"/>
      <c r="C21" s="126"/>
      <c r="D21" s="126"/>
      <c r="E21" s="126"/>
      <c r="F21" s="126"/>
      <c r="G21" s="126"/>
      <c r="H21" s="126"/>
      <c r="I21" s="126"/>
      <c r="J21" s="126"/>
      <c r="K21" s="217"/>
      <c r="L21" s="126"/>
      <c r="M21" s="126"/>
      <c r="N21" s="126"/>
      <c r="O21" s="126"/>
    </row>
    <row r="22" spans="2:15" ht="16" x14ac:dyDescent="0.2">
      <c r="B22" s="115" t="s">
        <v>347</v>
      </c>
      <c r="C22" s="116"/>
      <c r="D22" s="117"/>
      <c r="E22" s="126"/>
      <c r="J22" s="126"/>
      <c r="K22" s="217"/>
      <c r="L22" s="115" t="s">
        <v>347</v>
      </c>
      <c r="M22" s="116"/>
      <c r="N22" s="117"/>
    </row>
    <row r="23" spans="2:15" s="113" customFormat="1" x14ac:dyDescent="0.2">
      <c r="B23" s="118"/>
      <c r="C23" s="121"/>
      <c r="D23" s="120"/>
      <c r="E23" s="121"/>
      <c r="J23" s="121"/>
      <c r="K23" s="201"/>
      <c r="L23" s="118"/>
      <c r="M23" s="121"/>
      <c r="N23" s="120"/>
    </row>
    <row r="24" spans="2:15" x14ac:dyDescent="0.2">
      <c r="B24" s="122" t="s">
        <v>193</v>
      </c>
      <c r="D24" s="124"/>
      <c r="E24" s="139"/>
      <c r="J24" s="139"/>
      <c r="K24" s="217"/>
      <c r="L24" s="122"/>
      <c r="M24" s="123" t="s">
        <v>193</v>
      </c>
      <c r="N24" s="124"/>
    </row>
    <row r="25" spans="2:15" ht="16" x14ac:dyDescent="0.2">
      <c r="B25" s="125">
        <f>'DB2'!G39</f>
        <v>0.84042879019908112</v>
      </c>
      <c r="C25" s="128"/>
      <c r="D25" s="127"/>
      <c r="E25" s="126"/>
      <c r="J25" s="126"/>
      <c r="K25" s="217"/>
      <c r="L25" s="125">
        <v>0.7</v>
      </c>
      <c r="M25" s="128"/>
      <c r="N25" s="127"/>
    </row>
    <row r="26" spans="2:15" x14ac:dyDescent="0.2">
      <c r="B26" s="129"/>
      <c r="C26" s="128"/>
      <c r="D26" s="127"/>
      <c r="E26" s="126"/>
      <c r="J26" s="126"/>
      <c r="K26" s="217"/>
      <c r="L26" s="129"/>
      <c r="M26" s="128"/>
      <c r="N26" s="127"/>
    </row>
    <row r="27" spans="2:15" x14ac:dyDescent="0.2">
      <c r="B27" s="200" t="s">
        <v>348</v>
      </c>
      <c r="C27" s="223">
        <f>'DB2'!G42</f>
        <v>31</v>
      </c>
      <c r="D27" s="127"/>
      <c r="E27" s="126"/>
      <c r="J27" s="126"/>
      <c r="K27" s="217"/>
      <c r="L27" s="200" t="s">
        <v>348</v>
      </c>
      <c r="M27" s="130">
        <v>37</v>
      </c>
      <c r="N27" s="127"/>
    </row>
    <row r="28" spans="2:15" x14ac:dyDescent="0.2">
      <c r="B28" s="200" t="s">
        <v>349</v>
      </c>
      <c r="C28" s="225">
        <f>'DB2'!G43</f>
        <v>4</v>
      </c>
      <c r="D28" s="127"/>
      <c r="E28" s="126"/>
      <c r="J28" s="126"/>
      <c r="K28" s="217"/>
      <c r="L28" s="200" t="s">
        <v>349</v>
      </c>
      <c r="M28" s="131">
        <v>9</v>
      </c>
      <c r="N28" s="127"/>
    </row>
    <row r="29" spans="2:15" ht="15" customHeight="1" thickBot="1" x14ac:dyDescent="0.25">
      <c r="B29" s="221" t="s">
        <v>650</v>
      </c>
      <c r="C29" s="215">
        <f>SUM(C27:C28)</f>
        <v>35</v>
      </c>
      <c r="D29" s="132"/>
      <c r="E29" s="126"/>
      <c r="J29" s="126"/>
      <c r="K29" s="217"/>
      <c r="L29" s="221" t="s">
        <v>652</v>
      </c>
      <c r="M29" s="267">
        <f>SUM(M27:M28)</f>
        <v>46</v>
      </c>
      <c r="N29" s="132"/>
    </row>
    <row r="30" spans="2:15" ht="10.5" customHeight="1" thickBot="1" x14ac:dyDescent="0.25">
      <c r="J30" s="126"/>
      <c r="K30" s="217"/>
      <c r="L30" s="126"/>
      <c r="M30" s="126"/>
      <c r="N30" s="126"/>
    </row>
    <row r="31" spans="2:15" ht="15.75" customHeight="1" x14ac:dyDescent="0.2">
      <c r="B31" s="115" t="s">
        <v>328</v>
      </c>
      <c r="C31" s="116"/>
      <c r="D31" s="117"/>
      <c r="J31" s="126"/>
      <c r="K31" s="217"/>
      <c r="L31" s="115" t="s">
        <v>328</v>
      </c>
      <c r="M31" s="116"/>
      <c r="N31" s="117"/>
    </row>
    <row r="32" spans="2:15" s="113" customFormat="1" x14ac:dyDescent="0.2">
      <c r="B32" s="118"/>
      <c r="C32" s="119"/>
      <c r="D32" s="120"/>
      <c r="J32" s="121"/>
      <c r="K32" s="201"/>
      <c r="L32" s="118"/>
      <c r="M32" s="119"/>
      <c r="N32" s="120"/>
    </row>
    <row r="33" spans="2:15" x14ac:dyDescent="0.2">
      <c r="B33" s="122" t="s">
        <v>193</v>
      </c>
      <c r="D33" s="124"/>
      <c r="J33" s="139"/>
      <c r="K33" s="217"/>
      <c r="L33" s="122"/>
      <c r="M33" s="123" t="s">
        <v>193</v>
      </c>
      <c r="N33" s="124"/>
    </row>
    <row r="34" spans="2:15" ht="16" x14ac:dyDescent="0.2">
      <c r="B34" s="125">
        <f>IMS!G46</f>
        <v>0.95142137459517817</v>
      </c>
      <c r="C34" s="128"/>
      <c r="D34" s="127"/>
      <c r="J34" s="126"/>
      <c r="K34" s="217"/>
      <c r="L34" s="125">
        <v>0.92</v>
      </c>
      <c r="M34" s="128"/>
      <c r="N34" s="127"/>
    </row>
    <row r="35" spans="2:15" x14ac:dyDescent="0.2">
      <c r="B35" s="129"/>
      <c r="C35" s="128"/>
      <c r="D35" s="127"/>
      <c r="J35" s="126"/>
      <c r="K35" s="217"/>
      <c r="L35" s="129"/>
      <c r="M35" s="128"/>
      <c r="N35" s="127"/>
    </row>
    <row r="36" spans="2:15" x14ac:dyDescent="0.2">
      <c r="B36" s="200" t="s">
        <v>348</v>
      </c>
      <c r="C36" s="223">
        <f>IMS!G49</f>
        <v>32</v>
      </c>
      <c r="D36" s="127"/>
      <c r="J36" s="126"/>
      <c r="K36" s="217"/>
      <c r="L36" s="200" t="s">
        <v>348</v>
      </c>
      <c r="M36" s="130">
        <v>35</v>
      </c>
      <c r="N36" s="127"/>
    </row>
    <row r="37" spans="2:15" x14ac:dyDescent="0.2">
      <c r="B37" s="200" t="s">
        <v>349</v>
      </c>
      <c r="C37" s="225">
        <f>IMS!G50</f>
        <v>9</v>
      </c>
      <c r="D37" s="127"/>
      <c r="J37" s="126"/>
      <c r="K37" s="217"/>
      <c r="L37" s="200" t="s">
        <v>349</v>
      </c>
      <c r="M37" s="131">
        <v>15</v>
      </c>
      <c r="N37" s="127"/>
    </row>
    <row r="38" spans="2:15" ht="15.75" customHeight="1" thickBot="1" x14ac:dyDescent="0.25">
      <c r="B38" s="221" t="s">
        <v>650</v>
      </c>
      <c r="C38" s="215">
        <f>SUM(C36:C37)</f>
        <v>41</v>
      </c>
      <c r="D38" s="132"/>
      <c r="J38" s="126"/>
      <c r="K38" s="217"/>
      <c r="L38" s="221" t="s">
        <v>651</v>
      </c>
      <c r="M38" s="267">
        <f>SUM(M36:M37)</f>
        <v>50</v>
      </c>
      <c r="N38" s="132"/>
    </row>
    <row r="39" spans="2:15" ht="8.25" customHeight="1" thickBot="1" x14ac:dyDescent="0.25">
      <c r="B39" s="126"/>
      <c r="C39" s="126"/>
      <c r="D39" s="126"/>
      <c r="E39" s="126"/>
      <c r="F39" s="126"/>
      <c r="G39" s="126"/>
      <c r="H39" s="126"/>
      <c r="I39" s="126"/>
      <c r="J39" s="126"/>
      <c r="K39" s="217"/>
      <c r="L39" s="126"/>
      <c r="M39" s="126"/>
      <c r="N39" s="126"/>
      <c r="O39" s="126"/>
    </row>
    <row r="40" spans="2:15" ht="16" x14ac:dyDescent="0.2">
      <c r="B40" s="272" t="s">
        <v>655</v>
      </c>
      <c r="C40" s="273"/>
      <c r="D40" s="274"/>
      <c r="F40" s="261"/>
      <c r="G40" s="261"/>
      <c r="H40" s="126"/>
      <c r="I40" s="126"/>
      <c r="J40" s="126"/>
      <c r="K40" s="217"/>
      <c r="L40" s="115" t="s">
        <v>350</v>
      </c>
      <c r="M40" s="133"/>
      <c r="N40" s="117"/>
    </row>
    <row r="41" spans="2:15" x14ac:dyDescent="0.2">
      <c r="B41" s="118"/>
      <c r="C41" s="119"/>
      <c r="D41" s="120"/>
      <c r="E41" s="113"/>
      <c r="F41" s="262"/>
      <c r="G41" s="121"/>
      <c r="H41" s="121"/>
      <c r="I41" s="121"/>
      <c r="J41" s="121"/>
      <c r="K41" s="217"/>
      <c r="L41" s="118"/>
      <c r="M41" s="119"/>
      <c r="N41" s="120"/>
      <c r="O41" s="113"/>
    </row>
    <row r="42" spans="2:15" x14ac:dyDescent="0.2">
      <c r="B42" s="122" t="s">
        <v>193</v>
      </c>
      <c r="D42" s="124"/>
      <c r="F42" s="263"/>
      <c r="G42" s="123"/>
      <c r="H42" s="139"/>
      <c r="I42" s="139"/>
      <c r="J42" s="139"/>
      <c r="K42" s="217"/>
      <c r="L42" s="122" t="s">
        <v>193</v>
      </c>
      <c r="N42" s="124"/>
    </row>
    <row r="43" spans="2:15" ht="16" x14ac:dyDescent="0.2">
      <c r="B43" s="135">
        <f>'MQ MF Dist'!F1395</f>
        <v>64.132553606237821</v>
      </c>
      <c r="C43" s="136" t="s">
        <v>352</v>
      </c>
      <c r="D43" s="127"/>
      <c r="F43" s="205"/>
      <c r="G43" s="134"/>
      <c r="H43" s="126"/>
      <c r="I43" s="126"/>
      <c r="J43" s="126"/>
      <c r="K43" s="217"/>
      <c r="L43" s="135">
        <v>52</v>
      </c>
      <c r="M43" s="136" t="s">
        <v>352</v>
      </c>
      <c r="N43" s="127"/>
    </row>
    <row r="44" spans="2:15" x14ac:dyDescent="0.2">
      <c r="B44" s="129"/>
      <c r="C44" s="134"/>
      <c r="D44" s="127"/>
      <c r="F44" s="207"/>
      <c r="G44" s="134"/>
      <c r="H44" s="126"/>
      <c r="I44" s="126"/>
      <c r="J44" s="126"/>
      <c r="K44" s="217"/>
      <c r="L44" s="129"/>
      <c r="M44" s="134"/>
      <c r="N44" s="127"/>
    </row>
    <row r="45" spans="2:15" x14ac:dyDescent="0.2">
      <c r="B45" s="200" t="s">
        <v>348</v>
      </c>
      <c r="C45" s="223">
        <f>'MQ MF Dist'!F1391</f>
        <v>658</v>
      </c>
      <c r="D45" s="127"/>
      <c r="F45" s="264"/>
      <c r="G45" s="130"/>
      <c r="H45" s="126"/>
      <c r="I45" s="126"/>
      <c r="J45" s="126"/>
      <c r="K45" s="217"/>
      <c r="L45" s="200" t="s">
        <v>348</v>
      </c>
      <c r="M45" s="130">
        <v>641</v>
      </c>
      <c r="N45" s="127"/>
    </row>
    <row r="46" spans="2:15" ht="15" customHeight="1" x14ac:dyDescent="0.2">
      <c r="B46" s="200" t="s">
        <v>349</v>
      </c>
      <c r="C46" s="225">
        <f>'MQ MF Dist'!F1392</f>
        <v>368</v>
      </c>
      <c r="D46" s="137"/>
      <c r="F46" s="264"/>
      <c r="G46" s="131"/>
      <c r="H46" s="140"/>
      <c r="I46" s="126"/>
      <c r="J46" s="140"/>
      <c r="K46" s="217"/>
      <c r="L46" s="200" t="s">
        <v>349</v>
      </c>
      <c r="M46" s="131">
        <v>289</v>
      </c>
      <c r="N46" s="137"/>
    </row>
    <row r="47" spans="2:15" ht="15" customHeight="1" x14ac:dyDescent="0.2">
      <c r="B47" s="200" t="s">
        <v>353</v>
      </c>
      <c r="C47" s="223">
        <f>'MQ MF Dist'!F1393</f>
        <v>360</v>
      </c>
      <c r="D47" s="127"/>
      <c r="F47" s="264"/>
      <c r="G47" s="130"/>
      <c r="H47" s="126"/>
      <c r="I47" s="126"/>
      <c r="J47" s="126"/>
      <c r="K47" s="217"/>
      <c r="L47" s="200" t="s">
        <v>353</v>
      </c>
      <c r="M47" s="130">
        <v>294</v>
      </c>
      <c r="N47" s="127"/>
    </row>
    <row r="48" spans="2:15" ht="16.5" customHeight="1" thickBot="1" x14ac:dyDescent="0.25">
      <c r="B48" s="221" t="s">
        <v>652</v>
      </c>
      <c r="C48" s="215">
        <f>'MQ MF Dist'!F1394</f>
        <v>1026</v>
      </c>
      <c r="D48" s="132"/>
      <c r="F48" s="264"/>
      <c r="G48" s="265"/>
      <c r="H48" s="126"/>
      <c r="I48" s="126"/>
      <c r="J48" s="126"/>
      <c r="K48" s="217"/>
      <c r="L48" s="221" t="s">
        <v>653</v>
      </c>
      <c r="M48" s="267">
        <f>SUM(M45:M47)</f>
        <v>1224</v>
      </c>
      <c r="N48" s="132"/>
    </row>
    <row r="49" spans="2:14" ht="9.75" customHeight="1" thickBot="1" x14ac:dyDescent="0.25">
      <c r="B49" s="138"/>
      <c r="F49" s="126"/>
      <c r="G49" s="126"/>
      <c r="H49" s="126"/>
      <c r="I49" s="126"/>
      <c r="J49" s="126"/>
      <c r="K49" s="217"/>
      <c r="L49" s="138"/>
    </row>
    <row r="50" spans="2:14" ht="16" x14ac:dyDescent="0.2">
      <c r="B50" s="115" t="s">
        <v>351</v>
      </c>
      <c r="C50" s="133"/>
      <c r="D50" s="117"/>
      <c r="I50" s="126"/>
      <c r="J50" s="126"/>
      <c r="K50" s="217"/>
      <c r="L50" s="115" t="s">
        <v>351</v>
      </c>
      <c r="M50" s="133"/>
      <c r="N50" s="117"/>
    </row>
    <row r="51" spans="2:14" x14ac:dyDescent="0.2">
      <c r="B51" s="118"/>
      <c r="C51" s="121"/>
      <c r="D51" s="120"/>
      <c r="I51" s="126"/>
      <c r="J51" s="126"/>
      <c r="K51" s="217"/>
      <c r="L51" s="118"/>
      <c r="M51" s="121"/>
      <c r="N51" s="120"/>
    </row>
    <row r="52" spans="2:14" x14ac:dyDescent="0.2">
      <c r="B52" s="122" t="s">
        <v>193</v>
      </c>
      <c r="D52" s="124"/>
      <c r="I52" s="126"/>
      <c r="J52" s="127"/>
      <c r="K52" s="126"/>
      <c r="L52" s="122" t="s">
        <v>193</v>
      </c>
      <c r="N52" s="124"/>
    </row>
    <row r="53" spans="2:14" ht="16" x14ac:dyDescent="0.2">
      <c r="B53" s="204">
        <f>WAS!K158</f>
        <v>0.79838408949658168</v>
      </c>
      <c r="C53" s="136"/>
      <c r="D53" s="127"/>
      <c r="I53" s="126"/>
      <c r="J53" s="127"/>
      <c r="L53" s="125">
        <v>0.56000000000000005</v>
      </c>
      <c r="M53" s="136"/>
      <c r="N53" s="127"/>
    </row>
    <row r="54" spans="2:14" x14ac:dyDescent="0.2">
      <c r="B54" s="129"/>
      <c r="C54" s="134"/>
      <c r="D54" s="127"/>
      <c r="I54" s="126"/>
      <c r="J54" s="127"/>
      <c r="L54" s="129"/>
      <c r="M54" s="134"/>
      <c r="N54" s="127"/>
    </row>
    <row r="55" spans="2:14" x14ac:dyDescent="0.2">
      <c r="B55" s="200" t="s">
        <v>348</v>
      </c>
      <c r="C55" s="130">
        <f>WAS!K161</f>
        <v>67</v>
      </c>
      <c r="D55" s="127"/>
      <c r="I55" s="126"/>
      <c r="J55" s="127"/>
      <c r="L55" s="200" t="s">
        <v>348</v>
      </c>
      <c r="M55" s="130">
        <v>101</v>
      </c>
      <c r="N55" s="127"/>
    </row>
    <row r="56" spans="2:14" x14ac:dyDescent="0.2">
      <c r="B56" s="200" t="s">
        <v>349</v>
      </c>
      <c r="C56" s="131">
        <f>WAS!K162</f>
        <v>58</v>
      </c>
      <c r="D56" s="137"/>
      <c r="I56" s="126"/>
      <c r="J56" s="127"/>
      <c r="L56" s="200" t="s">
        <v>349</v>
      </c>
      <c r="M56" s="131">
        <v>74</v>
      </c>
      <c r="N56" s="137"/>
    </row>
    <row r="57" spans="2:14" ht="20.25" customHeight="1" thickBot="1" x14ac:dyDescent="0.25">
      <c r="B57" s="221" t="s">
        <v>651</v>
      </c>
      <c r="C57" s="267">
        <f>SUM(C55:C56)</f>
        <v>125</v>
      </c>
      <c r="D57" s="132"/>
      <c r="I57" s="126"/>
      <c r="J57" s="127"/>
      <c r="L57" s="221" t="s">
        <v>652</v>
      </c>
      <c r="M57" s="267">
        <f>SUM(M55:M56)</f>
        <v>175</v>
      </c>
      <c r="N57" s="132"/>
    </row>
    <row r="58" spans="2:14" x14ac:dyDescent="0.2">
      <c r="I58" s="126"/>
      <c r="J58" s="126"/>
    </row>
    <row r="59" spans="2:14" x14ac:dyDescent="0.2">
      <c r="I59" s="126"/>
      <c r="J59" s="126"/>
    </row>
  </sheetData>
  <mergeCells count="4">
    <mergeCell ref="D9:E9"/>
    <mergeCell ref="D10:E10"/>
    <mergeCell ref="G10:H10"/>
    <mergeCell ref="B40:D40"/>
  </mergeCells>
  <conditionalFormatting sqref="D43:E47 D53:D57 H43:I44 J34:K38 I45:I47 J43:J47 I6:I8">
    <cfRule type="cellIs" dxfId="1962" priority="8" stopIfTrue="1" operator="greaterThan">
      <formula>0</formula>
    </cfRule>
  </conditionalFormatting>
  <conditionalFormatting sqref="D48">
    <cfRule type="cellIs" dxfId="1961" priority="7" stopIfTrue="1" operator="greaterThan">
      <formula>0</formula>
    </cfRule>
  </conditionalFormatting>
  <conditionalFormatting sqref="N43:O47 N53:N57">
    <cfRule type="cellIs" dxfId="1960" priority="6" stopIfTrue="1" operator="greaterThan">
      <formula>0</formula>
    </cfRule>
  </conditionalFormatting>
  <conditionalFormatting sqref="N48">
    <cfRule type="cellIs" dxfId="1959" priority="5" stopIfTrue="1" operator="greaterThan">
      <formula>0</formula>
    </cfRule>
  </conditionalFormatting>
  <conditionalFormatting sqref="H48">
    <cfRule type="cellIs" dxfId="1958" priority="1" stopIfTrue="1" operator="greaterThan">
      <formula>0</formula>
    </cfRule>
  </conditionalFormatting>
  <conditionalFormatting sqref="D7:D8">
    <cfRule type="cellIs" dxfId="1957" priority="3" stopIfTrue="1" operator="greaterThan">
      <formula>0</formula>
    </cfRule>
  </conditionalFormatting>
  <conditionalFormatting sqref="H45:H47">
    <cfRule type="cellIs" dxfId="1956" priority="2" stopIfTrue="1" operator="greaterThan">
      <formula>0</formula>
    </cfRule>
  </conditionalFormatting>
  <pageMargins left="0.17" right="0.16" top="0.27" bottom="0.38" header="0.17" footer="0.17"/>
  <pageSetup paperSize="9" orientation="portrait" r:id="rId1"/>
  <headerFooter alignWithMargins="0">
    <oddFooter>&amp;L&amp;8&amp;F&amp;C&amp;8&amp;P&amp;R&amp;8&amp;D -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2"/>
  <sheetViews>
    <sheetView tabSelected="1" topLeftCell="D1" workbookViewId="0">
      <selection activeCell="D2" sqref="D2"/>
    </sheetView>
  </sheetViews>
  <sheetFormatPr baseColWidth="10" defaultColWidth="8.83203125" defaultRowHeight="12" x14ac:dyDescent="0.15"/>
  <cols>
    <col min="1" max="1" width="12.83203125" style="18" bestFit="1" customWidth="1"/>
    <col min="2" max="2" width="14.5" style="18" bestFit="1" customWidth="1"/>
    <col min="3" max="3" width="10.33203125" style="18" bestFit="1" customWidth="1"/>
    <col min="4" max="4" width="7.5" style="18" bestFit="1" customWidth="1"/>
    <col min="5" max="5" width="9.6640625" style="18" bestFit="1" customWidth="1"/>
    <col min="6" max="6" width="57.83203125" style="18" customWidth="1"/>
    <col min="7" max="7" width="13.5" style="18" customWidth="1"/>
    <col min="8" max="8" width="13.5" style="18" hidden="1" customWidth="1"/>
    <col min="9" max="9" width="13.5" style="18" customWidth="1"/>
    <col min="10" max="10" width="17.1640625" style="18" hidden="1" customWidth="1"/>
    <col min="11" max="11" width="12.6640625" style="18" bestFit="1" customWidth="1"/>
    <col min="12" max="12" width="9.5" style="18" bestFit="1" customWidth="1"/>
    <col min="13" max="13" width="10.1640625" style="18" bestFit="1" customWidth="1"/>
    <col min="14" max="14" width="6.83203125" style="18" bestFit="1" customWidth="1"/>
    <col min="15" max="15" width="7.1640625" style="18" bestFit="1" customWidth="1"/>
    <col min="16" max="16" width="59.83203125" style="18" customWidth="1"/>
    <col min="17" max="18" width="10.1640625" style="18" bestFit="1" customWidth="1"/>
    <col min="19" max="19" width="17.83203125" style="18" bestFit="1" customWidth="1"/>
    <col min="20" max="20" width="24.1640625" style="18" bestFit="1" customWidth="1"/>
    <col min="21" max="16384" width="8.83203125" style="19"/>
  </cols>
  <sheetData>
    <row r="1" spans="1:20" ht="24" x14ac:dyDescent="0.15">
      <c r="A1" s="15" t="s">
        <v>3</v>
      </c>
      <c r="B1" s="16" t="s">
        <v>0</v>
      </c>
      <c r="C1" s="16" t="s">
        <v>5</v>
      </c>
      <c r="D1" s="16" t="s">
        <v>1</v>
      </c>
      <c r="E1" s="16" t="s">
        <v>7</v>
      </c>
      <c r="F1" s="16" t="s">
        <v>8</v>
      </c>
      <c r="G1" s="218" t="s">
        <v>103</v>
      </c>
      <c r="H1" s="218" t="s">
        <v>102</v>
      </c>
      <c r="I1" s="218" t="s">
        <v>101</v>
      </c>
      <c r="J1" s="218" t="s">
        <v>100</v>
      </c>
      <c r="K1" s="16" t="s">
        <v>2</v>
      </c>
      <c r="L1" s="17" t="s">
        <v>14</v>
      </c>
      <c r="M1" s="17" t="s">
        <v>9</v>
      </c>
      <c r="N1" s="17" t="s">
        <v>10</v>
      </c>
      <c r="O1" s="17" t="s">
        <v>11</v>
      </c>
      <c r="P1" s="17" t="s">
        <v>12</v>
      </c>
      <c r="Q1" s="17" t="s">
        <v>13</v>
      </c>
      <c r="R1" s="17" t="s">
        <v>4</v>
      </c>
      <c r="S1" s="18" t="s">
        <v>6</v>
      </c>
    </row>
    <row r="2" spans="1:20" x14ac:dyDescent="0.15">
      <c r="A2" s="18" t="s">
        <v>573</v>
      </c>
      <c r="B2" s="20">
        <v>42614</v>
      </c>
      <c r="C2" s="20" t="s">
        <v>15</v>
      </c>
      <c r="E2" s="2">
        <v>1.1000000000000001</v>
      </c>
      <c r="F2" s="1" t="s">
        <v>32</v>
      </c>
      <c r="G2" s="26" t="s">
        <v>94</v>
      </c>
      <c r="H2" s="26">
        <f>VLOOKUP(G2,lookups!$B$10:$C$22,2)</f>
        <v>1</v>
      </c>
      <c r="I2" s="26">
        <v>0</v>
      </c>
      <c r="J2" s="26">
        <f>VLOOKUP(I2,lookups!$B$10:$C$22,2)</f>
        <v>0</v>
      </c>
      <c r="K2" s="5" t="s">
        <v>81</v>
      </c>
      <c r="L2" s="18">
        <v>1</v>
      </c>
      <c r="M2" s="18">
        <v>2</v>
      </c>
      <c r="N2" s="18">
        <v>3</v>
      </c>
      <c r="O2" s="18">
        <v>4</v>
      </c>
      <c r="P2" s="11" t="s">
        <v>12</v>
      </c>
      <c r="Q2" s="18">
        <v>5</v>
      </c>
      <c r="R2" s="18">
        <v>6</v>
      </c>
      <c r="S2" s="18">
        <v>7</v>
      </c>
    </row>
    <row r="3" spans="1:20" ht="60" x14ac:dyDescent="0.15">
      <c r="A3" s="18" t="s">
        <v>573</v>
      </c>
      <c r="B3" s="20">
        <v>42614</v>
      </c>
      <c r="C3" s="20" t="s">
        <v>15</v>
      </c>
      <c r="E3" s="1">
        <v>1.1100000000000001</v>
      </c>
      <c r="F3" s="1" t="s">
        <v>33</v>
      </c>
      <c r="G3" s="26" t="s">
        <v>92</v>
      </c>
      <c r="H3" s="26">
        <f>VLOOKUP(G3,lookups!$B$10:$C$22,2)</f>
        <v>10</v>
      </c>
      <c r="I3" s="26">
        <v>0</v>
      </c>
      <c r="J3" s="26">
        <f>VLOOKUP(I3,lookups!$B$10:$C$22,2)</f>
        <v>0</v>
      </c>
      <c r="K3" s="5" t="s">
        <v>81</v>
      </c>
      <c r="P3" s="11"/>
    </row>
    <row r="4" spans="1:20" ht="84" x14ac:dyDescent="0.15">
      <c r="A4" s="18" t="s">
        <v>573</v>
      </c>
      <c r="B4" s="90">
        <v>42614</v>
      </c>
      <c r="C4" s="90" t="s">
        <v>15</v>
      </c>
      <c r="D4" s="89"/>
      <c r="E4" s="1">
        <v>1.1200000000000001</v>
      </c>
      <c r="F4" s="1" t="s">
        <v>34</v>
      </c>
      <c r="G4" s="26" t="s">
        <v>91</v>
      </c>
      <c r="H4" s="26">
        <f>VLOOKUP(G4,lookups!$B$10:$C$22,2)</f>
        <v>10</v>
      </c>
      <c r="I4" s="26" t="s">
        <v>91</v>
      </c>
      <c r="J4" s="26">
        <f>VLOOKUP(I4,lookups!$B$10:$C$22,2)</f>
        <v>10</v>
      </c>
      <c r="K4" s="10" t="s">
        <v>82</v>
      </c>
      <c r="P4" s="8"/>
    </row>
    <row r="5" spans="1:20" x14ac:dyDescent="0.15">
      <c r="A5" s="18" t="s">
        <v>573</v>
      </c>
      <c r="B5" s="90">
        <v>42614</v>
      </c>
      <c r="C5" s="90" t="s">
        <v>15</v>
      </c>
      <c r="D5" s="89"/>
      <c r="E5" s="1">
        <v>1.1299999999999999</v>
      </c>
      <c r="F5" s="1" t="s">
        <v>35</v>
      </c>
      <c r="G5" s="26" t="s">
        <v>91</v>
      </c>
      <c r="H5" s="26">
        <f>VLOOKUP(G5,lookups!$B$10:$C$22,2)</f>
        <v>10</v>
      </c>
      <c r="I5" s="26" t="s">
        <v>91</v>
      </c>
      <c r="J5" s="26">
        <f>VLOOKUP(I5,lookups!$B$10:$C$22,2)</f>
        <v>10</v>
      </c>
      <c r="K5" s="10" t="s">
        <v>82</v>
      </c>
      <c r="P5" s="9"/>
      <c r="T5" s="22"/>
    </row>
    <row r="6" spans="1:20" x14ac:dyDescent="0.15">
      <c r="A6" s="18" t="s">
        <v>573</v>
      </c>
      <c r="B6" s="90">
        <v>42614</v>
      </c>
      <c r="C6" s="90" t="s">
        <v>15</v>
      </c>
      <c r="D6" s="89"/>
      <c r="E6" s="1">
        <v>1.1399999999999999</v>
      </c>
      <c r="F6" s="1" t="s">
        <v>36</v>
      </c>
      <c r="G6" s="26" t="s">
        <v>91</v>
      </c>
      <c r="H6" s="26">
        <f>VLOOKUP(G6,lookups!$B$10:$C$22,2)</f>
        <v>10</v>
      </c>
      <c r="I6" s="26" t="s">
        <v>91</v>
      </c>
      <c r="J6" s="26">
        <f>VLOOKUP(I6,lookups!$B$10:$C$22,2)</f>
        <v>10</v>
      </c>
      <c r="K6" s="10" t="s">
        <v>82</v>
      </c>
      <c r="P6" s="8"/>
    </row>
    <row r="7" spans="1:20" x14ac:dyDescent="0.15">
      <c r="A7" s="18" t="s">
        <v>573</v>
      </c>
      <c r="B7" s="20">
        <v>42614</v>
      </c>
      <c r="C7" s="20" t="s">
        <v>15</v>
      </c>
      <c r="E7" s="1">
        <v>1.1499999999999999</v>
      </c>
      <c r="F7" s="1" t="s">
        <v>37</v>
      </c>
      <c r="G7" s="26" t="s">
        <v>94</v>
      </c>
      <c r="H7" s="26">
        <f>VLOOKUP(G7,lookups!$B$10:$C$22,2)</f>
        <v>1</v>
      </c>
      <c r="I7" s="26">
        <v>0</v>
      </c>
      <c r="J7" s="26">
        <f>VLOOKUP(I7,lookups!$B$10:$C$22,2)</f>
        <v>0</v>
      </c>
      <c r="K7" s="5" t="s">
        <v>81</v>
      </c>
      <c r="P7" s="1"/>
    </row>
    <row r="8" spans="1:20" x14ac:dyDescent="0.15">
      <c r="A8" s="18" t="s">
        <v>573</v>
      </c>
      <c r="B8" s="20">
        <v>42614</v>
      </c>
      <c r="C8" s="20" t="s">
        <v>15</v>
      </c>
      <c r="E8" s="1">
        <v>1.1599999999999999</v>
      </c>
      <c r="F8" s="1" t="s">
        <v>38</v>
      </c>
      <c r="G8" s="26" t="s">
        <v>94</v>
      </c>
      <c r="H8" s="26">
        <f>VLOOKUP(G8,lookups!$B$10:$C$22,2)</f>
        <v>1</v>
      </c>
      <c r="I8" s="26">
        <v>0</v>
      </c>
      <c r="J8" s="26">
        <f>VLOOKUP(I8,lookups!$B$10:$C$22,2)</f>
        <v>0</v>
      </c>
      <c r="K8" s="5" t="s">
        <v>81</v>
      </c>
      <c r="P8" s="1"/>
    </row>
    <row r="9" spans="1:20" x14ac:dyDescent="0.15">
      <c r="A9" s="18" t="s">
        <v>573</v>
      </c>
      <c r="B9" s="20">
        <v>42614</v>
      </c>
      <c r="C9" s="20" t="s">
        <v>15</v>
      </c>
      <c r="E9" s="1">
        <v>1.17</v>
      </c>
      <c r="F9" s="1" t="s">
        <v>39</v>
      </c>
      <c r="G9" s="26" t="s">
        <v>94</v>
      </c>
      <c r="H9" s="26">
        <f>VLOOKUP(G9,lookups!$B$10:$C$22,2)</f>
        <v>1</v>
      </c>
      <c r="I9" s="26">
        <v>0</v>
      </c>
      <c r="J9" s="26">
        <f>VLOOKUP(I9,lookups!$B$10:$C$22,2)</f>
        <v>0</v>
      </c>
      <c r="K9" s="5" t="s">
        <v>81</v>
      </c>
      <c r="P9" s="11"/>
    </row>
    <row r="10" spans="1:20" ht="48" x14ac:dyDescent="0.15">
      <c r="A10" s="18" t="s">
        <v>573</v>
      </c>
      <c r="B10" s="90">
        <v>42614</v>
      </c>
      <c r="C10" s="90" t="s">
        <v>15</v>
      </c>
      <c r="E10" s="1">
        <v>1.5</v>
      </c>
      <c r="F10" s="7" t="s">
        <v>20</v>
      </c>
      <c r="G10" s="7"/>
      <c r="H10" s="26">
        <f>VLOOKUP(G10,lookups!$B$10:$C$22,2)</f>
        <v>0</v>
      </c>
      <c r="I10" s="7"/>
      <c r="J10" s="26">
        <f>VLOOKUP(I10,lookups!$B$10:$C$22,2)</f>
        <v>0</v>
      </c>
      <c r="K10" s="4"/>
      <c r="P10" s="7"/>
    </row>
    <row r="11" spans="1:20" x14ac:dyDescent="0.15">
      <c r="A11" s="18" t="s">
        <v>573</v>
      </c>
      <c r="B11" s="20">
        <v>42614</v>
      </c>
      <c r="C11" s="20" t="s">
        <v>15</v>
      </c>
      <c r="E11" s="1">
        <v>1.7</v>
      </c>
      <c r="F11" s="7" t="s">
        <v>29</v>
      </c>
      <c r="G11" s="26" t="s">
        <v>87</v>
      </c>
      <c r="H11" s="26">
        <f>VLOOKUP(G11,lookups!$B$10:$C$22,2)</f>
        <v>500</v>
      </c>
      <c r="I11" s="26">
        <v>0</v>
      </c>
      <c r="J11" s="26">
        <f>VLOOKUP(I11,lookups!$B$10:$C$22,2)</f>
        <v>0</v>
      </c>
      <c r="K11" s="5" t="s">
        <v>81</v>
      </c>
      <c r="P11" s="7"/>
    </row>
    <row r="12" spans="1:20" x14ac:dyDescent="0.15">
      <c r="A12" s="18" t="s">
        <v>573</v>
      </c>
      <c r="B12" s="20">
        <v>42614</v>
      </c>
      <c r="C12" s="20" t="s">
        <v>15</v>
      </c>
      <c r="E12" s="1">
        <v>1.8</v>
      </c>
      <c r="F12" s="1" t="s">
        <v>30</v>
      </c>
      <c r="G12" s="26" t="s">
        <v>88</v>
      </c>
      <c r="H12" s="26">
        <f>VLOOKUP(G12,lookups!$B$10:$C$22,2)</f>
        <v>100</v>
      </c>
      <c r="I12" s="26" t="s">
        <v>88</v>
      </c>
      <c r="J12" s="26">
        <f>VLOOKUP(I12,lookups!$B$10:$C$22,2)</f>
        <v>100</v>
      </c>
      <c r="K12" s="10" t="s">
        <v>82</v>
      </c>
      <c r="P12" s="9"/>
    </row>
    <row r="13" spans="1:20" x14ac:dyDescent="0.15">
      <c r="A13" s="18" t="s">
        <v>573</v>
      </c>
      <c r="B13" s="20">
        <v>42614</v>
      </c>
      <c r="C13" s="20" t="s">
        <v>15</v>
      </c>
      <c r="E13" s="1">
        <v>1.9</v>
      </c>
      <c r="F13" s="1" t="s">
        <v>31</v>
      </c>
      <c r="G13" s="26" t="s">
        <v>94</v>
      </c>
      <c r="H13" s="26">
        <f>VLOOKUP(G13,lookups!$B$10:$C$22,2)</f>
        <v>1</v>
      </c>
      <c r="I13" s="26">
        <v>0</v>
      </c>
      <c r="J13" s="26">
        <f>VLOOKUP(I13,lookups!$B$10:$C$22,2)</f>
        <v>0</v>
      </c>
      <c r="K13" s="5" t="s">
        <v>81</v>
      </c>
      <c r="P13" s="11"/>
    </row>
    <row r="14" spans="1:20" ht="36" x14ac:dyDescent="0.15">
      <c r="A14" s="18" t="s">
        <v>573</v>
      </c>
      <c r="B14" s="20">
        <v>42614</v>
      </c>
      <c r="C14" s="20" t="s">
        <v>15</v>
      </c>
      <c r="E14" s="1">
        <v>2.1</v>
      </c>
      <c r="F14" s="7" t="s">
        <v>40</v>
      </c>
      <c r="G14" s="26" t="s">
        <v>92</v>
      </c>
      <c r="H14" s="26">
        <f>VLOOKUP(G14,lookups!$B$10:$C$22,2)</f>
        <v>10</v>
      </c>
      <c r="I14" s="26">
        <v>0</v>
      </c>
      <c r="J14" s="26">
        <f>VLOOKUP(I14,lookups!$B$10:$C$22,2)</f>
        <v>0</v>
      </c>
      <c r="K14" s="5" t="s">
        <v>81</v>
      </c>
      <c r="P14" s="7"/>
    </row>
    <row r="15" spans="1:20" ht="24" x14ac:dyDescent="0.15">
      <c r="A15" s="18" t="s">
        <v>573</v>
      </c>
      <c r="B15" s="20">
        <v>42614</v>
      </c>
      <c r="C15" s="20" t="s">
        <v>15</v>
      </c>
      <c r="E15" s="1">
        <v>2.2000000000000002</v>
      </c>
      <c r="F15" s="24" t="s">
        <v>41</v>
      </c>
      <c r="G15" s="26" t="s">
        <v>92</v>
      </c>
      <c r="H15" s="26">
        <f>VLOOKUP(G15,lookups!$B$10:$C$22,2)</f>
        <v>10</v>
      </c>
      <c r="I15" s="26">
        <v>0</v>
      </c>
      <c r="J15" s="26">
        <f>VLOOKUP(I15,lookups!$B$10:$C$22,2)</f>
        <v>0</v>
      </c>
      <c r="K15" s="5" t="s">
        <v>81</v>
      </c>
      <c r="P15" s="7"/>
    </row>
    <row r="16" spans="1:20" x14ac:dyDescent="0.15">
      <c r="A16" s="18" t="s">
        <v>573</v>
      </c>
      <c r="B16" s="20">
        <v>42614</v>
      </c>
      <c r="C16" s="20" t="s">
        <v>15</v>
      </c>
      <c r="E16" s="1">
        <v>2.2999999999999998</v>
      </c>
      <c r="F16" s="7" t="s">
        <v>42</v>
      </c>
      <c r="G16" s="26" t="s">
        <v>92</v>
      </c>
      <c r="H16" s="26">
        <f>VLOOKUP(G16,lookups!$B$10:$C$22,2)</f>
        <v>10</v>
      </c>
      <c r="I16" s="26">
        <v>0</v>
      </c>
      <c r="J16" s="26">
        <f>VLOOKUP(I16,lookups!$B$10:$C$22,2)</f>
        <v>0</v>
      </c>
      <c r="K16" s="5" t="s">
        <v>81</v>
      </c>
      <c r="P16" s="7"/>
    </row>
    <row r="17" spans="1:20" ht="72" x14ac:dyDescent="0.15">
      <c r="A17" s="18" t="s">
        <v>573</v>
      </c>
      <c r="B17" s="20">
        <v>42614</v>
      </c>
      <c r="C17" s="20" t="s">
        <v>15</v>
      </c>
      <c r="E17" s="1">
        <v>3.2</v>
      </c>
      <c r="F17" s="1" t="s">
        <v>69</v>
      </c>
      <c r="G17" s="26" t="s">
        <v>88</v>
      </c>
      <c r="H17" s="26">
        <f>VLOOKUP(G17,lookups!$B$10:$C$22,2)</f>
        <v>100</v>
      </c>
      <c r="I17" s="26" t="s">
        <v>88</v>
      </c>
      <c r="J17" s="26">
        <f>VLOOKUP(I17,lookups!$B$10:$C$22,2)</f>
        <v>100</v>
      </c>
      <c r="K17" s="10" t="s">
        <v>82</v>
      </c>
      <c r="P17" s="9"/>
    </row>
    <row r="18" spans="1:20" ht="36" x14ac:dyDescent="0.15">
      <c r="A18" s="18" t="s">
        <v>573</v>
      </c>
      <c r="B18" s="20">
        <v>42614</v>
      </c>
      <c r="C18" s="20" t="s">
        <v>15</v>
      </c>
      <c r="E18" s="1">
        <v>5.0999999999999996</v>
      </c>
      <c r="F18" s="1" t="s">
        <v>78</v>
      </c>
      <c r="G18" s="26" t="s">
        <v>87</v>
      </c>
      <c r="H18" s="26">
        <f>VLOOKUP(G18,lookups!$B$10:$C$22,2)</f>
        <v>500</v>
      </c>
      <c r="I18" s="26">
        <v>0</v>
      </c>
      <c r="J18" s="26">
        <f>VLOOKUP(I18,lookups!$B$10:$C$22,2)</f>
        <v>0</v>
      </c>
      <c r="K18" s="5" t="s">
        <v>81</v>
      </c>
      <c r="P18" s="1"/>
    </row>
    <row r="19" spans="1:20" ht="108" x14ac:dyDescent="0.15">
      <c r="A19" s="18" t="s">
        <v>573</v>
      </c>
      <c r="B19" s="20">
        <v>42614</v>
      </c>
      <c r="C19" s="20" t="s">
        <v>15</v>
      </c>
      <c r="E19" s="1">
        <v>6.1</v>
      </c>
      <c r="F19" s="1" t="s">
        <v>79</v>
      </c>
      <c r="G19" s="26" t="s">
        <v>88</v>
      </c>
      <c r="H19" s="26">
        <f>VLOOKUP(G19,lookups!$B$10:$C$22,2)</f>
        <v>100</v>
      </c>
      <c r="I19" s="26">
        <v>0</v>
      </c>
      <c r="J19" s="26">
        <f>VLOOKUP(I19,lookups!$B$10:$C$22,2)</f>
        <v>0</v>
      </c>
      <c r="K19" s="5" t="s">
        <v>81</v>
      </c>
      <c r="P19" s="1"/>
    </row>
    <row r="20" spans="1:20" ht="144" x14ac:dyDescent="0.15">
      <c r="A20" s="18" t="s">
        <v>573</v>
      </c>
      <c r="B20" s="90">
        <v>42614</v>
      </c>
      <c r="C20" s="90" t="s">
        <v>15</v>
      </c>
      <c r="D20" s="89"/>
      <c r="E20" s="1">
        <v>6.2</v>
      </c>
      <c r="F20" s="1" t="s">
        <v>80</v>
      </c>
      <c r="G20" s="26" t="s">
        <v>91</v>
      </c>
      <c r="H20" s="26">
        <f>VLOOKUP(G20,lookups!$B$10:$C$22,2)</f>
        <v>10</v>
      </c>
      <c r="I20" s="26" t="s">
        <v>91</v>
      </c>
      <c r="J20" s="26">
        <f>VLOOKUP(I20,lookups!$B$10:$C$22,2)</f>
        <v>10</v>
      </c>
      <c r="K20" s="10" t="s">
        <v>82</v>
      </c>
      <c r="P20" s="8"/>
    </row>
    <row r="21" spans="1:20" ht="72" x14ac:dyDescent="0.15">
      <c r="A21" s="18" t="s">
        <v>573</v>
      </c>
      <c r="B21" s="20">
        <v>42614</v>
      </c>
      <c r="C21" s="20" t="s">
        <v>15</v>
      </c>
      <c r="D21" s="20"/>
      <c r="E21" s="23" t="s">
        <v>16</v>
      </c>
      <c r="F21" s="2" t="s">
        <v>17</v>
      </c>
      <c r="G21" s="26" t="s">
        <v>94</v>
      </c>
      <c r="H21" s="26">
        <f>VLOOKUP(G21,lookups!$B$10:$C$22,2)</f>
        <v>1</v>
      </c>
      <c r="I21" s="26">
        <v>0</v>
      </c>
      <c r="J21" s="26">
        <f>VLOOKUP(I21,lookups!$B$10:$C$22,2)</f>
        <v>0</v>
      </c>
      <c r="K21" s="4" t="s">
        <v>81</v>
      </c>
      <c r="P21" s="1"/>
    </row>
    <row r="22" spans="1:20" ht="24" x14ac:dyDescent="0.15">
      <c r="A22" s="18" t="s">
        <v>573</v>
      </c>
      <c r="B22" s="20">
        <v>42614</v>
      </c>
      <c r="C22" s="20" t="s">
        <v>15</v>
      </c>
      <c r="D22" s="20"/>
      <c r="E22" s="1" t="s">
        <v>18</v>
      </c>
      <c r="F22" s="1" t="s">
        <v>19</v>
      </c>
      <c r="G22" s="26" t="s">
        <v>87</v>
      </c>
      <c r="H22" s="26">
        <f>VLOOKUP(G22,lookups!$B$10:$C$22,2)</f>
        <v>500</v>
      </c>
      <c r="I22" s="26">
        <v>0</v>
      </c>
      <c r="J22" s="26">
        <f>VLOOKUP(I22,lookups!$B$10:$C$22,2)</f>
        <v>0</v>
      </c>
      <c r="K22" s="4" t="s">
        <v>81</v>
      </c>
      <c r="P22" s="1"/>
    </row>
    <row r="23" spans="1:20" ht="141" customHeight="1" x14ac:dyDescent="0.15">
      <c r="A23" s="18" t="s">
        <v>573</v>
      </c>
      <c r="B23" s="20">
        <v>42614</v>
      </c>
      <c r="C23" s="20" t="s">
        <v>15</v>
      </c>
      <c r="E23" s="1" t="s">
        <v>21</v>
      </c>
      <c r="F23" s="1" t="s">
        <v>22</v>
      </c>
      <c r="G23" s="26" t="s">
        <v>94</v>
      </c>
      <c r="H23" s="26">
        <f>VLOOKUP(G23,lookups!$B$10:$C$22,2)</f>
        <v>1</v>
      </c>
      <c r="I23" s="26">
        <v>0</v>
      </c>
      <c r="J23" s="26">
        <f>VLOOKUP(I23,lookups!$B$10:$C$22,2)</f>
        <v>0</v>
      </c>
      <c r="K23" s="4" t="s">
        <v>81</v>
      </c>
      <c r="P23" s="11"/>
    </row>
    <row r="24" spans="1:20" ht="24" x14ac:dyDescent="0.15">
      <c r="A24" s="18" t="s">
        <v>573</v>
      </c>
      <c r="B24" s="20">
        <v>42614</v>
      </c>
      <c r="C24" s="20" t="s">
        <v>15</v>
      </c>
      <c r="E24" s="1" t="s">
        <v>23</v>
      </c>
      <c r="F24" s="1" t="s">
        <v>24</v>
      </c>
      <c r="G24" s="26" t="s">
        <v>87</v>
      </c>
      <c r="H24" s="26">
        <f>VLOOKUP(G24,lookups!$B$10:$C$22,2)</f>
        <v>500</v>
      </c>
      <c r="I24" s="26">
        <v>0</v>
      </c>
      <c r="J24" s="26">
        <f>VLOOKUP(I24,lookups!$B$10:$C$22,2)</f>
        <v>0</v>
      </c>
      <c r="K24" s="4" t="s">
        <v>81</v>
      </c>
      <c r="P24" s="25"/>
    </row>
    <row r="25" spans="1:20" x14ac:dyDescent="0.15">
      <c r="A25" s="18" t="s">
        <v>573</v>
      </c>
      <c r="B25" s="20">
        <v>42614</v>
      </c>
      <c r="C25" s="20" t="s">
        <v>15</v>
      </c>
      <c r="E25" s="1" t="s">
        <v>25</v>
      </c>
      <c r="F25" s="1" t="s">
        <v>26</v>
      </c>
      <c r="G25" s="26" t="s">
        <v>89</v>
      </c>
      <c r="H25" s="26">
        <f>VLOOKUP(G25,lookups!$B$10:$C$22,2)</f>
        <v>100</v>
      </c>
      <c r="I25" s="26">
        <v>0</v>
      </c>
      <c r="J25" s="26">
        <f>VLOOKUP(I25,lookups!$B$10:$C$22,2)</f>
        <v>0</v>
      </c>
      <c r="K25" s="5" t="s">
        <v>81</v>
      </c>
      <c r="P25" s="1"/>
    </row>
    <row r="26" spans="1:20" ht="24" x14ac:dyDescent="0.15">
      <c r="A26" s="18" t="s">
        <v>573</v>
      </c>
      <c r="B26" s="20">
        <v>42614</v>
      </c>
      <c r="C26" s="20" t="s">
        <v>15</v>
      </c>
      <c r="E26" s="1" t="s">
        <v>27</v>
      </c>
      <c r="F26" s="7" t="s">
        <v>28</v>
      </c>
      <c r="G26" s="26" t="s">
        <v>92</v>
      </c>
      <c r="H26" s="26">
        <f>VLOOKUP(G26,lookups!$B$10:$C$22,2)</f>
        <v>10</v>
      </c>
      <c r="I26" s="26">
        <v>0</v>
      </c>
      <c r="J26" s="26">
        <f>VLOOKUP(I26,lookups!$B$10:$C$22,2)</f>
        <v>0</v>
      </c>
      <c r="K26" s="5" t="s">
        <v>81</v>
      </c>
      <c r="P26" s="11"/>
    </row>
    <row r="27" spans="1:20" ht="132" x14ac:dyDescent="0.15">
      <c r="A27" s="18" t="s">
        <v>573</v>
      </c>
      <c r="B27" s="20">
        <v>42614</v>
      </c>
      <c r="C27" s="20" t="s">
        <v>15</v>
      </c>
      <c r="E27" s="1" t="s">
        <v>43</v>
      </c>
      <c r="F27" s="7" t="s">
        <v>44</v>
      </c>
      <c r="G27" s="26" t="s">
        <v>88</v>
      </c>
      <c r="H27" s="26">
        <f>VLOOKUP(G27,lookups!$B$10:$C$22,2)</f>
        <v>100</v>
      </c>
      <c r="I27" s="26">
        <v>0</v>
      </c>
      <c r="J27" s="26">
        <f>VLOOKUP(I27,lookups!$B$10:$C$22,2)</f>
        <v>0</v>
      </c>
      <c r="K27" s="5" t="s">
        <v>81</v>
      </c>
      <c r="P27" s="7"/>
      <c r="T27" s="22"/>
    </row>
    <row r="28" spans="1:20" ht="72" x14ac:dyDescent="0.15">
      <c r="A28" s="18" t="s">
        <v>573</v>
      </c>
      <c r="B28" s="20">
        <v>42614</v>
      </c>
      <c r="C28" s="20" t="s">
        <v>15</v>
      </c>
      <c r="E28" s="1" t="s">
        <v>45</v>
      </c>
      <c r="F28" s="7" t="s">
        <v>46</v>
      </c>
      <c r="G28" s="26" t="s">
        <v>89</v>
      </c>
      <c r="H28" s="26">
        <f>VLOOKUP(G28,lookups!$B$10:$C$22,2)</f>
        <v>100</v>
      </c>
      <c r="I28" s="26">
        <v>0</v>
      </c>
      <c r="J28" s="26">
        <f>VLOOKUP(I28,lookups!$B$10:$C$22,2)</f>
        <v>0</v>
      </c>
      <c r="K28" s="5" t="s">
        <v>81</v>
      </c>
      <c r="P28" s="22"/>
    </row>
    <row r="29" spans="1:20" ht="108" x14ac:dyDescent="0.15">
      <c r="A29" s="18" t="s">
        <v>573</v>
      </c>
      <c r="B29" s="90">
        <v>42614</v>
      </c>
      <c r="C29" s="90" t="s">
        <v>15</v>
      </c>
      <c r="D29" s="89"/>
      <c r="E29" s="1" t="s">
        <v>49</v>
      </c>
      <c r="F29" s="7" t="s">
        <v>50</v>
      </c>
      <c r="G29" s="26" t="s">
        <v>91</v>
      </c>
      <c r="H29" s="26">
        <f>VLOOKUP(G29,lookups!$B$10:$C$22,2)</f>
        <v>10</v>
      </c>
      <c r="I29" s="26">
        <v>0</v>
      </c>
      <c r="J29" s="26">
        <f>VLOOKUP(I29,lookups!$B$10:$C$22,2)</f>
        <v>0</v>
      </c>
      <c r="K29" s="5" t="s">
        <v>81</v>
      </c>
      <c r="P29" s="7"/>
    </row>
    <row r="30" spans="1:20" ht="144" x14ac:dyDescent="0.15">
      <c r="A30" s="18" t="s">
        <v>573</v>
      </c>
      <c r="B30" s="90">
        <v>42614</v>
      </c>
      <c r="C30" s="90" t="s">
        <v>15</v>
      </c>
      <c r="D30" s="89"/>
      <c r="E30" s="1" t="s">
        <v>47</v>
      </c>
      <c r="F30" s="7" t="s">
        <v>48</v>
      </c>
      <c r="G30" s="26" t="s">
        <v>91</v>
      </c>
      <c r="H30" s="26">
        <f>VLOOKUP(G30,lookups!$B$10:$C$22,2)</f>
        <v>10</v>
      </c>
      <c r="I30" s="26" t="s">
        <v>91</v>
      </c>
      <c r="J30" s="26">
        <f>VLOOKUP(I30,lookups!$B$10:$C$22,2)</f>
        <v>10</v>
      </c>
      <c r="K30" s="10" t="s">
        <v>82</v>
      </c>
      <c r="P30" s="21"/>
    </row>
    <row r="31" spans="1:20" ht="144" x14ac:dyDescent="0.15">
      <c r="A31" s="18" t="s">
        <v>573</v>
      </c>
      <c r="B31" s="90">
        <v>42614</v>
      </c>
      <c r="C31" s="90" t="s">
        <v>15</v>
      </c>
      <c r="D31" s="89"/>
      <c r="E31" s="1" t="s">
        <v>51</v>
      </c>
      <c r="F31" s="1" t="s">
        <v>52</v>
      </c>
      <c r="G31" s="26" t="s">
        <v>91</v>
      </c>
      <c r="H31" s="26">
        <f>VLOOKUP(G31,lookups!$B$10:$C$22,2)</f>
        <v>10</v>
      </c>
      <c r="I31" s="26" t="s">
        <v>91</v>
      </c>
      <c r="J31" s="26">
        <f>VLOOKUP(I31,lookups!$B$10:$C$22,2)</f>
        <v>10</v>
      </c>
      <c r="K31" s="10" t="s">
        <v>82</v>
      </c>
      <c r="P31" s="8"/>
    </row>
    <row r="32" spans="1:20" ht="144" x14ac:dyDescent="0.15">
      <c r="A32" s="18" t="s">
        <v>573</v>
      </c>
      <c r="B32" s="20">
        <v>42614</v>
      </c>
      <c r="C32" s="20" t="s">
        <v>15</v>
      </c>
      <c r="E32" s="1" t="s">
        <v>53</v>
      </c>
      <c r="F32" s="1" t="s">
        <v>54</v>
      </c>
      <c r="G32" s="26" t="s">
        <v>89</v>
      </c>
      <c r="H32" s="26">
        <f>VLOOKUP(G32,lookups!$B$10:$C$22,2)</f>
        <v>100</v>
      </c>
      <c r="I32" s="26">
        <v>0</v>
      </c>
      <c r="J32" s="26">
        <f>VLOOKUP(I32,lookups!$B$10:$C$22,2)</f>
        <v>0</v>
      </c>
      <c r="K32" s="5" t="s">
        <v>81</v>
      </c>
      <c r="P32" s="1"/>
    </row>
    <row r="33" spans="1:16" ht="108" x14ac:dyDescent="0.15">
      <c r="A33" s="18" t="s">
        <v>573</v>
      </c>
      <c r="B33" s="20">
        <v>42614</v>
      </c>
      <c r="C33" s="20" t="s">
        <v>15</v>
      </c>
      <c r="E33" s="1" t="s">
        <v>55</v>
      </c>
      <c r="F33" s="1" t="s">
        <v>56</v>
      </c>
      <c r="G33" s="26" t="s">
        <v>89</v>
      </c>
      <c r="H33" s="26">
        <f>VLOOKUP(G33,lookups!$B$10:$C$22,2)</f>
        <v>100</v>
      </c>
      <c r="I33" s="26">
        <v>0</v>
      </c>
      <c r="J33" s="26">
        <f>VLOOKUP(I33,lookups!$B$10:$C$22,2)</f>
        <v>0</v>
      </c>
      <c r="K33" s="5" t="s">
        <v>81</v>
      </c>
      <c r="P33" s="1"/>
    </row>
    <row r="34" spans="1:16" ht="192" x14ac:dyDescent="0.15">
      <c r="A34" s="18" t="s">
        <v>573</v>
      </c>
      <c r="B34" s="90">
        <v>42614</v>
      </c>
      <c r="C34" s="90" t="s">
        <v>15</v>
      </c>
      <c r="D34" s="89"/>
      <c r="E34" s="1" t="s">
        <v>57</v>
      </c>
      <c r="F34" s="1" t="s">
        <v>58</v>
      </c>
      <c r="G34" s="26" t="s">
        <v>91</v>
      </c>
      <c r="H34" s="26">
        <f>VLOOKUP(G34,lookups!$B$10:$C$22,2)</f>
        <v>10</v>
      </c>
      <c r="I34" s="26" t="s">
        <v>91</v>
      </c>
      <c r="J34" s="26">
        <f>VLOOKUP(I34,lookups!$B$10:$C$22,2)</f>
        <v>10</v>
      </c>
      <c r="K34" s="5" t="s">
        <v>82</v>
      </c>
      <c r="P34" s="1"/>
    </row>
    <row r="35" spans="1:16" ht="204" x14ac:dyDescent="0.15">
      <c r="A35" s="18" t="s">
        <v>573</v>
      </c>
      <c r="B35" s="20">
        <v>42614</v>
      </c>
      <c r="C35" s="20" t="s">
        <v>15</v>
      </c>
      <c r="E35" s="1" t="s">
        <v>59</v>
      </c>
      <c r="F35" s="1" t="s">
        <v>60</v>
      </c>
      <c r="G35" s="46" t="s">
        <v>91</v>
      </c>
      <c r="H35" s="26">
        <f>VLOOKUP(G35,lookups!$B$10:$C$22,2)</f>
        <v>10</v>
      </c>
      <c r="I35" s="46">
        <v>0</v>
      </c>
      <c r="J35" s="26">
        <f>VLOOKUP(I35,lookups!$B$10:$C$22,2)</f>
        <v>0</v>
      </c>
      <c r="K35" s="5" t="s">
        <v>81</v>
      </c>
      <c r="P35" s="1"/>
    </row>
    <row r="36" spans="1:16" ht="182.25" customHeight="1" x14ac:dyDescent="0.15">
      <c r="A36" s="18" t="s">
        <v>573</v>
      </c>
      <c r="B36" s="90">
        <v>42614</v>
      </c>
      <c r="C36" s="90" t="s">
        <v>15</v>
      </c>
      <c r="D36" s="89"/>
      <c r="E36" s="1" t="s">
        <v>61</v>
      </c>
      <c r="F36" s="1" t="s">
        <v>62</v>
      </c>
      <c r="G36" s="26" t="s">
        <v>91</v>
      </c>
      <c r="H36" s="26">
        <f>VLOOKUP(G36,lookups!$B$10:$C$22,2)</f>
        <v>10</v>
      </c>
      <c r="I36" s="26">
        <v>0</v>
      </c>
      <c r="J36" s="26">
        <f>VLOOKUP(I36,lookups!$B$10:$C$22,2)</f>
        <v>0</v>
      </c>
      <c r="K36" s="5" t="s">
        <v>81</v>
      </c>
      <c r="P36" s="1"/>
    </row>
    <row r="37" spans="1:16" ht="72" x14ac:dyDescent="0.15">
      <c r="A37" s="18" t="s">
        <v>573</v>
      </c>
      <c r="B37" s="20">
        <v>42614</v>
      </c>
      <c r="C37" s="20" t="s">
        <v>15</v>
      </c>
      <c r="E37" s="1" t="s">
        <v>63</v>
      </c>
      <c r="F37" s="7" t="s">
        <v>64</v>
      </c>
      <c r="G37" s="26" t="s">
        <v>89</v>
      </c>
      <c r="H37" s="26">
        <f>VLOOKUP(G37,lookups!$B$10:$C$22,2)</f>
        <v>100</v>
      </c>
      <c r="I37" s="26">
        <v>0</v>
      </c>
      <c r="J37" s="26">
        <f>VLOOKUP(I37,lookups!$B$10:$C$22,2)</f>
        <v>0</v>
      </c>
      <c r="K37" s="5" t="s">
        <v>81</v>
      </c>
      <c r="P37" s="7"/>
    </row>
    <row r="38" spans="1:16" ht="168" x14ac:dyDescent="0.15">
      <c r="A38" s="18" t="s">
        <v>573</v>
      </c>
      <c r="B38" s="20">
        <v>42614</v>
      </c>
      <c r="C38" s="20" t="s">
        <v>15</v>
      </c>
      <c r="E38" s="1" t="s">
        <v>65</v>
      </c>
      <c r="F38" s="1" t="s">
        <v>66</v>
      </c>
      <c r="G38" s="26" t="s">
        <v>87</v>
      </c>
      <c r="H38" s="26">
        <f>VLOOKUP(G38,lookups!$B$10:$C$22,2)</f>
        <v>500</v>
      </c>
      <c r="I38" s="26">
        <v>0</v>
      </c>
      <c r="J38" s="26">
        <f>VLOOKUP(I38,lookups!$B$10:$C$22,2)</f>
        <v>0</v>
      </c>
      <c r="K38" s="5" t="s">
        <v>81</v>
      </c>
      <c r="P38" s="9"/>
    </row>
    <row r="39" spans="1:16" ht="72" x14ac:dyDescent="0.15">
      <c r="A39" s="18" t="s">
        <v>573</v>
      </c>
      <c r="B39" s="20">
        <v>42614</v>
      </c>
      <c r="C39" s="20" t="s">
        <v>15</v>
      </c>
      <c r="E39" s="1" t="s">
        <v>67</v>
      </c>
      <c r="F39" s="1" t="s">
        <v>68</v>
      </c>
      <c r="G39" s="26" t="s">
        <v>94</v>
      </c>
      <c r="H39" s="26">
        <f>VLOOKUP(G39,lookups!$B$10:$C$22,2)</f>
        <v>1</v>
      </c>
      <c r="I39" s="26">
        <v>0</v>
      </c>
      <c r="J39" s="26">
        <f>VLOOKUP(I39,lookups!$B$10:$C$22,2)</f>
        <v>0</v>
      </c>
      <c r="K39" s="5" t="s">
        <v>81</v>
      </c>
      <c r="P39" s="9"/>
    </row>
    <row r="40" spans="1:16" ht="36" x14ac:dyDescent="0.15">
      <c r="A40" s="18" t="s">
        <v>573</v>
      </c>
      <c r="B40" s="20">
        <v>42614</v>
      </c>
      <c r="C40" s="20" t="s">
        <v>15</v>
      </c>
      <c r="E40" s="1" t="s">
        <v>70</v>
      </c>
      <c r="F40" s="1" t="s">
        <v>71</v>
      </c>
      <c r="G40" s="26" t="s">
        <v>87</v>
      </c>
      <c r="H40" s="26">
        <f>VLOOKUP(G40,lookups!$B$10:$C$22,2)</f>
        <v>500</v>
      </c>
      <c r="I40" s="26">
        <v>0</v>
      </c>
      <c r="J40" s="26">
        <f>VLOOKUP(I40,lookups!$B$10:$C$22,2)</f>
        <v>0</v>
      </c>
      <c r="K40" s="5" t="s">
        <v>81</v>
      </c>
      <c r="P40" s="9"/>
    </row>
    <row r="41" spans="1:16" ht="24" x14ac:dyDescent="0.15">
      <c r="A41" s="18" t="s">
        <v>573</v>
      </c>
      <c r="B41" s="20">
        <v>42614</v>
      </c>
      <c r="C41" s="20" t="s">
        <v>15</v>
      </c>
      <c r="E41" s="1" t="s">
        <v>72</v>
      </c>
      <c r="F41" s="1" t="s">
        <v>73</v>
      </c>
      <c r="G41" s="26" t="s">
        <v>87</v>
      </c>
      <c r="H41" s="26">
        <f>VLOOKUP(G41,lookups!$B$10:$C$22,2)</f>
        <v>500</v>
      </c>
      <c r="I41" s="26">
        <v>0</v>
      </c>
      <c r="J41" s="26">
        <f>VLOOKUP(I41,lookups!$B$10:$C$22,2)</f>
        <v>0</v>
      </c>
      <c r="K41" s="5" t="s">
        <v>81</v>
      </c>
      <c r="P41" s="9"/>
    </row>
    <row r="42" spans="1:16" ht="24" x14ac:dyDescent="0.15">
      <c r="A42" s="18" t="s">
        <v>573</v>
      </c>
      <c r="B42" s="20">
        <v>42614</v>
      </c>
      <c r="C42" s="20" t="s">
        <v>15</v>
      </c>
      <c r="E42" s="1" t="s">
        <v>74</v>
      </c>
      <c r="F42" s="1" t="s">
        <v>75</v>
      </c>
      <c r="G42" s="26" t="s">
        <v>87</v>
      </c>
      <c r="H42" s="26">
        <f>VLOOKUP(G42,lookups!$B$10:$C$22,2)</f>
        <v>500</v>
      </c>
      <c r="I42" s="26">
        <v>0</v>
      </c>
      <c r="J42" s="26">
        <f>VLOOKUP(I42,lookups!$B$10:$C$22,2)</f>
        <v>0</v>
      </c>
      <c r="K42" s="5" t="s">
        <v>81</v>
      </c>
      <c r="P42" s="1"/>
    </row>
    <row r="43" spans="1:16" ht="192.75" customHeight="1" x14ac:dyDescent="0.15">
      <c r="A43" s="18" t="s">
        <v>573</v>
      </c>
      <c r="B43" s="20">
        <v>42614</v>
      </c>
      <c r="C43" s="20" t="s">
        <v>15</v>
      </c>
      <c r="E43" s="1" t="s">
        <v>76</v>
      </c>
      <c r="F43" s="1" t="s">
        <v>77</v>
      </c>
      <c r="G43" s="83" t="s">
        <v>87</v>
      </c>
      <c r="H43" s="26">
        <f>VLOOKUP(G43,lookups!$B$10:$C$22,2)</f>
        <v>500</v>
      </c>
      <c r="I43" s="83">
        <v>0</v>
      </c>
      <c r="J43" s="26">
        <f>VLOOKUP(I43,lookups!$B$10:$C$22,2)</f>
        <v>0</v>
      </c>
      <c r="K43" s="5" t="s">
        <v>81</v>
      </c>
      <c r="P43" s="1"/>
    </row>
    <row r="44" spans="1:16" x14ac:dyDescent="0.15">
      <c r="E44" s="1"/>
      <c r="F44" s="1"/>
      <c r="G44" s="1"/>
      <c r="H44" s="1">
        <f>SUM(H2:H43)</f>
        <v>5558</v>
      </c>
      <c r="I44" s="1"/>
      <c r="J44" s="1">
        <f>SUM(J2:J43)</f>
        <v>270</v>
      </c>
      <c r="K44" s="5"/>
      <c r="P44" s="1"/>
    </row>
    <row r="45" spans="1:16" x14ac:dyDescent="0.15">
      <c r="E45" s="1"/>
      <c r="F45" s="1"/>
      <c r="G45" s="1"/>
      <c r="H45" s="1"/>
      <c r="I45" s="1"/>
      <c r="J45" s="1"/>
      <c r="K45" s="5"/>
      <c r="P45" s="1"/>
    </row>
    <row r="46" spans="1:16" x14ac:dyDescent="0.15">
      <c r="E46" s="1"/>
      <c r="F46" s="30" t="s">
        <v>99</v>
      </c>
      <c r="G46" s="31">
        <f>(H44-J44)/H44</f>
        <v>0.95142137459517817</v>
      </c>
      <c r="H46" s="1"/>
      <c r="I46" s="1"/>
      <c r="J46" s="1"/>
      <c r="K46" s="5"/>
      <c r="P46" s="1"/>
    </row>
    <row r="47" spans="1:16" x14ac:dyDescent="0.15">
      <c r="E47" s="1"/>
      <c r="F47" s="30" t="s">
        <v>98</v>
      </c>
      <c r="G47" s="31">
        <f>J44/H44</f>
        <v>4.8578625404821878E-2</v>
      </c>
      <c r="H47" s="1"/>
      <c r="I47" s="1"/>
      <c r="J47" s="1"/>
      <c r="K47" s="5"/>
      <c r="P47" s="1"/>
    </row>
    <row r="48" spans="1:16" x14ac:dyDescent="0.15">
      <c r="E48" s="1"/>
      <c r="F48" s="28"/>
      <c r="G48" s="29"/>
      <c r="H48" s="1"/>
      <c r="I48" s="1"/>
      <c r="J48" s="1"/>
      <c r="K48" s="5"/>
      <c r="P48" s="1"/>
    </row>
    <row r="49" spans="5:16" x14ac:dyDescent="0.15">
      <c r="E49" s="1"/>
      <c r="F49" s="30" t="s">
        <v>97</v>
      </c>
      <c r="G49" s="32">
        <f>COUNTIF(K$1:K$74,"Compliant")</f>
        <v>32</v>
      </c>
      <c r="H49" s="1"/>
      <c r="I49" s="1"/>
      <c r="J49" s="1"/>
      <c r="K49" s="5"/>
      <c r="P49" s="1"/>
    </row>
    <row r="50" spans="5:16" x14ac:dyDescent="0.15">
      <c r="E50" s="1"/>
      <c r="F50" s="30" t="s">
        <v>96</v>
      </c>
      <c r="G50" s="32">
        <f>COUNTIF(K$1:K$74,"Non Compliant")</f>
        <v>9</v>
      </c>
      <c r="H50" s="1"/>
      <c r="I50" s="1"/>
      <c r="J50" s="1"/>
      <c r="K50" s="5"/>
      <c r="P50" s="1"/>
    </row>
    <row r="51" spans="5:16" x14ac:dyDescent="0.15">
      <c r="E51" s="1"/>
      <c r="F51" s="33"/>
      <c r="G51" s="32">
        <f>SUBTOTAL(9,G49:G50)</f>
        <v>41</v>
      </c>
      <c r="H51" s="7"/>
      <c r="I51" s="7"/>
      <c r="J51" s="7"/>
      <c r="K51" s="5"/>
      <c r="P51" s="7"/>
    </row>
    <row r="52" spans="5:16" x14ac:dyDescent="0.15">
      <c r="E52" s="1"/>
      <c r="F52" s="34"/>
      <c r="G52" s="29"/>
      <c r="H52" s="7"/>
      <c r="I52" s="7"/>
      <c r="J52" s="7"/>
      <c r="K52" s="5"/>
      <c r="P52" s="7"/>
    </row>
    <row r="53" spans="5:16" x14ac:dyDescent="0.15">
      <c r="E53" s="1"/>
      <c r="F53" s="30" t="s">
        <v>95</v>
      </c>
      <c r="G53" s="35"/>
      <c r="H53" s="7"/>
      <c r="I53" s="7"/>
      <c r="J53" s="7"/>
      <c r="K53" s="5"/>
      <c r="P53" s="7"/>
    </row>
    <row r="54" spans="5:16" x14ac:dyDescent="0.15">
      <c r="E54" s="1"/>
      <c r="F54" s="36" t="s">
        <v>94</v>
      </c>
      <c r="G54" s="84">
        <v>0</v>
      </c>
      <c r="H54" s="7"/>
      <c r="I54" s="7"/>
      <c r="J54" s="7"/>
      <c r="K54" s="5"/>
      <c r="P54" s="7"/>
    </row>
    <row r="55" spans="5:16" x14ac:dyDescent="0.15">
      <c r="E55" s="1"/>
      <c r="F55" s="36" t="s">
        <v>93</v>
      </c>
      <c r="G55" s="84">
        <v>0</v>
      </c>
      <c r="H55" s="1"/>
      <c r="I55" s="1"/>
      <c r="J55" s="1"/>
      <c r="K55" s="5"/>
      <c r="P55" s="1"/>
    </row>
    <row r="56" spans="5:16" x14ac:dyDescent="0.15">
      <c r="E56" s="1"/>
      <c r="F56" s="36" t="s">
        <v>92</v>
      </c>
      <c r="G56" s="84">
        <v>0</v>
      </c>
      <c r="H56" s="1"/>
      <c r="I56" s="1"/>
      <c r="J56" s="1"/>
      <c r="K56" s="5"/>
      <c r="P56" s="1"/>
    </row>
    <row r="57" spans="5:16" x14ac:dyDescent="0.15">
      <c r="E57" s="1"/>
      <c r="F57" s="36" t="s">
        <v>91</v>
      </c>
      <c r="G57" s="84">
        <v>7</v>
      </c>
      <c r="H57" s="1"/>
      <c r="I57" s="1"/>
      <c r="J57" s="1"/>
      <c r="K57" s="5"/>
      <c r="P57" s="1"/>
    </row>
    <row r="58" spans="5:16" x14ac:dyDescent="0.15">
      <c r="E58" s="1"/>
      <c r="F58" s="36" t="s">
        <v>90</v>
      </c>
      <c r="G58" s="84">
        <v>0</v>
      </c>
      <c r="H58" s="1"/>
      <c r="I58" s="1"/>
      <c r="J58" s="1"/>
      <c r="K58" s="5"/>
      <c r="P58" s="1"/>
    </row>
    <row r="59" spans="5:16" x14ac:dyDescent="0.15">
      <c r="E59" s="1"/>
      <c r="F59" s="36" t="s">
        <v>89</v>
      </c>
      <c r="G59" s="84">
        <v>0</v>
      </c>
      <c r="H59" s="1"/>
      <c r="I59" s="1"/>
      <c r="J59" s="1"/>
      <c r="K59" s="5"/>
      <c r="P59" s="1"/>
    </row>
    <row r="60" spans="5:16" x14ac:dyDescent="0.15">
      <c r="E60" s="1"/>
      <c r="F60" s="36" t="s">
        <v>88</v>
      </c>
      <c r="G60" s="84">
        <v>2</v>
      </c>
      <c r="H60" s="1"/>
      <c r="I60" s="1"/>
      <c r="J60" s="1"/>
      <c r="K60" s="5"/>
      <c r="P60" s="1"/>
    </row>
    <row r="61" spans="5:16" x14ac:dyDescent="0.15">
      <c r="E61" s="1"/>
      <c r="F61" s="36" t="s">
        <v>87</v>
      </c>
      <c r="G61" s="84">
        <v>0</v>
      </c>
      <c r="H61" s="7"/>
      <c r="I61" s="7"/>
      <c r="J61" s="7"/>
      <c r="K61" s="5"/>
      <c r="P61" s="7"/>
    </row>
    <row r="62" spans="5:16" x14ac:dyDescent="0.15">
      <c r="E62" s="1"/>
      <c r="F62" s="36" t="s">
        <v>86</v>
      </c>
      <c r="G62" s="84">
        <v>0</v>
      </c>
      <c r="H62" s="7"/>
      <c r="I62" s="7"/>
      <c r="J62" s="7"/>
      <c r="K62" s="5"/>
      <c r="P62" s="7"/>
    </row>
    <row r="63" spans="5:16" x14ac:dyDescent="0.15">
      <c r="E63" s="1"/>
      <c r="F63" s="36" t="s">
        <v>85</v>
      </c>
      <c r="G63" s="84">
        <v>0</v>
      </c>
      <c r="H63" s="7"/>
      <c r="I63" s="7"/>
      <c r="J63" s="7"/>
      <c r="K63" s="5"/>
      <c r="P63" s="7"/>
    </row>
    <row r="64" spans="5:16" x14ac:dyDescent="0.15">
      <c r="E64" s="1"/>
      <c r="F64" s="36" t="s">
        <v>84</v>
      </c>
      <c r="G64" s="84">
        <v>0</v>
      </c>
      <c r="H64" s="7"/>
      <c r="I64" s="7"/>
      <c r="J64" s="7"/>
      <c r="K64" s="5"/>
      <c r="P64" s="7"/>
    </row>
    <row r="65" spans="5:16" x14ac:dyDescent="0.15">
      <c r="E65" s="1"/>
      <c r="F65" s="36" t="s">
        <v>83</v>
      </c>
      <c r="G65" s="85">
        <v>0</v>
      </c>
      <c r="H65" s="7"/>
      <c r="I65" s="7"/>
      <c r="J65" s="7"/>
      <c r="K65" s="5"/>
      <c r="P65" s="7"/>
    </row>
    <row r="66" spans="5:16" x14ac:dyDescent="0.15">
      <c r="E66" s="1"/>
      <c r="F66" s="38"/>
      <c r="G66" s="86">
        <f>SUBTOTAL(9,G54:G65)</f>
        <v>9</v>
      </c>
      <c r="H66" s="1"/>
      <c r="I66" s="1"/>
      <c r="J66" s="1"/>
      <c r="K66" s="5"/>
      <c r="P66" s="1"/>
    </row>
    <row r="67" spans="5:16" x14ac:dyDescent="0.15">
      <c r="E67" s="1"/>
      <c r="F67" s="1"/>
      <c r="G67" s="1"/>
      <c r="H67" s="1"/>
      <c r="I67" s="1"/>
      <c r="J67" s="1"/>
      <c r="K67" s="5"/>
      <c r="P67" s="1"/>
    </row>
    <row r="68" spans="5:16" x14ac:dyDescent="0.15">
      <c r="E68" s="1"/>
      <c r="F68" s="1"/>
      <c r="G68" s="1"/>
      <c r="H68" s="1"/>
      <c r="I68" s="1"/>
      <c r="J68" s="1"/>
      <c r="K68" s="5"/>
      <c r="P68" s="1"/>
    </row>
    <row r="69" spans="5:16" x14ac:dyDescent="0.15">
      <c r="E69" s="1"/>
      <c r="F69" s="1"/>
      <c r="G69" s="1"/>
      <c r="H69" s="1"/>
      <c r="I69" s="1"/>
      <c r="J69" s="1"/>
      <c r="K69" s="5"/>
      <c r="P69" s="1"/>
    </row>
    <row r="70" spans="5:16" x14ac:dyDescent="0.15">
      <c r="E70" s="1"/>
      <c r="F70" s="1"/>
      <c r="G70" s="1"/>
      <c r="H70" s="1"/>
      <c r="I70" s="1"/>
      <c r="J70" s="1"/>
      <c r="K70" s="5"/>
      <c r="P70" s="1"/>
    </row>
    <row r="71" spans="5:16" x14ac:dyDescent="0.15">
      <c r="E71" s="1"/>
      <c r="F71" s="1"/>
      <c r="G71" s="1"/>
      <c r="H71" s="1"/>
      <c r="I71" s="1"/>
      <c r="J71" s="1"/>
      <c r="K71" s="5"/>
      <c r="P71" s="1"/>
    </row>
    <row r="72" spans="5:16" x14ac:dyDescent="0.15">
      <c r="E72" s="1"/>
      <c r="F72" s="1"/>
      <c r="G72" s="1"/>
      <c r="H72" s="1"/>
      <c r="I72" s="1"/>
      <c r="J72" s="1"/>
      <c r="K72" s="5"/>
      <c r="P72" s="1"/>
    </row>
    <row r="73" spans="5:16" x14ac:dyDescent="0.15">
      <c r="E73" s="1"/>
      <c r="F73" s="1"/>
      <c r="G73" s="1"/>
      <c r="H73" s="1"/>
      <c r="I73" s="1"/>
      <c r="J73" s="1"/>
      <c r="K73" s="5"/>
      <c r="P73" s="1"/>
    </row>
    <row r="74" spans="5:16" x14ac:dyDescent="0.15">
      <c r="E74" s="1"/>
      <c r="F74" s="1"/>
      <c r="G74" s="1"/>
      <c r="H74" s="1"/>
      <c r="I74" s="1"/>
      <c r="J74" s="1"/>
      <c r="K74" s="5"/>
      <c r="P74" s="1"/>
    </row>
    <row r="75" spans="5:16" x14ac:dyDescent="0.15">
      <c r="E75" s="1"/>
      <c r="F75" s="1"/>
      <c r="G75" s="1"/>
      <c r="H75" s="1"/>
      <c r="I75" s="1"/>
      <c r="J75" s="1"/>
      <c r="K75" s="5"/>
      <c r="P75" s="1"/>
    </row>
    <row r="76" spans="5:16" x14ac:dyDescent="0.15">
      <c r="E76" s="1"/>
      <c r="F76" s="1"/>
      <c r="G76" s="1"/>
      <c r="H76" s="1"/>
      <c r="I76" s="1"/>
      <c r="J76" s="1"/>
      <c r="K76" s="5"/>
      <c r="P76" s="1"/>
    </row>
    <row r="77" spans="5:16" x14ac:dyDescent="0.15">
      <c r="E77" s="1"/>
      <c r="F77" s="1"/>
      <c r="G77" s="1"/>
      <c r="H77" s="1"/>
      <c r="I77" s="1"/>
      <c r="J77" s="1"/>
      <c r="K77" s="5"/>
      <c r="P77" s="1"/>
    </row>
    <row r="78" spans="5:16" x14ac:dyDescent="0.15">
      <c r="E78" s="1"/>
      <c r="F78" s="1"/>
      <c r="G78" s="1"/>
      <c r="H78" s="1"/>
      <c r="I78" s="1"/>
      <c r="J78" s="1"/>
      <c r="K78" s="5"/>
      <c r="P78" s="1"/>
    </row>
    <row r="79" spans="5:16" x14ac:dyDescent="0.15">
      <c r="E79" s="1"/>
      <c r="F79" s="1"/>
      <c r="G79" s="1"/>
      <c r="H79" s="1"/>
      <c r="I79" s="1"/>
      <c r="J79" s="1"/>
      <c r="K79" s="5"/>
      <c r="P79" s="1"/>
    </row>
    <row r="80" spans="5:16" x14ac:dyDescent="0.15">
      <c r="E80" s="1"/>
      <c r="F80" s="1"/>
      <c r="G80" s="1"/>
      <c r="H80" s="1"/>
      <c r="I80" s="1"/>
      <c r="J80" s="1"/>
      <c r="K80" s="5"/>
      <c r="P80" s="1"/>
    </row>
    <row r="81" spans="5:16" x14ac:dyDescent="0.15">
      <c r="E81" s="1"/>
      <c r="F81" s="7"/>
      <c r="G81" s="7"/>
      <c r="H81" s="7"/>
      <c r="I81" s="7"/>
      <c r="J81" s="7"/>
      <c r="K81" s="5"/>
      <c r="P81" s="7"/>
    </row>
    <row r="82" spans="5:16" x14ac:dyDescent="0.15">
      <c r="E82" s="1"/>
      <c r="F82" s="7"/>
      <c r="G82" s="7"/>
      <c r="H82" s="7"/>
      <c r="I82" s="7"/>
      <c r="J82" s="7"/>
      <c r="K82" s="5"/>
      <c r="P82" s="7"/>
    </row>
    <row r="83" spans="5:16" x14ac:dyDescent="0.15">
      <c r="E83" s="1"/>
      <c r="F83" s="7"/>
      <c r="G83" s="7"/>
      <c r="H83" s="7"/>
      <c r="I83" s="7"/>
      <c r="J83" s="7"/>
      <c r="K83" s="5"/>
      <c r="P83" s="7"/>
    </row>
    <row r="84" spans="5:16" x14ac:dyDescent="0.15">
      <c r="E84" s="1"/>
      <c r="F84" s="7"/>
      <c r="G84" s="7"/>
      <c r="H84" s="7"/>
      <c r="I84" s="7"/>
      <c r="J84" s="7"/>
      <c r="K84" s="5"/>
      <c r="P84" s="7"/>
    </row>
    <row r="85" spans="5:16" x14ac:dyDescent="0.15">
      <c r="E85" s="1"/>
      <c r="F85" s="7"/>
      <c r="G85" s="7"/>
      <c r="H85" s="7"/>
      <c r="I85" s="7"/>
      <c r="J85" s="7"/>
      <c r="K85" s="5"/>
      <c r="P85" s="7"/>
    </row>
    <row r="86" spans="5:16" x14ac:dyDescent="0.15">
      <c r="E86" s="1"/>
      <c r="F86" s="7"/>
      <c r="G86" s="7"/>
      <c r="H86" s="7"/>
      <c r="I86" s="7"/>
      <c r="J86" s="7"/>
      <c r="K86" s="5"/>
      <c r="P86" s="7"/>
    </row>
    <row r="87" spans="5:16" x14ac:dyDescent="0.15">
      <c r="E87" s="2"/>
      <c r="G87" s="27"/>
      <c r="H87" s="27"/>
      <c r="I87" s="27"/>
      <c r="J87" s="27"/>
      <c r="K87" s="6"/>
    </row>
    <row r="88" spans="5:16" x14ac:dyDescent="0.15">
      <c r="E88" s="3"/>
      <c r="G88" s="27"/>
      <c r="H88" s="27"/>
      <c r="I88" s="27"/>
      <c r="J88" s="27"/>
      <c r="K88" s="12"/>
    </row>
    <row r="89" spans="5:16" x14ac:dyDescent="0.15">
      <c r="E89" s="3"/>
      <c r="G89" s="27"/>
      <c r="H89" s="27"/>
      <c r="I89" s="27"/>
      <c r="J89" s="27"/>
      <c r="K89" s="13"/>
    </row>
    <row r="90" spans="5:16" x14ac:dyDescent="0.15">
      <c r="E90" s="14"/>
      <c r="G90" s="27"/>
      <c r="H90" s="27"/>
      <c r="I90" s="27"/>
      <c r="J90" s="27"/>
      <c r="K90" s="13"/>
    </row>
    <row r="91" spans="5:16" x14ac:dyDescent="0.15">
      <c r="G91" s="27"/>
      <c r="H91" s="27"/>
      <c r="I91" s="27"/>
      <c r="J91" s="27"/>
      <c r="K91" s="13"/>
    </row>
    <row r="92" spans="5:16" x14ac:dyDescent="0.15">
      <c r="G92" s="27"/>
      <c r="H92" s="27"/>
      <c r="I92" s="27"/>
      <c r="J92" s="27"/>
      <c r="K92" s="13"/>
    </row>
  </sheetData>
  <autoFilter ref="A1:T44">
    <sortState ref="A2:P43">
      <sortCondition ref="E1"/>
    </sortState>
  </autoFilter>
  <conditionalFormatting sqref="K85">
    <cfRule type="cellIs" dxfId="1955" priority="83" stopIfTrue="1" operator="equal">
      <formula>"non-compliant"</formula>
    </cfRule>
    <cfRule type="cellIs" dxfId="1954" priority="84" stopIfTrue="1" operator="equal">
      <formula>"compliant"</formula>
    </cfRule>
  </conditionalFormatting>
  <conditionalFormatting sqref="K83 K54:K55 K52 K48:K49 K46 K36:K39 K25 K22:K23 K2:K5 K7:K19">
    <cfRule type="cellIs" dxfId="1953" priority="81" stopIfTrue="1" operator="equal">
      <formula>"non-compliant"</formula>
    </cfRule>
    <cfRule type="cellIs" dxfId="1952" priority="82" stopIfTrue="1" operator="equal">
      <formula>"compliant"</formula>
    </cfRule>
  </conditionalFormatting>
  <conditionalFormatting sqref="K6">
    <cfRule type="cellIs" dxfId="1951" priority="79" stopIfTrue="1" operator="equal">
      <formula>"non-compliant"</formula>
    </cfRule>
    <cfRule type="cellIs" dxfId="1950" priority="80" stopIfTrue="1" operator="equal">
      <formula>"compliant"</formula>
    </cfRule>
  </conditionalFormatting>
  <conditionalFormatting sqref="K20">
    <cfRule type="cellIs" dxfId="1949" priority="77" stopIfTrue="1" operator="equal">
      <formula>"non-compliant"</formula>
    </cfRule>
    <cfRule type="cellIs" dxfId="1948" priority="78" stopIfTrue="1" operator="equal">
      <formula>"compliant"</formula>
    </cfRule>
  </conditionalFormatting>
  <conditionalFormatting sqref="K40:K42 K21 K24 K27:K35">
    <cfRule type="cellIs" dxfId="1947" priority="75" stopIfTrue="1" operator="equal">
      <formula>"Non Compliant"</formula>
    </cfRule>
    <cfRule type="cellIs" dxfId="1946" priority="76" stopIfTrue="1" operator="equal">
      <formula>"compliant"</formula>
    </cfRule>
  </conditionalFormatting>
  <conditionalFormatting sqref="K26">
    <cfRule type="cellIs" dxfId="1945" priority="73" stopIfTrue="1" operator="equal">
      <formula>"non-compliant"</formula>
    </cfRule>
    <cfRule type="cellIs" dxfId="1944" priority="74" stopIfTrue="1" operator="equal">
      <formula>"compliant"</formula>
    </cfRule>
  </conditionalFormatting>
  <conditionalFormatting sqref="K43">
    <cfRule type="cellIs" dxfId="1943" priority="71" stopIfTrue="1" operator="equal">
      <formula>"non-compliant"</formula>
    </cfRule>
    <cfRule type="cellIs" dxfId="1942" priority="72" stopIfTrue="1" operator="equal">
      <formula>"compliant"</formula>
    </cfRule>
  </conditionalFormatting>
  <conditionalFormatting sqref="K44">
    <cfRule type="cellIs" dxfId="1941" priority="69" stopIfTrue="1" operator="equal">
      <formula>"non-compliant"</formula>
    </cfRule>
    <cfRule type="cellIs" dxfId="1940" priority="70" stopIfTrue="1" operator="equal">
      <formula>"compliant"</formula>
    </cfRule>
  </conditionalFormatting>
  <conditionalFormatting sqref="K45">
    <cfRule type="cellIs" dxfId="1939" priority="67" stopIfTrue="1" operator="equal">
      <formula>"non-compliant"</formula>
    </cfRule>
    <cfRule type="cellIs" dxfId="1938" priority="68" stopIfTrue="1" operator="equal">
      <formula>"compliant"</formula>
    </cfRule>
  </conditionalFormatting>
  <conditionalFormatting sqref="K47">
    <cfRule type="cellIs" dxfId="1937" priority="65" stopIfTrue="1" operator="equal">
      <formula>"non-compliant"</formula>
    </cfRule>
    <cfRule type="cellIs" dxfId="1936" priority="66" stopIfTrue="1" operator="equal">
      <formula>"compliant"</formula>
    </cfRule>
  </conditionalFormatting>
  <conditionalFormatting sqref="K50">
    <cfRule type="cellIs" dxfId="1935" priority="63" stopIfTrue="1" operator="equal">
      <formula>"non-compliant"</formula>
    </cfRule>
    <cfRule type="cellIs" dxfId="1934" priority="64" stopIfTrue="1" operator="equal">
      <formula>"compliant"</formula>
    </cfRule>
  </conditionalFormatting>
  <conditionalFormatting sqref="K51">
    <cfRule type="cellIs" dxfId="1933" priority="61" stopIfTrue="1" operator="equal">
      <formula>"non-compliant"</formula>
    </cfRule>
    <cfRule type="cellIs" dxfId="1932" priority="62" stopIfTrue="1" operator="equal">
      <formula>"compliant"</formula>
    </cfRule>
  </conditionalFormatting>
  <conditionalFormatting sqref="K53">
    <cfRule type="cellIs" dxfId="1931" priority="59" stopIfTrue="1" operator="equal">
      <formula>"non-compliant"</formula>
    </cfRule>
    <cfRule type="cellIs" dxfId="1930" priority="60" stopIfTrue="1" operator="equal">
      <formula>"compliant"</formula>
    </cfRule>
  </conditionalFormatting>
  <conditionalFormatting sqref="K56">
    <cfRule type="cellIs" dxfId="1929" priority="57" stopIfTrue="1" operator="equal">
      <formula>"non-compliant"</formula>
    </cfRule>
    <cfRule type="cellIs" dxfId="1928" priority="58" stopIfTrue="1" operator="equal">
      <formula>"compliant"</formula>
    </cfRule>
  </conditionalFormatting>
  <conditionalFormatting sqref="K57">
    <cfRule type="cellIs" dxfId="1927" priority="55" stopIfTrue="1" operator="equal">
      <formula>"non-compliant"</formula>
    </cfRule>
    <cfRule type="cellIs" dxfId="1926" priority="56" stopIfTrue="1" operator="equal">
      <formula>"compliant"</formula>
    </cfRule>
  </conditionalFormatting>
  <conditionalFormatting sqref="K58">
    <cfRule type="cellIs" dxfId="1925" priority="53" stopIfTrue="1" operator="equal">
      <formula>"non-compliant"</formula>
    </cfRule>
    <cfRule type="cellIs" dxfId="1924" priority="54" stopIfTrue="1" operator="equal">
      <formula>"compliant"</formula>
    </cfRule>
  </conditionalFormatting>
  <conditionalFormatting sqref="K59">
    <cfRule type="cellIs" dxfId="1923" priority="51" stopIfTrue="1" operator="equal">
      <formula>"non-compliant"</formula>
    </cfRule>
    <cfRule type="cellIs" dxfId="1922" priority="52" stopIfTrue="1" operator="equal">
      <formula>"compliant"</formula>
    </cfRule>
  </conditionalFormatting>
  <conditionalFormatting sqref="K60">
    <cfRule type="cellIs" dxfId="1921" priority="49" stopIfTrue="1" operator="equal">
      <formula>"non-compliant"</formula>
    </cfRule>
    <cfRule type="cellIs" dxfId="1920" priority="50" stopIfTrue="1" operator="equal">
      <formula>"compliant"</formula>
    </cfRule>
  </conditionalFormatting>
  <conditionalFormatting sqref="K61">
    <cfRule type="cellIs" dxfId="1919" priority="47" stopIfTrue="1" operator="equal">
      <formula>"non-compliant"</formula>
    </cfRule>
    <cfRule type="cellIs" dxfId="1918" priority="48" stopIfTrue="1" operator="equal">
      <formula>"compliant"</formula>
    </cfRule>
  </conditionalFormatting>
  <conditionalFormatting sqref="K63">
    <cfRule type="cellIs" dxfId="1917" priority="45" stopIfTrue="1" operator="equal">
      <formula>"non-compliant"</formula>
    </cfRule>
    <cfRule type="cellIs" dxfId="1916" priority="46" stopIfTrue="1" operator="equal">
      <formula>"compliant"</formula>
    </cfRule>
  </conditionalFormatting>
  <conditionalFormatting sqref="K62">
    <cfRule type="cellIs" dxfId="1915" priority="43" stopIfTrue="1" operator="equal">
      <formula>"non-compliant"</formula>
    </cfRule>
    <cfRule type="cellIs" dxfId="1914" priority="44" stopIfTrue="1" operator="equal">
      <formula>"compliant"</formula>
    </cfRule>
  </conditionalFormatting>
  <conditionalFormatting sqref="K64">
    <cfRule type="cellIs" dxfId="1913" priority="41" stopIfTrue="1" operator="equal">
      <formula>"non-compliant"</formula>
    </cfRule>
    <cfRule type="cellIs" dxfId="1912" priority="42" stopIfTrue="1" operator="equal">
      <formula>"compliant"</formula>
    </cfRule>
  </conditionalFormatting>
  <conditionalFormatting sqref="K65">
    <cfRule type="cellIs" dxfId="1911" priority="39" stopIfTrue="1" operator="equal">
      <formula>"non-compliant"</formula>
    </cfRule>
    <cfRule type="cellIs" dxfId="1910" priority="40" stopIfTrue="1" operator="equal">
      <formula>"compliant"</formula>
    </cfRule>
  </conditionalFormatting>
  <conditionalFormatting sqref="K66">
    <cfRule type="cellIs" dxfId="1909" priority="37" stopIfTrue="1" operator="equal">
      <formula>"non-compliant"</formula>
    </cfRule>
    <cfRule type="cellIs" dxfId="1908" priority="38" stopIfTrue="1" operator="equal">
      <formula>"compliant"</formula>
    </cfRule>
  </conditionalFormatting>
  <conditionalFormatting sqref="K67">
    <cfRule type="cellIs" dxfId="1907" priority="35" stopIfTrue="1" operator="equal">
      <formula>"non-compliant"</formula>
    </cfRule>
    <cfRule type="cellIs" dxfId="1906" priority="36" stopIfTrue="1" operator="equal">
      <formula>"compliant"</formula>
    </cfRule>
  </conditionalFormatting>
  <conditionalFormatting sqref="K68">
    <cfRule type="cellIs" dxfId="1905" priority="33" stopIfTrue="1" operator="equal">
      <formula>"non-compliant"</formula>
    </cfRule>
    <cfRule type="cellIs" dxfId="1904" priority="34" stopIfTrue="1" operator="equal">
      <formula>"compliant"</formula>
    </cfRule>
  </conditionalFormatting>
  <conditionalFormatting sqref="K69">
    <cfRule type="cellIs" dxfId="1903" priority="31" stopIfTrue="1" operator="equal">
      <formula>"non-compliant"</formula>
    </cfRule>
    <cfRule type="cellIs" dxfId="1902" priority="32" stopIfTrue="1" operator="equal">
      <formula>"compliant"</formula>
    </cfRule>
  </conditionalFormatting>
  <conditionalFormatting sqref="K70">
    <cfRule type="cellIs" dxfId="1901" priority="29" stopIfTrue="1" operator="equal">
      <formula>"non-compliant"</formula>
    </cfRule>
    <cfRule type="cellIs" dxfId="1900" priority="30" stopIfTrue="1" operator="equal">
      <formula>"compliant"</formula>
    </cfRule>
  </conditionalFormatting>
  <conditionalFormatting sqref="K71">
    <cfRule type="cellIs" dxfId="1899" priority="27" stopIfTrue="1" operator="equal">
      <formula>"non-compliant"</formula>
    </cfRule>
    <cfRule type="cellIs" dxfId="1898" priority="28" stopIfTrue="1" operator="equal">
      <formula>"compliant"</formula>
    </cfRule>
  </conditionalFormatting>
  <conditionalFormatting sqref="K72">
    <cfRule type="cellIs" dxfId="1897" priority="25" stopIfTrue="1" operator="equal">
      <formula>"non-compliant"</formula>
    </cfRule>
    <cfRule type="cellIs" dxfId="1896" priority="26" stopIfTrue="1" operator="equal">
      <formula>"compliant"</formula>
    </cfRule>
  </conditionalFormatting>
  <conditionalFormatting sqref="K77">
    <cfRule type="cellIs" dxfId="1895" priority="23" stopIfTrue="1" operator="equal">
      <formula>"non-compliant"</formula>
    </cfRule>
    <cfRule type="cellIs" dxfId="1894" priority="24" stopIfTrue="1" operator="equal">
      <formula>"compliant"</formula>
    </cfRule>
  </conditionalFormatting>
  <conditionalFormatting sqref="K75">
    <cfRule type="cellIs" dxfId="1893" priority="21" stopIfTrue="1" operator="equal">
      <formula>"non-compliant"</formula>
    </cfRule>
    <cfRule type="cellIs" dxfId="1892" priority="22" stopIfTrue="1" operator="equal">
      <formula>"compliant"</formula>
    </cfRule>
  </conditionalFormatting>
  <conditionalFormatting sqref="K76">
    <cfRule type="cellIs" dxfId="1891" priority="19" stopIfTrue="1" operator="equal">
      <formula>"non-compliant"</formula>
    </cfRule>
    <cfRule type="cellIs" dxfId="1890" priority="20" stopIfTrue="1" operator="equal">
      <formula>"compliant"</formula>
    </cfRule>
  </conditionalFormatting>
  <conditionalFormatting sqref="K74">
    <cfRule type="cellIs" dxfId="1889" priority="17" stopIfTrue="1" operator="equal">
      <formula>"non-compliant"</formula>
    </cfRule>
    <cfRule type="cellIs" dxfId="1888" priority="18" stopIfTrue="1" operator="equal">
      <formula>"compliant"</formula>
    </cfRule>
  </conditionalFormatting>
  <conditionalFormatting sqref="K73">
    <cfRule type="cellIs" dxfId="1887" priority="15" stopIfTrue="1" operator="equal">
      <formula>"non-compliant"</formula>
    </cfRule>
    <cfRule type="cellIs" dxfId="1886" priority="16" stopIfTrue="1" operator="equal">
      <formula>"compliant"</formula>
    </cfRule>
  </conditionalFormatting>
  <conditionalFormatting sqref="K78">
    <cfRule type="cellIs" dxfId="1885" priority="13" stopIfTrue="1" operator="equal">
      <formula>"non-compliant"</formula>
    </cfRule>
    <cfRule type="cellIs" dxfId="1884" priority="14" stopIfTrue="1" operator="equal">
      <formula>"compliant"</formula>
    </cfRule>
  </conditionalFormatting>
  <conditionalFormatting sqref="K79">
    <cfRule type="cellIs" dxfId="1883" priority="11" stopIfTrue="1" operator="equal">
      <formula>"non-compliant"</formula>
    </cfRule>
    <cfRule type="cellIs" dxfId="1882" priority="12" stopIfTrue="1" operator="equal">
      <formula>"compliant"</formula>
    </cfRule>
  </conditionalFormatting>
  <conditionalFormatting sqref="K80">
    <cfRule type="cellIs" dxfId="1881" priority="9" stopIfTrue="1" operator="equal">
      <formula>"non-compliant"</formula>
    </cfRule>
    <cfRule type="cellIs" dxfId="1880" priority="10" stopIfTrue="1" operator="equal">
      <formula>"compliant"</formula>
    </cfRule>
  </conditionalFormatting>
  <conditionalFormatting sqref="K81">
    <cfRule type="cellIs" dxfId="1879" priority="7" stopIfTrue="1" operator="equal">
      <formula>"non-compliant"</formula>
    </cfRule>
    <cfRule type="cellIs" dxfId="1878" priority="8" stopIfTrue="1" operator="equal">
      <formula>"compliant"</formula>
    </cfRule>
  </conditionalFormatting>
  <conditionalFormatting sqref="K82">
    <cfRule type="cellIs" dxfId="1877" priority="5" stopIfTrue="1" operator="equal">
      <formula>"non-compliant"</formula>
    </cfRule>
    <cfRule type="cellIs" dxfId="1876" priority="6" stopIfTrue="1" operator="equal">
      <formula>"compliant"</formula>
    </cfRule>
  </conditionalFormatting>
  <conditionalFormatting sqref="K84">
    <cfRule type="cellIs" dxfId="1875" priority="3" stopIfTrue="1" operator="equal">
      <formula>"non-compliant"</formula>
    </cfRule>
    <cfRule type="cellIs" dxfId="1874" priority="4" stopIfTrue="1" operator="equal">
      <formula>"compliant"</formula>
    </cfRule>
  </conditionalFormatting>
  <conditionalFormatting sqref="K86:K87">
    <cfRule type="cellIs" dxfId="1873" priority="1" stopIfTrue="1" operator="equal">
      <formula>"non-compliant"</formula>
    </cfRule>
    <cfRule type="cellIs" dxfId="1872" priority="2" stopIfTrue="1" operator="equal">
      <formula>"compliant"</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topLeftCell="F1" workbookViewId="0">
      <selection activeCell="J1" sqref="J1:J1048576"/>
    </sheetView>
  </sheetViews>
  <sheetFormatPr baseColWidth="10" defaultColWidth="8.83203125" defaultRowHeight="12" x14ac:dyDescent="0.2"/>
  <cols>
    <col min="1" max="1" width="12.83203125" style="43" bestFit="1" customWidth="1"/>
    <col min="2" max="2" width="14.5" style="43" bestFit="1" customWidth="1"/>
    <col min="3" max="3" width="10.33203125" style="43" bestFit="1" customWidth="1"/>
    <col min="4" max="4" width="7.5" style="43" bestFit="1" customWidth="1"/>
    <col min="5" max="5" width="9.6640625" style="43" bestFit="1" customWidth="1"/>
    <col min="6" max="6" width="45" style="43" customWidth="1"/>
    <col min="7" max="7" width="8.1640625" style="43" customWidth="1"/>
    <col min="8" max="8" width="8.1640625" style="43" hidden="1" customWidth="1"/>
    <col min="9" max="9" width="8.1640625" style="43" customWidth="1"/>
    <col min="10" max="10" width="8.1640625" style="43" hidden="1" customWidth="1"/>
    <col min="11" max="11" width="12.5" style="43" bestFit="1" customWidth="1"/>
    <col min="12" max="12" width="9.5" style="43" bestFit="1" customWidth="1"/>
    <col min="13" max="13" width="10.1640625" style="43" bestFit="1" customWidth="1"/>
    <col min="14" max="14" width="6.83203125" style="43" bestFit="1" customWidth="1"/>
    <col min="15" max="15" width="7.1640625" style="43" bestFit="1" customWidth="1"/>
    <col min="16" max="16" width="45" style="43" customWidth="1"/>
    <col min="17" max="18" width="10.1640625" style="43" bestFit="1" customWidth="1"/>
    <col min="19" max="19" width="17.83203125" style="43" bestFit="1" customWidth="1"/>
    <col min="20" max="16384" width="8.83203125" style="62"/>
  </cols>
  <sheetData>
    <row r="1" spans="1:19" ht="24" x14ac:dyDescent="0.2">
      <c r="A1" s="40" t="s">
        <v>3</v>
      </c>
      <c r="B1" s="41" t="s">
        <v>0</v>
      </c>
      <c r="C1" s="41" t="s">
        <v>5</v>
      </c>
      <c r="D1" s="41" t="s">
        <v>1</v>
      </c>
      <c r="E1" s="41" t="s">
        <v>7</v>
      </c>
      <c r="F1" s="41" t="s">
        <v>8</v>
      </c>
      <c r="G1" s="228" t="s">
        <v>103</v>
      </c>
      <c r="H1" s="228" t="s">
        <v>102</v>
      </c>
      <c r="I1" s="228" t="s">
        <v>101</v>
      </c>
      <c r="J1" s="228" t="s">
        <v>100</v>
      </c>
      <c r="K1" s="41" t="s">
        <v>2</v>
      </c>
      <c r="L1" s="42" t="s">
        <v>14</v>
      </c>
      <c r="M1" s="42" t="s">
        <v>9</v>
      </c>
      <c r="N1" s="42" t="s">
        <v>10</v>
      </c>
      <c r="O1" s="42" t="s">
        <v>11</v>
      </c>
      <c r="P1" s="42" t="s">
        <v>12</v>
      </c>
      <c r="Q1" s="42" t="s">
        <v>13</v>
      </c>
      <c r="R1" s="42" t="s">
        <v>4</v>
      </c>
      <c r="S1" s="43" t="s">
        <v>6</v>
      </c>
    </row>
    <row r="2" spans="1:19" ht="48" x14ac:dyDescent="0.2">
      <c r="A2" s="43" t="s">
        <v>572</v>
      </c>
      <c r="B2" s="44">
        <v>42614</v>
      </c>
      <c r="C2" s="44" t="s">
        <v>104</v>
      </c>
      <c r="D2" s="44"/>
      <c r="E2" s="45" t="s">
        <v>105</v>
      </c>
      <c r="F2" s="45" t="s">
        <v>106</v>
      </c>
      <c r="G2" s="46" t="s">
        <v>88</v>
      </c>
      <c r="H2" s="46">
        <f>VLOOKUP(G2,lookups!$B$10:$C$22,2)</f>
        <v>100</v>
      </c>
      <c r="I2" s="46">
        <v>0</v>
      </c>
      <c r="J2" s="46">
        <f>VLOOKUP(I2,lookups!$B$10:$C$22,2)</f>
        <v>0</v>
      </c>
      <c r="K2" s="47" t="s">
        <v>81</v>
      </c>
      <c r="P2" s="45" t="s">
        <v>107</v>
      </c>
    </row>
    <row r="3" spans="1:19" ht="409" x14ac:dyDescent="0.2">
      <c r="A3" s="43" t="s">
        <v>572</v>
      </c>
      <c r="B3" s="44">
        <v>42614</v>
      </c>
      <c r="C3" s="44" t="s">
        <v>104</v>
      </c>
      <c r="D3" s="44"/>
      <c r="E3" s="45" t="s">
        <v>108</v>
      </c>
      <c r="F3" s="45" t="s">
        <v>109</v>
      </c>
      <c r="G3" s="48" t="s">
        <v>88</v>
      </c>
      <c r="H3" s="46">
        <f>VLOOKUP(G3,lookups!$B$10:$C$22,2)</f>
        <v>100</v>
      </c>
      <c r="I3" s="48">
        <v>0</v>
      </c>
      <c r="J3" s="46">
        <f>VLOOKUP(I3,lookups!$B$10:$C$22,2)</f>
        <v>0</v>
      </c>
      <c r="K3" s="47" t="s">
        <v>81</v>
      </c>
      <c r="P3" s="45" t="s">
        <v>110</v>
      </c>
    </row>
    <row r="4" spans="1:19" ht="300" x14ac:dyDescent="0.2">
      <c r="A4" s="43" t="s">
        <v>572</v>
      </c>
      <c r="B4" s="44">
        <v>42064</v>
      </c>
      <c r="C4" s="44" t="s">
        <v>104</v>
      </c>
      <c r="E4" s="45" t="s">
        <v>111</v>
      </c>
      <c r="F4" s="49" t="s">
        <v>112</v>
      </c>
      <c r="G4" s="48" t="s">
        <v>85</v>
      </c>
      <c r="H4" s="46">
        <f>VLOOKUP(G4,lookups!$B$10:$C$22,2)</f>
        <v>1000</v>
      </c>
      <c r="I4" s="48">
        <v>0</v>
      </c>
      <c r="J4" s="46">
        <f>VLOOKUP(I4,lookups!$B$10:$C$22,2)</f>
        <v>0</v>
      </c>
      <c r="K4" s="47" t="s">
        <v>81</v>
      </c>
      <c r="P4" s="49" t="s">
        <v>113</v>
      </c>
    </row>
    <row r="5" spans="1:19" ht="288" x14ac:dyDescent="0.2">
      <c r="A5" s="43" t="s">
        <v>572</v>
      </c>
      <c r="B5" s="44">
        <v>42614</v>
      </c>
      <c r="C5" s="44" t="s">
        <v>104</v>
      </c>
      <c r="E5" s="45" t="s">
        <v>114</v>
      </c>
      <c r="F5" s="45" t="s">
        <v>115</v>
      </c>
      <c r="G5" s="46" t="s">
        <v>91</v>
      </c>
      <c r="H5" s="46">
        <f>VLOOKUP(G5,lookups!$B$10:$C$22,2)</f>
        <v>10</v>
      </c>
      <c r="I5" s="46">
        <v>0</v>
      </c>
      <c r="J5" s="46">
        <f>VLOOKUP(I5,lookups!$B$10:$C$22,2)</f>
        <v>0</v>
      </c>
      <c r="K5" s="47" t="s">
        <v>81</v>
      </c>
      <c r="P5" s="45" t="s">
        <v>116</v>
      </c>
    </row>
    <row r="6" spans="1:19" ht="204" x14ac:dyDescent="0.2">
      <c r="A6" s="43" t="s">
        <v>572</v>
      </c>
      <c r="B6" s="44">
        <v>42614</v>
      </c>
      <c r="C6" s="44" t="s">
        <v>104</v>
      </c>
      <c r="E6" s="45" t="s">
        <v>117</v>
      </c>
      <c r="F6" s="45" t="s">
        <v>118</v>
      </c>
      <c r="G6" s="46" t="s">
        <v>91</v>
      </c>
      <c r="H6" s="46">
        <f>VLOOKUP(G6,lookups!$B$10:$C$22,2)</f>
        <v>10</v>
      </c>
      <c r="I6" s="46">
        <v>0</v>
      </c>
      <c r="J6" s="46">
        <f>VLOOKUP(I6,lookups!$B$10:$C$22,2)</f>
        <v>0</v>
      </c>
      <c r="K6" s="47" t="s">
        <v>81</v>
      </c>
      <c r="P6" s="45" t="s">
        <v>119</v>
      </c>
    </row>
    <row r="7" spans="1:19" ht="144" x14ac:dyDescent="0.2">
      <c r="A7" s="43" t="s">
        <v>572</v>
      </c>
      <c r="B7" s="44">
        <v>42614</v>
      </c>
      <c r="C7" s="44" t="s">
        <v>104</v>
      </c>
      <c r="E7" s="45" t="s">
        <v>120</v>
      </c>
      <c r="F7" s="45" t="s">
        <v>121</v>
      </c>
      <c r="G7" s="46" t="s">
        <v>88</v>
      </c>
      <c r="H7" s="46">
        <f>VLOOKUP(G7,lookups!$B$10:$C$22,2)</f>
        <v>100</v>
      </c>
      <c r="I7" s="46">
        <v>0</v>
      </c>
      <c r="J7" s="46">
        <f>VLOOKUP(I7,lookups!$B$10:$C$22,2)</f>
        <v>0</v>
      </c>
      <c r="K7" s="50" t="s">
        <v>81</v>
      </c>
      <c r="P7" s="45" t="s">
        <v>122</v>
      </c>
    </row>
    <row r="8" spans="1:19" ht="409" x14ac:dyDescent="0.2">
      <c r="A8" s="43" t="s">
        <v>572</v>
      </c>
      <c r="B8" s="44">
        <v>42614</v>
      </c>
      <c r="C8" s="44" t="s">
        <v>104</v>
      </c>
      <c r="E8" s="45" t="s">
        <v>123</v>
      </c>
      <c r="F8" s="49" t="s">
        <v>124</v>
      </c>
      <c r="G8" s="46" t="s">
        <v>88</v>
      </c>
      <c r="H8" s="46">
        <f>VLOOKUP(G8,lookups!$B$10:$C$22,2)</f>
        <v>100</v>
      </c>
      <c r="I8" s="46">
        <v>0</v>
      </c>
      <c r="J8" s="46">
        <f>VLOOKUP(I8,lookups!$B$10:$C$22,2)</f>
        <v>0</v>
      </c>
      <c r="K8" s="50" t="s">
        <v>81</v>
      </c>
      <c r="P8" s="49" t="s">
        <v>125</v>
      </c>
    </row>
    <row r="9" spans="1:19" ht="132" x14ac:dyDescent="0.2">
      <c r="A9" s="43" t="s">
        <v>572</v>
      </c>
      <c r="B9" s="44">
        <v>42614</v>
      </c>
      <c r="C9" s="44" t="s">
        <v>104</v>
      </c>
      <c r="E9" s="45" t="s">
        <v>126</v>
      </c>
      <c r="F9" s="49" t="s">
        <v>127</v>
      </c>
      <c r="G9" s="50"/>
      <c r="H9" s="46">
        <f>VLOOKUP(G9,lookups!$B$10:$C$22,2)</f>
        <v>0</v>
      </c>
      <c r="I9" s="50">
        <v>0</v>
      </c>
      <c r="J9" s="46">
        <f>VLOOKUP(I9,lookups!$B$10:$C$22,2)</f>
        <v>0</v>
      </c>
      <c r="K9" s="50" t="s">
        <v>81</v>
      </c>
      <c r="P9" s="49" t="s">
        <v>128</v>
      </c>
    </row>
    <row r="10" spans="1:19" ht="84" x14ac:dyDescent="0.2">
      <c r="A10" s="43" t="s">
        <v>572</v>
      </c>
      <c r="B10" s="44">
        <v>42614</v>
      </c>
      <c r="C10" s="44" t="s">
        <v>104</v>
      </c>
      <c r="E10" s="45" t="s">
        <v>129</v>
      </c>
      <c r="F10" s="45" t="s">
        <v>130</v>
      </c>
      <c r="G10" s="50"/>
      <c r="H10" s="46">
        <f>VLOOKUP(G10,lookups!$B$10:$C$22,2)</f>
        <v>0</v>
      </c>
      <c r="I10" s="50">
        <v>0</v>
      </c>
      <c r="J10" s="46">
        <f>VLOOKUP(I10,lookups!$B$10:$C$22,2)</f>
        <v>0</v>
      </c>
      <c r="K10" s="50" t="s">
        <v>81</v>
      </c>
      <c r="P10" s="45" t="s">
        <v>131</v>
      </c>
    </row>
    <row r="11" spans="1:19" ht="96" x14ac:dyDescent="0.2">
      <c r="A11" s="43" t="s">
        <v>572</v>
      </c>
      <c r="B11" s="44">
        <v>42614</v>
      </c>
      <c r="C11" s="44" t="s">
        <v>104</v>
      </c>
      <c r="E11" s="45" t="s">
        <v>132</v>
      </c>
      <c r="F11" s="45" t="s">
        <v>133</v>
      </c>
      <c r="G11" s="50"/>
      <c r="H11" s="46">
        <f>VLOOKUP(G11,lookups!$B$10:$C$22,2)</f>
        <v>0</v>
      </c>
      <c r="I11" s="50">
        <v>0</v>
      </c>
      <c r="J11" s="46">
        <f>VLOOKUP(I11,lookups!$B$10:$C$22,2)</f>
        <v>0</v>
      </c>
      <c r="K11" s="50" t="s">
        <v>81</v>
      </c>
      <c r="P11" s="45" t="s">
        <v>134</v>
      </c>
    </row>
    <row r="12" spans="1:19" ht="84" x14ac:dyDescent="0.2">
      <c r="A12" s="43" t="s">
        <v>572</v>
      </c>
      <c r="B12" s="44">
        <v>42614</v>
      </c>
      <c r="C12" s="44" t="s">
        <v>104</v>
      </c>
      <c r="E12" s="45" t="s">
        <v>135</v>
      </c>
      <c r="F12" s="45" t="s">
        <v>136</v>
      </c>
      <c r="G12" s="50"/>
      <c r="H12" s="46">
        <f>VLOOKUP(G12,lookups!$B$10:$C$22,2)</f>
        <v>0</v>
      </c>
      <c r="I12" s="50">
        <v>0</v>
      </c>
      <c r="J12" s="46">
        <f>VLOOKUP(I12,lookups!$B$10:$C$22,2)</f>
        <v>0</v>
      </c>
      <c r="K12" s="50" t="s">
        <v>81</v>
      </c>
      <c r="P12" s="45" t="s">
        <v>137</v>
      </c>
    </row>
    <row r="13" spans="1:19" ht="84" x14ac:dyDescent="0.2">
      <c r="A13" s="43" t="s">
        <v>572</v>
      </c>
      <c r="B13" s="44">
        <v>42614</v>
      </c>
      <c r="C13" s="44" t="s">
        <v>104</v>
      </c>
      <c r="E13" s="45" t="s">
        <v>138</v>
      </c>
      <c r="F13" s="45" t="s">
        <v>139</v>
      </c>
      <c r="G13" s="46" t="s">
        <v>94</v>
      </c>
      <c r="H13" s="46">
        <f>VLOOKUP(G13,lookups!$B$10:$C$22,2)</f>
        <v>1</v>
      </c>
      <c r="I13" s="46">
        <v>0</v>
      </c>
      <c r="J13" s="46">
        <f>VLOOKUP(I13,lookups!$B$10:$C$22,2)</f>
        <v>0</v>
      </c>
      <c r="K13" s="50" t="s">
        <v>81</v>
      </c>
      <c r="P13" s="45" t="s">
        <v>140</v>
      </c>
    </row>
    <row r="14" spans="1:19" ht="24" x14ac:dyDescent="0.2">
      <c r="A14" s="43" t="s">
        <v>572</v>
      </c>
      <c r="B14" s="44">
        <v>42614</v>
      </c>
      <c r="C14" s="44" t="s">
        <v>104</v>
      </c>
      <c r="E14" s="45" t="s">
        <v>16</v>
      </c>
      <c r="F14" s="45" t="s">
        <v>141</v>
      </c>
      <c r="G14" s="46" t="s">
        <v>91</v>
      </c>
      <c r="H14" s="46">
        <f>VLOOKUP(G14,lookups!$B$10:$C$22,2)</f>
        <v>10</v>
      </c>
      <c r="I14" s="46">
        <v>0</v>
      </c>
      <c r="J14" s="46">
        <f>VLOOKUP(I14,lookups!$B$10:$C$22,2)</f>
        <v>0</v>
      </c>
      <c r="K14" s="50" t="s">
        <v>81</v>
      </c>
      <c r="P14" s="45" t="s">
        <v>142</v>
      </c>
    </row>
    <row r="15" spans="1:19" ht="24" x14ac:dyDescent="0.2">
      <c r="A15" s="43" t="s">
        <v>572</v>
      </c>
      <c r="B15" s="44">
        <v>42614</v>
      </c>
      <c r="C15" s="44" t="s">
        <v>104</v>
      </c>
      <c r="E15" s="45" t="s">
        <v>143</v>
      </c>
      <c r="F15" s="45" t="s">
        <v>144</v>
      </c>
      <c r="G15" s="46" t="s">
        <v>91</v>
      </c>
      <c r="H15" s="46">
        <f>VLOOKUP(G15,lookups!$B$10:$C$22,2)</f>
        <v>10</v>
      </c>
      <c r="I15" s="46">
        <v>0</v>
      </c>
      <c r="J15" s="46">
        <f>VLOOKUP(I15,lookups!$B$10:$C$22,2)</f>
        <v>0</v>
      </c>
      <c r="K15" s="50" t="s">
        <v>81</v>
      </c>
      <c r="P15" s="45" t="s">
        <v>145</v>
      </c>
    </row>
    <row r="16" spans="1:19" ht="36" x14ac:dyDescent="0.2">
      <c r="A16" s="43" t="s">
        <v>572</v>
      </c>
      <c r="B16" s="44">
        <v>42614</v>
      </c>
      <c r="C16" s="44" t="s">
        <v>104</v>
      </c>
      <c r="E16" s="45" t="s">
        <v>146</v>
      </c>
      <c r="F16" s="45" t="s">
        <v>147</v>
      </c>
      <c r="G16" s="46" t="s">
        <v>91</v>
      </c>
      <c r="H16" s="46">
        <f>VLOOKUP(G16,lookups!$B$10:$C$22,2)</f>
        <v>10</v>
      </c>
      <c r="I16" s="46">
        <v>0</v>
      </c>
      <c r="J16" s="46">
        <f>VLOOKUP(I16,lookups!$B$10:$C$22,2)</f>
        <v>0</v>
      </c>
      <c r="K16" s="50" t="s">
        <v>81</v>
      </c>
      <c r="P16" s="45" t="s">
        <v>148</v>
      </c>
    </row>
    <row r="17" spans="1:16" ht="72" x14ac:dyDescent="0.2">
      <c r="A17" s="43" t="s">
        <v>572</v>
      </c>
      <c r="B17" s="44">
        <v>42614</v>
      </c>
      <c r="C17" s="44" t="s">
        <v>104</v>
      </c>
      <c r="E17" s="45" t="s">
        <v>149</v>
      </c>
      <c r="F17" s="45" t="s">
        <v>150</v>
      </c>
      <c r="G17" s="46" t="s">
        <v>91</v>
      </c>
      <c r="H17" s="46">
        <f>VLOOKUP(G17,lookups!$B$10:$C$22,2)</f>
        <v>10</v>
      </c>
      <c r="I17" s="46">
        <v>0</v>
      </c>
      <c r="J17" s="46">
        <f>VLOOKUP(I17,lookups!$B$10:$C$22,2)</f>
        <v>0</v>
      </c>
      <c r="K17" s="50" t="s">
        <v>81</v>
      </c>
      <c r="P17" s="45" t="s">
        <v>151</v>
      </c>
    </row>
    <row r="18" spans="1:16" ht="108" x14ac:dyDescent="0.2">
      <c r="A18" s="43" t="s">
        <v>572</v>
      </c>
      <c r="B18" s="44">
        <v>42614</v>
      </c>
      <c r="C18" s="44" t="s">
        <v>104</v>
      </c>
      <c r="E18" s="45" t="s">
        <v>152</v>
      </c>
      <c r="F18" s="45" t="s">
        <v>153</v>
      </c>
      <c r="G18" s="46" t="s">
        <v>88</v>
      </c>
      <c r="H18" s="46">
        <f>VLOOKUP(G18,lookups!$B$10:$C$22,2)</f>
        <v>100</v>
      </c>
      <c r="I18" s="46">
        <v>0</v>
      </c>
      <c r="J18" s="46">
        <f>VLOOKUP(I18,lookups!$B$10:$C$22,2)</f>
        <v>0</v>
      </c>
      <c r="K18" s="50" t="s">
        <v>81</v>
      </c>
      <c r="P18" s="45" t="s">
        <v>154</v>
      </c>
    </row>
    <row r="19" spans="1:16" ht="132" x14ac:dyDescent="0.2">
      <c r="A19" s="43" t="s">
        <v>572</v>
      </c>
      <c r="B19" s="44">
        <v>42614</v>
      </c>
      <c r="C19" s="44" t="s">
        <v>104</v>
      </c>
      <c r="E19" s="45" t="s">
        <v>155</v>
      </c>
      <c r="F19" s="45" t="s">
        <v>156</v>
      </c>
      <c r="G19" s="46" t="s">
        <v>94</v>
      </c>
      <c r="H19" s="46">
        <f>VLOOKUP(G19,lookups!$B$10:$C$22,2)</f>
        <v>1</v>
      </c>
      <c r="I19" s="46">
        <v>0</v>
      </c>
      <c r="J19" s="46">
        <f>VLOOKUP(I19,lookups!$B$10:$C$22,2)</f>
        <v>0</v>
      </c>
      <c r="K19" s="50" t="s">
        <v>81</v>
      </c>
      <c r="P19" s="45" t="s">
        <v>157</v>
      </c>
    </row>
    <row r="20" spans="1:16" ht="72" x14ac:dyDescent="0.2">
      <c r="A20" s="43" t="s">
        <v>572</v>
      </c>
      <c r="B20" s="44">
        <v>42614</v>
      </c>
      <c r="C20" s="44" t="s">
        <v>104</v>
      </c>
      <c r="E20" s="45" t="s">
        <v>18</v>
      </c>
      <c r="F20" s="49" t="s">
        <v>158</v>
      </c>
      <c r="G20" s="46" t="s">
        <v>88</v>
      </c>
      <c r="H20" s="46">
        <f>VLOOKUP(G20,lookups!$B$10:$C$22,2)</f>
        <v>100</v>
      </c>
      <c r="I20" s="46">
        <v>0</v>
      </c>
      <c r="J20" s="46">
        <f>VLOOKUP(I20,lookups!$B$10:$C$22,2)</f>
        <v>0</v>
      </c>
      <c r="K20" s="50" t="s">
        <v>81</v>
      </c>
      <c r="P20" s="49" t="s">
        <v>159</v>
      </c>
    </row>
    <row r="21" spans="1:16" ht="264" x14ac:dyDescent="0.2">
      <c r="A21" s="43" t="s">
        <v>572</v>
      </c>
      <c r="B21" s="44">
        <v>42614</v>
      </c>
      <c r="C21" s="44" t="s">
        <v>104</v>
      </c>
      <c r="E21" s="45" t="s">
        <v>160</v>
      </c>
      <c r="F21" s="49" t="s">
        <v>161</v>
      </c>
      <c r="G21" s="46" t="s">
        <v>85</v>
      </c>
      <c r="H21" s="46">
        <f>VLOOKUP(G21,lookups!$B$10:$C$22,2)</f>
        <v>1000</v>
      </c>
      <c r="I21" s="46">
        <v>0</v>
      </c>
      <c r="J21" s="46">
        <f>VLOOKUP(I21,lookups!$B$10:$C$22,2)</f>
        <v>0</v>
      </c>
      <c r="K21" s="50" t="s">
        <v>81</v>
      </c>
      <c r="P21" s="49" t="s">
        <v>162</v>
      </c>
    </row>
    <row r="22" spans="1:16" ht="180" x14ac:dyDescent="0.2">
      <c r="A22" s="43" t="s">
        <v>572</v>
      </c>
      <c r="B22" s="44">
        <v>42614</v>
      </c>
      <c r="C22" s="44" t="s">
        <v>104</v>
      </c>
      <c r="E22" s="45" t="s">
        <v>163</v>
      </c>
      <c r="F22" s="49" t="s">
        <v>164</v>
      </c>
      <c r="G22" s="46" t="s">
        <v>94</v>
      </c>
      <c r="H22" s="46">
        <f>VLOOKUP(G22,lookups!$B$10:$C$22,2)</f>
        <v>1</v>
      </c>
      <c r="I22" s="46" t="s">
        <v>94</v>
      </c>
      <c r="J22" s="46">
        <f>VLOOKUP(I22,lookups!$B$10:$C$22,2)</f>
        <v>1</v>
      </c>
      <c r="K22" s="51" t="s">
        <v>82</v>
      </c>
      <c r="P22" s="49" t="s">
        <v>165</v>
      </c>
    </row>
    <row r="23" spans="1:16" ht="324" x14ac:dyDescent="0.2">
      <c r="A23" s="43" t="s">
        <v>572</v>
      </c>
      <c r="B23" s="44">
        <v>42614</v>
      </c>
      <c r="C23" s="44" t="s">
        <v>104</v>
      </c>
      <c r="E23" s="45">
        <v>2.1</v>
      </c>
      <c r="F23" s="49" t="s">
        <v>166</v>
      </c>
      <c r="G23" s="46" t="s">
        <v>91</v>
      </c>
      <c r="H23" s="46">
        <f>VLOOKUP(G23,lookups!$B$10:$C$22,2)</f>
        <v>10</v>
      </c>
      <c r="I23" s="46">
        <v>0</v>
      </c>
      <c r="J23" s="46">
        <f>VLOOKUP(I23,lookups!$B$10:$C$22,2)</f>
        <v>0</v>
      </c>
      <c r="K23" s="50" t="s">
        <v>81</v>
      </c>
      <c r="P23" s="49" t="s">
        <v>167</v>
      </c>
    </row>
    <row r="24" spans="1:16" ht="156" x14ac:dyDescent="0.2">
      <c r="A24" s="43" t="s">
        <v>572</v>
      </c>
      <c r="B24" s="44">
        <v>42614</v>
      </c>
      <c r="C24" s="44" t="s">
        <v>104</v>
      </c>
      <c r="E24" s="45" t="s">
        <v>168</v>
      </c>
      <c r="F24" s="49" t="s">
        <v>169</v>
      </c>
      <c r="G24" s="46" t="s">
        <v>94</v>
      </c>
      <c r="H24" s="46">
        <f>VLOOKUP(G24,lookups!$B$10:$C$22,2)</f>
        <v>1</v>
      </c>
      <c r="I24" s="46">
        <v>0</v>
      </c>
      <c r="J24" s="46">
        <f>VLOOKUP(I24,lookups!$B$10:$C$22,2)</f>
        <v>0</v>
      </c>
      <c r="K24" s="50" t="s">
        <v>81</v>
      </c>
      <c r="P24" s="49" t="s">
        <v>167</v>
      </c>
    </row>
    <row r="25" spans="1:16" ht="60" x14ac:dyDescent="0.2">
      <c r="A25" s="43" t="s">
        <v>572</v>
      </c>
      <c r="B25" s="44">
        <v>42614</v>
      </c>
      <c r="C25" s="44" t="s">
        <v>104</v>
      </c>
      <c r="E25" s="45" t="s">
        <v>170</v>
      </c>
      <c r="F25" s="49" t="s">
        <v>171</v>
      </c>
      <c r="G25" s="46" t="s">
        <v>91</v>
      </c>
      <c r="H25" s="46">
        <f>VLOOKUP(G25,lookups!$B$10:$C$22,2)</f>
        <v>10</v>
      </c>
      <c r="I25" s="46">
        <v>0</v>
      </c>
      <c r="J25" s="46">
        <f>VLOOKUP(I25,lookups!$B$10:$C$22,2)</f>
        <v>0</v>
      </c>
      <c r="K25" s="50" t="s">
        <v>81</v>
      </c>
      <c r="P25" s="49" t="s">
        <v>167</v>
      </c>
    </row>
    <row r="26" spans="1:16" ht="48" x14ac:dyDescent="0.2">
      <c r="A26" s="43" t="s">
        <v>572</v>
      </c>
      <c r="B26" s="44">
        <v>42614</v>
      </c>
      <c r="C26" s="44" t="s">
        <v>104</v>
      </c>
      <c r="E26" s="45" t="s">
        <v>172</v>
      </c>
      <c r="F26" s="49" t="s">
        <v>173</v>
      </c>
      <c r="G26" s="46" t="s">
        <v>91</v>
      </c>
      <c r="H26" s="46">
        <f>VLOOKUP(G26,lookups!$B$10:$C$22,2)</f>
        <v>10</v>
      </c>
      <c r="I26" s="46" t="s">
        <v>91</v>
      </c>
      <c r="J26" s="46">
        <f>VLOOKUP(I26,lookups!$B$10:$C$22,2)</f>
        <v>10</v>
      </c>
      <c r="K26" s="51" t="s">
        <v>82</v>
      </c>
      <c r="P26" s="49" t="s">
        <v>174</v>
      </c>
    </row>
    <row r="27" spans="1:16" ht="36" x14ac:dyDescent="0.2">
      <c r="A27" s="43" t="s">
        <v>572</v>
      </c>
      <c r="B27" s="44">
        <v>42614</v>
      </c>
      <c r="C27" s="44" t="s">
        <v>104</v>
      </c>
      <c r="E27" s="45" t="s">
        <v>175</v>
      </c>
      <c r="F27" s="45" t="s">
        <v>176</v>
      </c>
      <c r="G27" s="46" t="s">
        <v>87</v>
      </c>
      <c r="H27" s="46">
        <f>VLOOKUP(G27,lookups!$B$10:$C$22,2)</f>
        <v>500</v>
      </c>
      <c r="I27" s="46" t="s">
        <v>87</v>
      </c>
      <c r="J27" s="46">
        <f>VLOOKUP(I27,lookups!$B$10:$C$22,2)</f>
        <v>500</v>
      </c>
      <c r="K27" s="50" t="s">
        <v>82</v>
      </c>
      <c r="P27" s="49" t="s">
        <v>174</v>
      </c>
    </row>
    <row r="28" spans="1:16" ht="180" x14ac:dyDescent="0.2">
      <c r="A28" s="43" t="s">
        <v>572</v>
      </c>
      <c r="B28" s="44">
        <v>42614</v>
      </c>
      <c r="C28" s="44" t="s">
        <v>104</v>
      </c>
      <c r="E28" s="45" t="s">
        <v>67</v>
      </c>
      <c r="F28" s="49" t="s">
        <v>177</v>
      </c>
      <c r="G28" s="50"/>
      <c r="H28" s="46">
        <f>VLOOKUP(G28,lookups!$B$10:$C$22,2)</f>
        <v>0</v>
      </c>
      <c r="I28" s="50">
        <v>0</v>
      </c>
      <c r="J28" s="46">
        <f>VLOOKUP(I28,lookups!$B$10:$C$22,2)</f>
        <v>0</v>
      </c>
      <c r="K28" s="50" t="s">
        <v>81</v>
      </c>
      <c r="P28" s="45" t="s">
        <v>178</v>
      </c>
    </row>
    <row r="29" spans="1:16" ht="324" x14ac:dyDescent="0.2">
      <c r="A29" s="43" t="s">
        <v>572</v>
      </c>
      <c r="B29" s="44">
        <v>42614</v>
      </c>
      <c r="C29" s="44" t="s">
        <v>104</v>
      </c>
      <c r="E29" s="45" t="s">
        <v>179</v>
      </c>
      <c r="F29" s="45" t="s">
        <v>180</v>
      </c>
      <c r="G29" s="46" t="s">
        <v>91</v>
      </c>
      <c r="H29" s="46">
        <f>VLOOKUP(G29,lookups!$B$10:$C$22,2)</f>
        <v>10</v>
      </c>
      <c r="I29" s="46">
        <v>0</v>
      </c>
      <c r="J29" s="46">
        <f>VLOOKUP(I29,lookups!$B$10:$C$22,2)</f>
        <v>0</v>
      </c>
      <c r="K29" s="50" t="s">
        <v>81</v>
      </c>
      <c r="P29" s="45" t="s">
        <v>178</v>
      </c>
    </row>
    <row r="30" spans="1:16" ht="180" x14ac:dyDescent="0.2">
      <c r="A30" s="43" t="s">
        <v>572</v>
      </c>
      <c r="B30" s="44">
        <v>42614</v>
      </c>
      <c r="C30" s="44" t="s">
        <v>104</v>
      </c>
      <c r="E30" s="45" t="s">
        <v>181</v>
      </c>
      <c r="F30" s="49" t="s">
        <v>182</v>
      </c>
      <c r="G30" s="46" t="s">
        <v>91</v>
      </c>
      <c r="H30" s="46">
        <f>VLOOKUP(G30,lookups!$B$10:$C$22,2)</f>
        <v>10</v>
      </c>
      <c r="I30" s="46">
        <v>0</v>
      </c>
      <c r="J30" s="46">
        <f>VLOOKUP(I30,lookups!$B$10:$C$22,2)</f>
        <v>0</v>
      </c>
      <c r="K30" s="50" t="s">
        <v>81</v>
      </c>
      <c r="P30" s="45" t="s">
        <v>178</v>
      </c>
    </row>
    <row r="31" spans="1:16" ht="192" x14ac:dyDescent="0.2">
      <c r="A31" s="43" t="s">
        <v>572</v>
      </c>
      <c r="B31" s="44">
        <v>42614</v>
      </c>
      <c r="C31" s="44" t="s">
        <v>104</v>
      </c>
      <c r="E31" s="45" t="s">
        <v>183</v>
      </c>
      <c r="F31" s="45" t="s">
        <v>184</v>
      </c>
      <c r="G31" s="46" t="s">
        <v>94</v>
      </c>
      <c r="H31" s="46">
        <f>VLOOKUP(G31,lookups!$B$10:$C$22,2)</f>
        <v>1</v>
      </c>
      <c r="I31" s="46">
        <v>0</v>
      </c>
      <c r="J31" s="46">
        <f>VLOOKUP(I31,lookups!$B$10:$C$22,2)</f>
        <v>0</v>
      </c>
      <c r="K31" s="50" t="s">
        <v>81</v>
      </c>
      <c r="P31" s="45" t="s">
        <v>178</v>
      </c>
    </row>
    <row r="32" spans="1:16" ht="408" x14ac:dyDescent="0.2">
      <c r="A32" s="43" t="s">
        <v>572</v>
      </c>
      <c r="B32" s="44">
        <v>42614</v>
      </c>
      <c r="C32" s="44" t="s">
        <v>104</v>
      </c>
      <c r="E32" s="45" t="s">
        <v>185</v>
      </c>
      <c r="F32" s="45" t="s">
        <v>186</v>
      </c>
      <c r="G32" s="46" t="s">
        <v>91</v>
      </c>
      <c r="H32" s="46">
        <f>VLOOKUP(G32,lookups!$B$10:$C$22,2)</f>
        <v>10</v>
      </c>
      <c r="I32" s="46">
        <v>0</v>
      </c>
      <c r="J32" s="46">
        <f>VLOOKUP(I32,lookups!$B$10:$C$22,2)</f>
        <v>0</v>
      </c>
      <c r="K32" s="50" t="s">
        <v>81</v>
      </c>
      <c r="P32" s="45" t="s">
        <v>178</v>
      </c>
    </row>
    <row r="33" spans="1:16" ht="108" x14ac:dyDescent="0.2">
      <c r="A33" s="43" t="s">
        <v>572</v>
      </c>
      <c r="B33" s="44">
        <v>42614</v>
      </c>
      <c r="C33" s="44" t="s">
        <v>104</v>
      </c>
      <c r="E33" s="45">
        <v>3.2</v>
      </c>
      <c r="F33" s="49" t="s">
        <v>187</v>
      </c>
      <c r="G33" s="46" t="s">
        <v>91</v>
      </c>
      <c r="H33" s="46">
        <f>VLOOKUP(G33,lookups!$B$10:$C$22,2)</f>
        <v>10</v>
      </c>
      <c r="I33" s="46">
        <v>0</v>
      </c>
      <c r="J33" s="46">
        <f>VLOOKUP(I33,lookups!$B$10:$C$22,2)</f>
        <v>0</v>
      </c>
      <c r="K33" s="50" t="s">
        <v>81</v>
      </c>
      <c r="P33" s="49" t="s">
        <v>178</v>
      </c>
    </row>
    <row r="34" spans="1:16" ht="120" x14ac:dyDescent="0.2">
      <c r="A34" s="43" t="s">
        <v>572</v>
      </c>
      <c r="B34" s="44">
        <v>42614</v>
      </c>
      <c r="C34" s="44" t="s">
        <v>104</v>
      </c>
      <c r="E34" s="45">
        <v>3.3</v>
      </c>
      <c r="F34" s="45" t="s">
        <v>188</v>
      </c>
      <c r="G34" s="46" t="s">
        <v>91</v>
      </c>
      <c r="H34" s="46">
        <f>VLOOKUP(G34,lookups!$B$10:$C$22,2)</f>
        <v>10</v>
      </c>
      <c r="I34" s="46" t="s">
        <v>91</v>
      </c>
      <c r="J34" s="46">
        <f>VLOOKUP(I34,lookups!$B$10:$C$22,2)</f>
        <v>10</v>
      </c>
      <c r="K34" s="51" t="s">
        <v>82</v>
      </c>
      <c r="P34" s="52" t="s">
        <v>189</v>
      </c>
    </row>
    <row r="35" spans="1:16" ht="72" x14ac:dyDescent="0.2">
      <c r="A35" s="43" t="s">
        <v>572</v>
      </c>
      <c r="B35" s="44">
        <v>42614</v>
      </c>
      <c r="C35" s="44" t="s">
        <v>104</v>
      </c>
      <c r="E35" s="45" t="s">
        <v>70</v>
      </c>
      <c r="F35" s="45" t="s">
        <v>190</v>
      </c>
      <c r="G35" s="46" t="s">
        <v>91</v>
      </c>
      <c r="H35" s="46">
        <f>VLOOKUP(G35,lookups!$B$10:$C$22,2)</f>
        <v>10</v>
      </c>
      <c r="I35" s="46">
        <v>0</v>
      </c>
      <c r="J35" s="46">
        <f>VLOOKUP(I35,lookups!$B$10:$C$22,2)</f>
        <v>0</v>
      </c>
      <c r="K35" s="50" t="s">
        <v>81</v>
      </c>
      <c r="P35" s="45" t="s">
        <v>191</v>
      </c>
    </row>
    <row r="36" spans="1:16" ht="84" x14ac:dyDescent="0.2">
      <c r="A36" s="43" t="s">
        <v>572</v>
      </c>
      <c r="B36" s="44">
        <v>42614</v>
      </c>
      <c r="C36" s="44" t="s">
        <v>104</v>
      </c>
      <c r="E36" s="45" t="s">
        <v>72</v>
      </c>
      <c r="F36" s="45" t="s">
        <v>192</v>
      </c>
      <c r="G36" s="46" t="s">
        <v>91</v>
      </c>
      <c r="H36" s="46">
        <f>VLOOKUP(G36,lookups!$B$10:$C$22,2)</f>
        <v>10</v>
      </c>
      <c r="I36" s="46">
        <v>0</v>
      </c>
      <c r="J36" s="46">
        <f>VLOOKUP(I36,lookups!$B$10:$C$22,2)</f>
        <v>0</v>
      </c>
      <c r="K36" s="50" t="s">
        <v>81</v>
      </c>
      <c r="P36" s="45" t="s">
        <v>191</v>
      </c>
    </row>
    <row r="37" spans="1:16" x14ac:dyDescent="0.2">
      <c r="B37" s="53"/>
      <c r="E37" s="45"/>
      <c r="F37" s="45"/>
      <c r="G37" s="50"/>
      <c r="H37" s="50">
        <f>SUM(H2:H36)</f>
        <v>3265</v>
      </c>
      <c r="I37" s="50"/>
      <c r="J37" s="50">
        <f>SUM(J2:J36)</f>
        <v>521</v>
      </c>
      <c r="K37" s="50"/>
      <c r="P37" s="45"/>
    </row>
    <row r="38" spans="1:16" x14ac:dyDescent="0.2">
      <c r="E38" s="45"/>
      <c r="F38" s="45"/>
      <c r="G38" s="50"/>
      <c r="H38" s="50"/>
      <c r="I38" s="50"/>
      <c r="J38" s="50"/>
      <c r="K38" s="50"/>
      <c r="P38" s="45"/>
    </row>
    <row r="39" spans="1:16" ht="15" customHeight="1" x14ac:dyDescent="0.15">
      <c r="E39" s="45"/>
      <c r="F39" s="30" t="s">
        <v>193</v>
      </c>
      <c r="G39" s="31">
        <f>(H37-J37)/H37</f>
        <v>0.84042879019908112</v>
      </c>
      <c r="H39" s="100" t="s">
        <v>340</v>
      </c>
      <c r="I39" s="101"/>
      <c r="J39" s="101"/>
      <c r="K39" s="102"/>
      <c r="P39" s="45"/>
    </row>
    <row r="40" spans="1:16" x14ac:dyDescent="0.15">
      <c r="E40" s="45"/>
      <c r="F40" s="30" t="s">
        <v>194</v>
      </c>
      <c r="G40" s="31">
        <f>J37/H37</f>
        <v>0.15957120980091882</v>
      </c>
      <c r="H40" s="50"/>
      <c r="I40" s="50"/>
      <c r="J40" s="50"/>
      <c r="K40" s="50"/>
      <c r="P40" s="45"/>
    </row>
    <row r="41" spans="1:16" x14ac:dyDescent="0.15">
      <c r="E41" s="45"/>
      <c r="F41" s="28"/>
      <c r="G41" s="29"/>
      <c r="H41" s="50"/>
      <c r="I41" s="50"/>
      <c r="J41" s="50"/>
      <c r="K41" s="50"/>
      <c r="P41" s="45"/>
    </row>
    <row r="42" spans="1:16" x14ac:dyDescent="0.15">
      <c r="E42" s="45"/>
      <c r="F42" s="30" t="s">
        <v>195</v>
      </c>
      <c r="G42" s="32">
        <f>COUNTIF(K$1:K$53,"Compliant")</f>
        <v>31</v>
      </c>
      <c r="H42" s="50"/>
      <c r="I42" s="50"/>
      <c r="J42" s="50"/>
      <c r="K42" s="50"/>
      <c r="P42" s="45"/>
    </row>
    <row r="43" spans="1:16" x14ac:dyDescent="0.15">
      <c r="E43" s="45"/>
      <c r="F43" s="30" t="s">
        <v>196</v>
      </c>
      <c r="G43" s="32">
        <f>COUNTIF(K$1:K$53,"Non Compliant")</f>
        <v>4</v>
      </c>
      <c r="H43" s="50"/>
      <c r="I43" s="50"/>
      <c r="J43" s="50"/>
      <c r="K43" s="50"/>
      <c r="P43" s="45"/>
    </row>
    <row r="44" spans="1:16" x14ac:dyDescent="0.15">
      <c r="E44" s="45"/>
      <c r="F44" s="33"/>
      <c r="G44" s="54">
        <f>SUM(G42:G43)</f>
        <v>35</v>
      </c>
      <c r="H44" s="50"/>
      <c r="I44" s="50"/>
      <c r="J44" s="50"/>
      <c r="K44" s="50"/>
      <c r="P44" s="45"/>
    </row>
    <row r="45" spans="1:16" x14ac:dyDescent="0.15">
      <c r="E45" s="45"/>
      <c r="F45" s="34"/>
      <c r="G45" s="55"/>
      <c r="H45" s="50"/>
      <c r="I45" s="50"/>
      <c r="J45" s="50"/>
      <c r="K45" s="50"/>
      <c r="P45" s="45"/>
    </row>
    <row r="46" spans="1:16" x14ac:dyDescent="0.15">
      <c r="E46" s="45"/>
      <c r="F46" s="30" t="s">
        <v>95</v>
      </c>
      <c r="G46" s="35"/>
      <c r="H46" s="50"/>
      <c r="I46" s="50"/>
      <c r="J46" s="50"/>
      <c r="K46" s="50"/>
      <c r="P46" s="45"/>
    </row>
    <row r="47" spans="1:16" x14ac:dyDescent="0.15">
      <c r="E47" s="45"/>
      <c r="F47" s="36" t="s">
        <v>94</v>
      </c>
      <c r="G47" s="37">
        <f>COUNT(IF($K$1:$K$60="Non Compliant",IF($G$1:$G$37=$F47,1)))</f>
        <v>1</v>
      </c>
      <c r="H47" s="50"/>
      <c r="I47" s="50"/>
      <c r="J47" s="50"/>
      <c r="K47" s="50"/>
      <c r="P47" s="45"/>
    </row>
    <row r="48" spans="1:16" x14ac:dyDescent="0.15">
      <c r="E48" s="45"/>
      <c r="F48" s="36" t="s">
        <v>93</v>
      </c>
      <c r="G48" s="37">
        <f>COUNT(IF($K$1:$K$40="Non Compliant",IF($G$1:$G$37=$F48,1)))</f>
        <v>0</v>
      </c>
      <c r="H48" s="50"/>
      <c r="I48" s="50"/>
      <c r="J48" s="50"/>
      <c r="K48" s="50"/>
      <c r="P48" s="45"/>
    </row>
    <row r="49" spans="5:16" x14ac:dyDescent="0.15">
      <c r="E49" s="45"/>
      <c r="F49" s="36" t="s">
        <v>92</v>
      </c>
      <c r="G49" s="37">
        <f>COUNT(IF($K$1:$K$37="Non Compliant",IF($G$1:$G$37=$F49,1)))</f>
        <v>0</v>
      </c>
      <c r="H49" s="50"/>
      <c r="I49" s="50"/>
      <c r="J49" s="50"/>
      <c r="K49" s="50"/>
      <c r="P49" s="45"/>
    </row>
    <row r="50" spans="5:16" x14ac:dyDescent="0.15">
      <c r="E50" s="45"/>
      <c r="F50" s="36" t="s">
        <v>91</v>
      </c>
      <c r="G50" s="37">
        <v>2</v>
      </c>
      <c r="H50" s="50"/>
      <c r="I50" s="50"/>
      <c r="J50" s="50"/>
      <c r="K50" s="50"/>
      <c r="P50" s="45"/>
    </row>
    <row r="51" spans="5:16" x14ac:dyDescent="0.15">
      <c r="E51" s="45"/>
      <c r="F51" s="36" t="s">
        <v>90</v>
      </c>
      <c r="G51" s="37">
        <v>0</v>
      </c>
      <c r="H51" s="50"/>
      <c r="I51" s="50"/>
      <c r="J51" s="50"/>
      <c r="K51" s="50"/>
      <c r="P51" s="49"/>
    </row>
    <row r="52" spans="5:16" x14ac:dyDescent="0.15">
      <c r="E52" s="45"/>
      <c r="F52" s="36" t="s">
        <v>89</v>
      </c>
      <c r="G52" s="37">
        <v>0</v>
      </c>
      <c r="H52" s="50"/>
      <c r="I52" s="50"/>
      <c r="J52" s="50"/>
      <c r="K52" s="50"/>
      <c r="P52" s="49"/>
    </row>
    <row r="53" spans="5:16" x14ac:dyDescent="0.15">
      <c r="E53" s="45"/>
      <c r="F53" s="36" t="s">
        <v>88</v>
      </c>
      <c r="G53" s="37">
        <v>0</v>
      </c>
      <c r="H53" s="50"/>
      <c r="I53" s="50"/>
      <c r="J53" s="50"/>
      <c r="K53" s="50"/>
      <c r="P53" s="49"/>
    </row>
    <row r="54" spans="5:16" x14ac:dyDescent="0.15">
      <c r="E54" s="45"/>
      <c r="F54" s="36" t="s">
        <v>87</v>
      </c>
      <c r="G54" s="37">
        <v>1</v>
      </c>
      <c r="H54" s="50"/>
      <c r="I54" s="50"/>
      <c r="J54" s="50"/>
      <c r="K54" s="50"/>
      <c r="P54" s="49"/>
    </row>
    <row r="55" spans="5:16" x14ac:dyDescent="0.15">
      <c r="E55" s="45"/>
      <c r="F55" s="36" t="s">
        <v>86</v>
      </c>
      <c r="G55" s="37">
        <v>0</v>
      </c>
      <c r="H55" s="50"/>
      <c r="I55" s="50"/>
      <c r="J55" s="50"/>
      <c r="K55" s="50"/>
      <c r="P55" s="45"/>
    </row>
    <row r="56" spans="5:16" x14ac:dyDescent="0.15">
      <c r="E56" s="45"/>
      <c r="F56" s="36" t="s">
        <v>85</v>
      </c>
      <c r="G56" s="37">
        <v>0</v>
      </c>
      <c r="H56" s="50"/>
      <c r="I56" s="50"/>
      <c r="J56" s="50"/>
      <c r="K56" s="50"/>
      <c r="P56" s="45"/>
    </row>
    <row r="57" spans="5:16" x14ac:dyDescent="0.15">
      <c r="E57" s="45"/>
      <c r="F57" s="36" t="s">
        <v>84</v>
      </c>
      <c r="G57" s="37">
        <v>0</v>
      </c>
      <c r="H57" s="50"/>
      <c r="I57" s="50"/>
      <c r="J57" s="50"/>
      <c r="K57" s="50"/>
      <c r="P57" s="45"/>
    </row>
    <row r="58" spans="5:16" x14ac:dyDescent="0.15">
      <c r="E58" s="45"/>
      <c r="F58" s="36" t="s">
        <v>83</v>
      </c>
      <c r="G58" s="37">
        <v>0</v>
      </c>
      <c r="H58" s="50"/>
      <c r="I58" s="50"/>
      <c r="J58" s="50"/>
      <c r="K58" s="50"/>
      <c r="P58" s="45"/>
    </row>
    <row r="59" spans="5:16" x14ac:dyDescent="0.15">
      <c r="E59" s="45"/>
      <c r="F59" s="38"/>
      <c r="G59" s="39">
        <f>SUM(G47:G58)</f>
        <v>4</v>
      </c>
      <c r="H59" s="50"/>
      <c r="I59" s="50"/>
      <c r="J59" s="50"/>
      <c r="K59" s="50"/>
      <c r="P59" s="45"/>
    </row>
    <row r="60" spans="5:16" x14ac:dyDescent="0.15">
      <c r="E60" s="45"/>
      <c r="F60" s="34"/>
      <c r="G60" s="55"/>
      <c r="H60" s="50"/>
      <c r="I60" s="50"/>
      <c r="J60" s="50"/>
      <c r="K60" s="50"/>
      <c r="P60" s="45"/>
    </row>
    <row r="61" spans="5:16" x14ac:dyDescent="0.2">
      <c r="E61" s="45"/>
      <c r="F61" s="45"/>
      <c r="G61" s="50"/>
      <c r="H61" s="50"/>
      <c r="I61" s="50"/>
      <c r="J61" s="50"/>
      <c r="K61" s="50"/>
      <c r="P61" s="45"/>
    </row>
    <row r="62" spans="5:16" x14ac:dyDescent="0.2">
      <c r="E62" s="45"/>
      <c r="F62" s="45"/>
      <c r="G62" s="50"/>
      <c r="H62" s="50"/>
      <c r="I62" s="50"/>
      <c r="J62" s="50"/>
      <c r="K62" s="50"/>
      <c r="P62" s="45"/>
    </row>
    <row r="63" spans="5:16" x14ac:dyDescent="0.2">
      <c r="E63" s="45"/>
      <c r="F63" s="45"/>
      <c r="G63" s="50"/>
      <c r="H63" s="50"/>
      <c r="I63" s="50"/>
      <c r="J63" s="50"/>
      <c r="K63" s="50"/>
      <c r="P63" s="45"/>
    </row>
    <row r="64" spans="5:16" x14ac:dyDescent="0.2">
      <c r="E64" s="45"/>
      <c r="F64" s="45"/>
      <c r="G64" s="50"/>
      <c r="H64" s="50"/>
      <c r="I64" s="50"/>
      <c r="J64" s="50"/>
      <c r="K64" s="50"/>
      <c r="P64" s="45"/>
    </row>
    <row r="65" spans="5:16" x14ac:dyDescent="0.2">
      <c r="E65" s="45"/>
      <c r="F65" s="45"/>
      <c r="G65" s="50"/>
      <c r="H65" s="50"/>
      <c r="I65" s="50"/>
      <c r="J65" s="50"/>
      <c r="K65" s="50"/>
      <c r="P65" s="45"/>
    </row>
    <row r="66" spans="5:16" x14ac:dyDescent="0.2">
      <c r="E66" s="45"/>
      <c r="F66" s="45"/>
      <c r="G66" s="50"/>
      <c r="H66" s="50"/>
      <c r="I66" s="50"/>
      <c r="J66" s="50"/>
      <c r="K66" s="50"/>
      <c r="P66" s="45"/>
    </row>
    <row r="67" spans="5:16" x14ac:dyDescent="0.2">
      <c r="E67" s="45"/>
      <c r="F67" s="45"/>
      <c r="G67" s="50"/>
      <c r="H67" s="50"/>
      <c r="I67" s="50"/>
      <c r="J67" s="50"/>
      <c r="K67" s="50"/>
      <c r="P67" s="45"/>
    </row>
    <row r="68" spans="5:16" x14ac:dyDescent="0.2">
      <c r="E68" s="45"/>
      <c r="F68" s="45"/>
      <c r="G68" s="50"/>
      <c r="H68" s="50"/>
      <c r="I68" s="50"/>
      <c r="J68" s="50"/>
      <c r="K68" s="50"/>
      <c r="P68" s="45"/>
    </row>
    <row r="69" spans="5:16" x14ac:dyDescent="0.2">
      <c r="E69" s="45"/>
      <c r="F69" s="45"/>
      <c r="G69" s="50"/>
      <c r="H69" s="50"/>
      <c r="I69" s="50"/>
      <c r="J69" s="50"/>
      <c r="K69" s="50"/>
      <c r="P69" s="45"/>
    </row>
    <row r="70" spans="5:16" x14ac:dyDescent="0.2">
      <c r="E70" s="45"/>
      <c r="F70" s="45"/>
      <c r="G70" s="50"/>
      <c r="H70" s="50"/>
      <c r="I70" s="50"/>
      <c r="J70" s="50"/>
      <c r="K70" s="50"/>
      <c r="P70" s="45"/>
    </row>
    <row r="71" spans="5:16" x14ac:dyDescent="0.2">
      <c r="E71" s="45"/>
      <c r="F71" s="45"/>
      <c r="G71" s="50"/>
      <c r="H71" s="50"/>
      <c r="I71" s="50"/>
      <c r="J71" s="50"/>
      <c r="K71" s="50"/>
      <c r="P71" s="45"/>
    </row>
    <row r="72" spans="5:16" x14ac:dyDescent="0.2">
      <c r="E72" s="45"/>
      <c r="F72" s="45"/>
      <c r="G72" s="50"/>
      <c r="H72" s="50"/>
      <c r="I72" s="50"/>
      <c r="J72" s="50"/>
      <c r="K72" s="50"/>
      <c r="P72" s="45"/>
    </row>
    <row r="73" spans="5:16" x14ac:dyDescent="0.2">
      <c r="E73" s="45"/>
      <c r="F73" s="49"/>
      <c r="G73" s="50"/>
      <c r="H73" s="50"/>
      <c r="I73" s="50"/>
      <c r="J73" s="50"/>
      <c r="K73" s="50"/>
      <c r="P73" s="49"/>
    </row>
    <row r="74" spans="5:16" x14ac:dyDescent="0.2">
      <c r="E74" s="45"/>
      <c r="F74" s="49"/>
      <c r="G74" s="50"/>
      <c r="H74" s="50"/>
      <c r="I74" s="50"/>
      <c r="J74" s="50"/>
      <c r="K74" s="50"/>
      <c r="P74" s="49"/>
    </row>
    <row r="75" spans="5:16" x14ac:dyDescent="0.2">
      <c r="E75" s="45"/>
      <c r="F75" s="49"/>
      <c r="G75" s="50"/>
      <c r="H75" s="50"/>
      <c r="I75" s="50"/>
      <c r="J75" s="50"/>
      <c r="K75" s="50"/>
      <c r="P75" s="49"/>
    </row>
    <row r="76" spans="5:16" x14ac:dyDescent="0.2">
      <c r="E76" s="45"/>
      <c r="F76" s="49"/>
      <c r="G76" s="50"/>
      <c r="H76" s="50"/>
      <c r="I76" s="50"/>
      <c r="J76" s="50"/>
      <c r="K76" s="50"/>
      <c r="P76" s="49"/>
    </row>
    <row r="77" spans="5:16" x14ac:dyDescent="0.2">
      <c r="E77" s="45"/>
      <c r="F77" s="49"/>
      <c r="G77" s="50"/>
      <c r="H77" s="50"/>
      <c r="I77" s="50"/>
      <c r="J77" s="50"/>
      <c r="K77" s="50"/>
      <c r="P77" s="49"/>
    </row>
    <row r="78" spans="5:16" x14ac:dyDescent="0.2">
      <c r="E78" s="45"/>
      <c r="F78" s="49"/>
      <c r="G78" s="50"/>
      <c r="H78" s="50"/>
      <c r="I78" s="50"/>
      <c r="J78" s="50"/>
      <c r="K78" s="50"/>
      <c r="P78" s="49"/>
    </row>
    <row r="79" spans="5:16" x14ac:dyDescent="0.2">
      <c r="E79" s="56"/>
      <c r="G79" s="57"/>
      <c r="H79" s="57"/>
      <c r="I79" s="57"/>
      <c r="J79" s="57"/>
      <c r="K79" s="57"/>
    </row>
    <row r="80" spans="5:16" x14ac:dyDescent="0.2">
      <c r="E80" s="58"/>
      <c r="G80" s="59"/>
      <c r="H80" s="59"/>
      <c r="I80" s="59"/>
      <c r="J80" s="59"/>
      <c r="K80" s="59"/>
    </row>
    <row r="81" spans="5:11" x14ac:dyDescent="0.2">
      <c r="E81" s="58"/>
      <c r="G81" s="60"/>
      <c r="H81" s="60"/>
      <c r="I81" s="60"/>
      <c r="J81" s="60"/>
      <c r="K81" s="60"/>
    </row>
    <row r="82" spans="5:11" x14ac:dyDescent="0.2">
      <c r="E82" s="61"/>
      <c r="G82" s="60"/>
      <c r="H82" s="60"/>
      <c r="I82" s="60"/>
      <c r="J82" s="60"/>
      <c r="K82" s="60"/>
    </row>
    <row r="83" spans="5:11" x14ac:dyDescent="0.2">
      <c r="G83" s="60"/>
      <c r="H83" s="60"/>
      <c r="I83" s="60"/>
      <c r="J83" s="60"/>
      <c r="K83" s="60"/>
    </row>
    <row r="84" spans="5:11" x14ac:dyDescent="0.2">
      <c r="G84" s="60"/>
      <c r="H84" s="60"/>
      <c r="I84" s="60"/>
      <c r="J84" s="60"/>
      <c r="K84" s="60"/>
    </row>
  </sheetData>
  <autoFilter ref="A1:T37"/>
  <conditionalFormatting sqref="G9:G12 G28 G37:K38 H40:K60 I28 I9:I12 H39 K2:K36 G61:K79">
    <cfRule type="cellIs" dxfId="1871" priority="1" stopIfTrue="1" operator="equal">
      <formula>"Non Compliant"</formula>
    </cfRule>
    <cfRule type="cellIs" dxfId="1870" priority="2" stopIfTrue="1" operator="equal">
      <formula>"Compliant"</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U172"/>
  <sheetViews>
    <sheetView workbookViewId="0">
      <selection activeCell="A2" sqref="A2"/>
    </sheetView>
  </sheetViews>
  <sheetFormatPr baseColWidth="10" defaultColWidth="8.83203125" defaultRowHeight="14" x14ac:dyDescent="0.2"/>
  <cols>
    <col min="1" max="1" width="10.83203125" style="74" customWidth="1"/>
    <col min="2" max="2" width="14" style="74" bestFit="1" customWidth="1"/>
    <col min="3" max="3" width="12.6640625" style="74" customWidth="1"/>
    <col min="4" max="4" width="21.5" style="74" bestFit="1" customWidth="1"/>
    <col min="5" max="5" width="9.6640625" style="74" bestFit="1" customWidth="1"/>
    <col min="6" max="6" width="46.5" style="74" customWidth="1"/>
    <col min="7" max="7" width="13.33203125" style="74" customWidth="1"/>
    <col min="8" max="8" width="13.33203125" style="74" hidden="1" customWidth="1"/>
    <col min="9" max="9" width="13" style="74" customWidth="1"/>
    <col min="10" max="10" width="11.1640625" style="74" hidden="1" customWidth="1"/>
    <col min="11" max="11" width="15.6640625" style="74" customWidth="1"/>
    <col min="12" max="15" width="8.83203125" style="74"/>
    <col min="16" max="16" width="38.33203125" style="74" customWidth="1"/>
    <col min="17" max="18" width="8.83203125" style="74"/>
    <col min="19" max="19" width="16.1640625" style="74" bestFit="1" customWidth="1"/>
    <col min="20" max="20" width="40.1640625" style="74" customWidth="1"/>
    <col min="21" max="16384" width="8.83203125" style="67"/>
  </cols>
  <sheetData>
    <row r="1" spans="1:21" ht="28" x14ac:dyDescent="0.2">
      <c r="A1" s="63" t="s">
        <v>3</v>
      </c>
      <c r="B1" s="64" t="s">
        <v>0</v>
      </c>
      <c r="C1" s="64" t="s">
        <v>5</v>
      </c>
      <c r="D1" s="64" t="s">
        <v>1</v>
      </c>
      <c r="E1" s="64" t="s">
        <v>7</v>
      </c>
      <c r="F1" s="64" t="s">
        <v>8</v>
      </c>
      <c r="G1" s="218" t="s">
        <v>103</v>
      </c>
      <c r="H1" s="218" t="s">
        <v>102</v>
      </c>
      <c r="I1" s="218" t="s">
        <v>101</v>
      </c>
      <c r="J1" s="218" t="s">
        <v>100</v>
      </c>
      <c r="K1" s="64" t="s">
        <v>2</v>
      </c>
      <c r="L1" s="65" t="s">
        <v>14</v>
      </c>
      <c r="M1" s="65" t="s">
        <v>9</v>
      </c>
      <c r="N1" s="65" t="s">
        <v>10</v>
      </c>
      <c r="O1" s="65" t="s">
        <v>11</v>
      </c>
      <c r="P1" s="65" t="s">
        <v>12</v>
      </c>
      <c r="Q1" s="65" t="s">
        <v>13</v>
      </c>
      <c r="R1" s="65" t="s">
        <v>4</v>
      </c>
      <c r="S1" s="66" t="s">
        <v>6</v>
      </c>
      <c r="T1" s="66" t="s">
        <v>200</v>
      </c>
    </row>
    <row r="2" spans="1:21" ht="28" x14ac:dyDescent="0.2">
      <c r="A2" s="66" t="s">
        <v>201</v>
      </c>
      <c r="B2" s="68">
        <v>42614</v>
      </c>
      <c r="C2" s="68" t="s">
        <v>574</v>
      </c>
      <c r="D2" s="68" t="s">
        <v>203</v>
      </c>
      <c r="E2" s="82" t="s">
        <v>105</v>
      </c>
      <c r="F2" s="82" t="s">
        <v>314</v>
      </c>
      <c r="G2" s="26" t="s">
        <v>88</v>
      </c>
      <c r="H2" s="26">
        <f>VLOOKUP(G2,lookups!$B$10:$C$22,2)</f>
        <v>100</v>
      </c>
      <c r="I2" s="26">
        <v>0</v>
      </c>
      <c r="J2" s="26">
        <f>VLOOKUP(I2,lookups!$B$10:$C$22,2)</f>
        <v>0</v>
      </c>
      <c r="K2" s="4" t="s">
        <v>81</v>
      </c>
      <c r="L2" s="81"/>
      <c r="M2" s="81"/>
      <c r="N2" s="81"/>
      <c r="O2" s="81"/>
      <c r="P2" s="81"/>
      <c r="Q2" s="81"/>
      <c r="R2" s="65"/>
      <c r="S2" s="66"/>
      <c r="T2" s="66"/>
    </row>
    <row r="3" spans="1:21" ht="120" x14ac:dyDescent="0.2">
      <c r="A3" s="66" t="s">
        <v>201</v>
      </c>
      <c r="B3" s="68">
        <v>42614</v>
      </c>
      <c r="C3" s="68" t="s">
        <v>574</v>
      </c>
      <c r="D3" s="68" t="s">
        <v>203</v>
      </c>
      <c r="E3" s="1" t="s">
        <v>108</v>
      </c>
      <c r="F3" s="1" t="s">
        <v>204</v>
      </c>
      <c r="G3" s="26" t="s">
        <v>88</v>
      </c>
      <c r="H3" s="26">
        <f>VLOOKUP(G3,lookups!$B$10:$C$22,2)</f>
        <v>100</v>
      </c>
      <c r="I3" s="26" t="s">
        <v>88</v>
      </c>
      <c r="J3" s="26">
        <f>VLOOKUP(I3,lookups!$B$10:$C$22,2)</f>
        <v>100</v>
      </c>
      <c r="K3" s="10" t="s">
        <v>82</v>
      </c>
      <c r="L3" s="66"/>
      <c r="M3" s="66"/>
      <c r="N3" s="66"/>
      <c r="O3" s="66"/>
      <c r="P3" s="1"/>
      <c r="Q3" s="66"/>
      <c r="R3" s="66"/>
      <c r="S3" s="66"/>
      <c r="T3" s="66"/>
      <c r="U3" s="69"/>
    </row>
    <row r="4" spans="1:21" ht="24" x14ac:dyDescent="0.2">
      <c r="A4" s="66" t="s">
        <v>201</v>
      </c>
      <c r="B4" s="68">
        <v>42614</v>
      </c>
      <c r="C4" s="68" t="s">
        <v>574</v>
      </c>
      <c r="D4" s="68" t="s">
        <v>203</v>
      </c>
      <c r="E4" s="1" t="s">
        <v>120</v>
      </c>
      <c r="F4" s="1" t="s">
        <v>205</v>
      </c>
      <c r="G4" s="26" t="s">
        <v>88</v>
      </c>
      <c r="H4" s="26">
        <f>VLOOKUP(G4,lookups!$B$10:$C$22,2)</f>
        <v>100</v>
      </c>
      <c r="I4" s="26">
        <v>0</v>
      </c>
      <c r="J4" s="26">
        <f>VLOOKUP(I4,lookups!$B$10:$C$22,2)</f>
        <v>0</v>
      </c>
      <c r="K4" s="4" t="s">
        <v>81</v>
      </c>
      <c r="L4" s="66"/>
      <c r="M4" s="66"/>
      <c r="N4" s="66"/>
      <c r="O4" s="66"/>
      <c r="P4" s="1"/>
      <c r="Q4" s="66"/>
      <c r="R4" s="66"/>
      <c r="S4" s="66"/>
      <c r="T4" s="66"/>
      <c r="U4" s="69"/>
    </row>
    <row r="5" spans="1:21" ht="24" x14ac:dyDescent="0.2">
      <c r="A5" s="66" t="s">
        <v>201</v>
      </c>
      <c r="B5" s="68">
        <v>42614</v>
      </c>
      <c r="C5" s="68" t="s">
        <v>574</v>
      </c>
      <c r="D5" s="68" t="s">
        <v>203</v>
      </c>
      <c r="E5" s="1" t="s">
        <v>123</v>
      </c>
      <c r="F5" s="7" t="s">
        <v>206</v>
      </c>
      <c r="G5" s="26" t="s">
        <v>88</v>
      </c>
      <c r="H5" s="26">
        <f>VLOOKUP(G5,lookups!$B$10:$C$22,2)</f>
        <v>100</v>
      </c>
      <c r="I5" s="26">
        <v>0</v>
      </c>
      <c r="J5" s="26">
        <f>VLOOKUP(I5,lookups!$B$10:$C$22,2)</f>
        <v>0</v>
      </c>
      <c r="K5" s="4" t="s">
        <v>81</v>
      </c>
      <c r="L5" s="66"/>
      <c r="M5" s="66"/>
      <c r="N5" s="66"/>
      <c r="O5" s="66"/>
      <c r="P5" s="7"/>
      <c r="Q5" s="66"/>
      <c r="R5" s="66"/>
      <c r="S5" s="66"/>
      <c r="T5" s="66"/>
      <c r="U5" s="69"/>
    </row>
    <row r="6" spans="1:21" ht="288" x14ac:dyDescent="0.2">
      <c r="A6" s="66" t="s">
        <v>201</v>
      </c>
      <c r="B6" s="68">
        <v>42614</v>
      </c>
      <c r="C6" s="68" t="s">
        <v>574</v>
      </c>
      <c r="D6" s="68" t="s">
        <v>203</v>
      </c>
      <c r="E6" s="1" t="s">
        <v>126</v>
      </c>
      <c r="F6" s="1" t="s">
        <v>207</v>
      </c>
      <c r="G6" s="26" t="s">
        <v>88</v>
      </c>
      <c r="H6" s="26">
        <f>VLOOKUP(G6,lookups!$B$10:$C$22,2)</f>
        <v>100</v>
      </c>
      <c r="I6" s="26">
        <v>0</v>
      </c>
      <c r="J6" s="26">
        <f>VLOOKUP(I6,lookups!$B$10:$C$22,2)</f>
        <v>0</v>
      </c>
      <c r="K6" s="4" t="s">
        <v>81</v>
      </c>
      <c r="L6" s="66"/>
      <c r="M6" s="66"/>
      <c r="N6" s="66"/>
      <c r="O6" s="66"/>
      <c r="P6" s="1"/>
      <c r="Q6" s="66"/>
      <c r="R6" s="66"/>
      <c r="S6" s="66"/>
      <c r="T6" s="66"/>
      <c r="U6" s="69"/>
    </row>
    <row r="7" spans="1:21" x14ac:dyDescent="0.2">
      <c r="A7" s="66" t="s">
        <v>201</v>
      </c>
      <c r="B7" s="68">
        <v>42614</v>
      </c>
      <c r="C7" s="68" t="s">
        <v>574</v>
      </c>
      <c r="D7" s="68" t="s">
        <v>203</v>
      </c>
      <c r="E7" s="1" t="s">
        <v>138</v>
      </c>
      <c r="F7" s="1" t="s">
        <v>208</v>
      </c>
      <c r="G7" s="26" t="s">
        <v>88</v>
      </c>
      <c r="H7" s="26">
        <f>VLOOKUP(G7,lookups!$B$10:$C$22,2)</f>
        <v>100</v>
      </c>
      <c r="I7" s="26">
        <v>0</v>
      </c>
      <c r="J7" s="26">
        <f>VLOOKUP(I7,lookups!$B$10:$C$22,2)</f>
        <v>0</v>
      </c>
      <c r="K7" s="4" t="s">
        <v>81</v>
      </c>
      <c r="L7" s="66"/>
      <c r="M7" s="66"/>
      <c r="N7" s="66"/>
      <c r="O7" s="66"/>
      <c r="P7" s="1"/>
      <c r="Q7" s="66"/>
      <c r="R7" s="66"/>
      <c r="S7" s="66"/>
      <c r="T7" s="66"/>
      <c r="U7" s="69"/>
    </row>
    <row r="8" spans="1:21" ht="24" x14ac:dyDescent="0.2">
      <c r="A8" s="66" t="s">
        <v>201</v>
      </c>
      <c r="B8" s="68">
        <v>42614</v>
      </c>
      <c r="C8" s="68" t="s">
        <v>574</v>
      </c>
      <c r="D8" s="68" t="s">
        <v>203</v>
      </c>
      <c r="E8" s="1" t="s">
        <v>16</v>
      </c>
      <c r="F8" s="1" t="s">
        <v>209</v>
      </c>
      <c r="G8" s="26" t="s">
        <v>88</v>
      </c>
      <c r="H8" s="26">
        <f>VLOOKUP(G8,lookups!$B$10:$C$22,2)</f>
        <v>100</v>
      </c>
      <c r="I8" s="26">
        <v>0</v>
      </c>
      <c r="J8" s="26">
        <f>VLOOKUP(I8,lookups!$B$10:$C$22,2)</f>
        <v>0</v>
      </c>
      <c r="K8" s="5" t="s">
        <v>81</v>
      </c>
      <c r="L8" s="66"/>
      <c r="M8" s="66"/>
      <c r="N8" s="66"/>
      <c r="O8" s="66"/>
      <c r="P8" s="1"/>
      <c r="Q8" s="66"/>
      <c r="R8" s="66"/>
      <c r="S8" s="66"/>
      <c r="T8" s="66"/>
      <c r="U8" s="69"/>
    </row>
    <row r="9" spans="1:21" ht="48" x14ac:dyDescent="0.2">
      <c r="A9" s="66" t="s">
        <v>201</v>
      </c>
      <c r="B9" s="68">
        <v>42614</v>
      </c>
      <c r="C9" s="68" t="s">
        <v>574</v>
      </c>
      <c r="D9" s="68" t="s">
        <v>203</v>
      </c>
      <c r="E9" s="1" t="s">
        <v>18</v>
      </c>
      <c r="F9" s="7" t="s">
        <v>210</v>
      </c>
      <c r="G9" s="26" t="s">
        <v>88</v>
      </c>
      <c r="H9" s="26">
        <f>VLOOKUP(G9,lookups!$B$10:$C$22,2)</f>
        <v>100</v>
      </c>
      <c r="I9" s="26">
        <v>0</v>
      </c>
      <c r="J9" s="26">
        <f>VLOOKUP(I9,lookups!$B$10:$C$22,2)</f>
        <v>0</v>
      </c>
      <c r="K9" s="5" t="s">
        <v>81</v>
      </c>
      <c r="L9" s="66"/>
      <c r="M9" s="66"/>
      <c r="N9" s="66"/>
      <c r="O9" s="66"/>
      <c r="P9" s="7"/>
      <c r="Q9" s="66"/>
      <c r="R9" s="66"/>
      <c r="S9" s="66"/>
      <c r="T9" s="66"/>
      <c r="U9" s="69"/>
    </row>
    <row r="10" spans="1:21" ht="24" x14ac:dyDescent="0.2">
      <c r="A10" s="66" t="s">
        <v>201</v>
      </c>
      <c r="B10" s="68">
        <v>42614</v>
      </c>
      <c r="C10" s="68" t="s">
        <v>574</v>
      </c>
      <c r="D10" s="68" t="s">
        <v>203</v>
      </c>
      <c r="E10" s="1" t="s">
        <v>160</v>
      </c>
      <c r="F10" s="7" t="s">
        <v>211</v>
      </c>
      <c r="G10" s="26" t="s">
        <v>88</v>
      </c>
      <c r="H10" s="26">
        <f>VLOOKUP(G10,lookups!$B$10:$C$22,2)</f>
        <v>100</v>
      </c>
      <c r="I10" s="26" t="s">
        <v>91</v>
      </c>
      <c r="J10" s="26">
        <f>VLOOKUP(I10,lookups!$B$10:$C$22,2)</f>
        <v>10</v>
      </c>
      <c r="K10" s="5" t="s">
        <v>81</v>
      </c>
      <c r="L10" s="66"/>
      <c r="M10" s="66"/>
      <c r="N10" s="66"/>
      <c r="O10" s="66"/>
      <c r="P10" s="7"/>
      <c r="Q10" s="66"/>
      <c r="R10" s="66"/>
      <c r="S10" s="66"/>
      <c r="T10" s="66"/>
      <c r="U10" s="69"/>
    </row>
    <row r="11" spans="1:21" ht="144" x14ac:dyDescent="0.2">
      <c r="A11" s="66" t="s">
        <v>201</v>
      </c>
      <c r="B11" s="68">
        <v>42614</v>
      </c>
      <c r="C11" s="68" t="s">
        <v>574</v>
      </c>
      <c r="D11" s="68" t="s">
        <v>203</v>
      </c>
      <c r="E11" s="1" t="s">
        <v>163</v>
      </c>
      <c r="F11" s="1" t="s">
        <v>212</v>
      </c>
      <c r="G11" s="26" t="s">
        <v>88</v>
      </c>
      <c r="H11" s="26">
        <f>VLOOKUP(G11,lookups!$B$10:$C$22,2)</f>
        <v>100</v>
      </c>
      <c r="I11" s="26" t="s">
        <v>88</v>
      </c>
      <c r="J11" s="26">
        <f>VLOOKUP(I11,lookups!$B$10:$C$22,2)</f>
        <v>100</v>
      </c>
      <c r="K11" s="10" t="s">
        <v>82</v>
      </c>
      <c r="L11" s="66"/>
      <c r="M11" s="66"/>
      <c r="N11" s="66"/>
      <c r="O11" s="66"/>
      <c r="P11" s="1"/>
      <c r="Q11" s="66"/>
      <c r="R11" s="66"/>
      <c r="S11" s="66"/>
      <c r="T11" s="70"/>
      <c r="U11" s="69"/>
    </row>
    <row r="12" spans="1:21" ht="24" x14ac:dyDescent="0.2">
      <c r="A12" s="66" t="s">
        <v>201</v>
      </c>
      <c r="B12" s="68">
        <v>42614</v>
      </c>
      <c r="C12" s="68" t="s">
        <v>574</v>
      </c>
      <c r="D12" s="68" t="s">
        <v>203</v>
      </c>
      <c r="E12" s="1" t="s">
        <v>213</v>
      </c>
      <c r="F12" s="1" t="s">
        <v>214</v>
      </c>
      <c r="G12" s="26" t="s">
        <v>88</v>
      </c>
      <c r="H12" s="26">
        <f>VLOOKUP(G12,lookups!$B$10:$C$22,2)</f>
        <v>100</v>
      </c>
      <c r="I12" s="26">
        <v>0</v>
      </c>
      <c r="J12" s="26">
        <f>VLOOKUP(I12,lookups!$B$10:$C$22,2)</f>
        <v>0</v>
      </c>
      <c r="K12" s="5" t="s">
        <v>81</v>
      </c>
      <c r="L12" s="66"/>
      <c r="M12" s="66"/>
      <c r="N12" s="66"/>
      <c r="O12" s="66"/>
      <c r="P12" s="1"/>
      <c r="Q12" s="66"/>
      <c r="R12" s="66"/>
      <c r="S12" s="66"/>
      <c r="T12" s="66"/>
      <c r="U12" s="69"/>
    </row>
    <row r="13" spans="1:21" ht="36" x14ac:dyDescent="0.2">
      <c r="A13" s="66" t="s">
        <v>201</v>
      </c>
      <c r="B13" s="68">
        <v>42614</v>
      </c>
      <c r="C13" s="68" t="s">
        <v>574</v>
      </c>
      <c r="D13" s="68" t="s">
        <v>203</v>
      </c>
      <c r="E13" s="1" t="s">
        <v>215</v>
      </c>
      <c r="F13" s="1" t="s">
        <v>216</v>
      </c>
      <c r="G13" s="26" t="s">
        <v>88</v>
      </c>
      <c r="H13" s="26">
        <f>VLOOKUP(G13,lookups!$B$10:$C$22,2)</f>
        <v>100</v>
      </c>
      <c r="I13" s="26">
        <v>0</v>
      </c>
      <c r="J13" s="26">
        <f>VLOOKUP(I13,lookups!$B$10:$C$22,2)</f>
        <v>0</v>
      </c>
      <c r="K13" s="5" t="s">
        <v>81</v>
      </c>
      <c r="L13" s="66"/>
      <c r="M13" s="66"/>
      <c r="N13" s="66"/>
      <c r="O13" s="66"/>
      <c r="P13" s="1"/>
      <c r="Q13" s="66"/>
      <c r="R13" s="66"/>
      <c r="S13" s="66"/>
      <c r="T13" s="66"/>
      <c r="U13" s="69"/>
    </row>
    <row r="14" spans="1:21" ht="192" x14ac:dyDescent="0.2">
      <c r="A14" s="66" t="s">
        <v>201</v>
      </c>
      <c r="B14" s="68">
        <v>42614</v>
      </c>
      <c r="C14" s="68" t="s">
        <v>574</v>
      </c>
      <c r="D14" s="68" t="s">
        <v>203</v>
      </c>
      <c r="E14" s="1" t="s">
        <v>217</v>
      </c>
      <c r="F14" s="1" t="s">
        <v>218</v>
      </c>
      <c r="G14" s="26" t="s">
        <v>88</v>
      </c>
      <c r="H14" s="26">
        <f>VLOOKUP(G14,lookups!$B$10:$C$22,2)</f>
        <v>100</v>
      </c>
      <c r="I14" s="26" t="s">
        <v>91</v>
      </c>
      <c r="J14" s="26">
        <f>VLOOKUP(I14,lookups!$B$10:$C$22,2)</f>
        <v>10</v>
      </c>
      <c r="K14" s="10" t="s">
        <v>82</v>
      </c>
      <c r="L14" s="66"/>
      <c r="M14" s="66"/>
      <c r="N14" s="66"/>
      <c r="O14" s="66"/>
      <c r="P14" s="1"/>
      <c r="Q14" s="66"/>
      <c r="R14" s="66"/>
      <c r="S14" s="66"/>
      <c r="T14" s="70"/>
      <c r="U14" s="69"/>
    </row>
    <row r="15" spans="1:21" ht="24" x14ac:dyDescent="0.2">
      <c r="A15" s="66" t="s">
        <v>201</v>
      </c>
      <c r="B15" s="68">
        <v>42614</v>
      </c>
      <c r="C15" s="68" t="s">
        <v>574</v>
      </c>
      <c r="D15" s="68" t="s">
        <v>203</v>
      </c>
      <c r="E15" s="1" t="s">
        <v>21</v>
      </c>
      <c r="F15" s="1" t="s">
        <v>219</v>
      </c>
      <c r="G15" s="26" t="s">
        <v>91</v>
      </c>
      <c r="H15" s="26">
        <f>VLOOKUP(G15,lookups!$B$10:$C$22,2)</f>
        <v>10</v>
      </c>
      <c r="I15" s="26">
        <v>0</v>
      </c>
      <c r="J15" s="26">
        <f>VLOOKUP(I15,lookups!$B$10:$C$22,2)</f>
        <v>0</v>
      </c>
      <c r="K15" s="5" t="s">
        <v>81</v>
      </c>
      <c r="L15" s="66"/>
      <c r="M15" s="66"/>
      <c r="N15" s="66"/>
      <c r="O15" s="66"/>
      <c r="P15" s="1"/>
      <c r="Q15" s="66"/>
      <c r="R15" s="66"/>
      <c r="S15" s="66"/>
      <c r="T15" s="66"/>
      <c r="U15" s="69"/>
    </row>
    <row r="16" spans="1:21" x14ac:dyDescent="0.2">
      <c r="A16" s="66" t="s">
        <v>201</v>
      </c>
      <c r="B16" s="68">
        <v>42614</v>
      </c>
      <c r="C16" s="68" t="s">
        <v>574</v>
      </c>
      <c r="D16" s="68" t="s">
        <v>203</v>
      </c>
      <c r="E16" s="1" t="s">
        <v>23</v>
      </c>
      <c r="F16" s="1" t="s">
        <v>220</v>
      </c>
      <c r="G16" s="26" t="s">
        <v>91</v>
      </c>
      <c r="H16" s="26">
        <f>VLOOKUP(G16,lookups!$B$10:$C$22,2)</f>
        <v>10</v>
      </c>
      <c r="I16" s="26">
        <v>0</v>
      </c>
      <c r="J16" s="26">
        <f>VLOOKUP(I16,lookups!$B$10:$C$22,2)</f>
        <v>0</v>
      </c>
      <c r="K16" s="5" t="s">
        <v>81</v>
      </c>
      <c r="L16" s="66"/>
      <c r="M16" s="66"/>
      <c r="N16" s="66"/>
      <c r="O16" s="66"/>
      <c r="P16" s="1"/>
      <c r="Q16" s="66"/>
      <c r="R16" s="66"/>
      <c r="S16" s="66"/>
      <c r="T16" s="66"/>
      <c r="U16" s="69"/>
    </row>
    <row r="17" spans="1:21" ht="24" x14ac:dyDescent="0.2">
      <c r="A17" s="66" t="s">
        <v>201</v>
      </c>
      <c r="B17" s="68">
        <v>42614</v>
      </c>
      <c r="C17" s="68" t="s">
        <v>574</v>
      </c>
      <c r="D17" s="68" t="s">
        <v>203</v>
      </c>
      <c r="E17" s="1" t="s">
        <v>25</v>
      </c>
      <c r="F17" s="1" t="s">
        <v>221</v>
      </c>
      <c r="G17" s="26" t="s">
        <v>91</v>
      </c>
      <c r="H17" s="26">
        <f>VLOOKUP(G17,lookups!$B$10:$C$22,2)</f>
        <v>10</v>
      </c>
      <c r="I17" s="26">
        <v>0</v>
      </c>
      <c r="J17" s="26">
        <f>VLOOKUP(I17,lookups!$B$10:$C$22,2)</f>
        <v>0</v>
      </c>
      <c r="K17" s="5" t="s">
        <v>81</v>
      </c>
      <c r="L17" s="66"/>
      <c r="M17" s="66"/>
      <c r="N17" s="66"/>
      <c r="O17" s="66"/>
      <c r="P17" s="1"/>
      <c r="Q17" s="66"/>
      <c r="R17" s="66"/>
      <c r="S17" s="66"/>
      <c r="T17" s="66"/>
      <c r="U17" s="69"/>
    </row>
    <row r="18" spans="1:21" ht="180" x14ac:dyDescent="0.2">
      <c r="A18" s="66" t="s">
        <v>201</v>
      </c>
      <c r="B18" s="68">
        <v>42614</v>
      </c>
      <c r="C18" s="68" t="s">
        <v>574</v>
      </c>
      <c r="D18" s="68" t="s">
        <v>203</v>
      </c>
      <c r="E18" s="1" t="s">
        <v>27</v>
      </c>
      <c r="F18" s="1" t="s">
        <v>222</v>
      </c>
      <c r="G18" s="26" t="s">
        <v>91</v>
      </c>
      <c r="H18" s="26">
        <f>VLOOKUP(G18,lookups!$B$10:$C$22,2)</f>
        <v>10</v>
      </c>
      <c r="I18" s="26">
        <v>0</v>
      </c>
      <c r="J18" s="26">
        <f>VLOOKUP(I18,lookups!$B$10:$C$22,2)</f>
        <v>0</v>
      </c>
      <c r="K18" s="5" t="s">
        <v>81</v>
      </c>
      <c r="L18" s="66"/>
      <c r="M18" s="66"/>
      <c r="N18" s="66"/>
      <c r="O18" s="66"/>
      <c r="P18" s="1"/>
      <c r="Q18" s="66"/>
      <c r="R18" s="66"/>
      <c r="S18" s="66"/>
      <c r="T18" s="66"/>
      <c r="U18" s="69"/>
    </row>
    <row r="19" spans="1:21" ht="180" x14ac:dyDescent="0.2">
      <c r="A19" s="66" t="s">
        <v>201</v>
      </c>
      <c r="B19" s="68">
        <v>42614</v>
      </c>
      <c r="C19" s="68" t="s">
        <v>574</v>
      </c>
      <c r="D19" s="68" t="s">
        <v>203</v>
      </c>
      <c r="E19" s="1" t="s">
        <v>223</v>
      </c>
      <c r="F19" s="1" t="s">
        <v>224</v>
      </c>
      <c r="G19" s="26" t="s">
        <v>91</v>
      </c>
      <c r="H19" s="26">
        <f>VLOOKUP(G19,lookups!$B$10:$C$22,2)</f>
        <v>10</v>
      </c>
      <c r="I19" s="26" t="s">
        <v>91</v>
      </c>
      <c r="J19" s="26">
        <f>VLOOKUP(I19,lookups!$B$10:$C$22,2)</f>
        <v>10</v>
      </c>
      <c r="K19" s="10" t="s">
        <v>82</v>
      </c>
      <c r="L19" s="66"/>
      <c r="M19" s="66"/>
      <c r="N19" s="66"/>
      <c r="O19" s="66"/>
      <c r="P19" s="1"/>
      <c r="Q19" s="66"/>
      <c r="R19" s="66"/>
      <c r="S19" s="66"/>
      <c r="T19" s="66"/>
      <c r="U19" s="69"/>
    </row>
    <row r="20" spans="1:21" ht="24" x14ac:dyDescent="0.2">
      <c r="A20" s="66" t="s">
        <v>201</v>
      </c>
      <c r="B20" s="68">
        <v>42614</v>
      </c>
      <c r="C20" s="68" t="s">
        <v>574</v>
      </c>
      <c r="D20" s="68" t="s">
        <v>203</v>
      </c>
      <c r="E20" s="1" t="s">
        <v>315</v>
      </c>
      <c r="F20" s="1" t="s">
        <v>232</v>
      </c>
      <c r="G20" s="26" t="s">
        <v>88</v>
      </c>
      <c r="H20" s="26">
        <f>VLOOKUP(G20,lookups!$B$10:$C$22,2)</f>
        <v>100</v>
      </c>
      <c r="I20" s="26">
        <v>0</v>
      </c>
      <c r="J20" s="26">
        <f>VLOOKUP(I20,lookups!$B$10:$C$22,2)</f>
        <v>0</v>
      </c>
      <c r="K20" s="5" t="s">
        <v>81</v>
      </c>
      <c r="L20" s="66"/>
      <c r="M20" s="66"/>
      <c r="N20" s="66"/>
      <c r="O20" s="66"/>
      <c r="P20" s="1"/>
      <c r="Q20" s="66"/>
      <c r="R20" s="66"/>
      <c r="S20" s="66"/>
      <c r="T20" s="66"/>
      <c r="U20" s="69"/>
    </row>
    <row r="21" spans="1:21" ht="168" x14ac:dyDescent="0.2">
      <c r="A21" s="66" t="s">
        <v>201</v>
      </c>
      <c r="B21" s="68">
        <v>42614</v>
      </c>
      <c r="C21" s="68" t="s">
        <v>574</v>
      </c>
      <c r="D21" s="68" t="s">
        <v>203</v>
      </c>
      <c r="E21" s="1" t="s">
        <v>225</v>
      </c>
      <c r="F21" s="1" t="s">
        <v>226</v>
      </c>
      <c r="G21" s="26" t="s">
        <v>88</v>
      </c>
      <c r="H21" s="26">
        <f>VLOOKUP(G21,lookups!$B$10:$C$22,2)</f>
        <v>100</v>
      </c>
      <c r="I21" s="26">
        <v>0</v>
      </c>
      <c r="J21" s="26">
        <f>VLOOKUP(I21,lookups!$B$10:$C$22,2)</f>
        <v>0</v>
      </c>
      <c r="K21" s="5" t="s">
        <v>81</v>
      </c>
      <c r="L21" s="66"/>
      <c r="M21" s="66"/>
      <c r="N21" s="66"/>
      <c r="O21" s="66"/>
      <c r="P21" s="1"/>
      <c r="Q21" s="66"/>
      <c r="R21" s="66"/>
      <c r="S21" s="66"/>
      <c r="T21" s="66"/>
      <c r="U21" s="69"/>
    </row>
    <row r="22" spans="1:21" ht="36" x14ac:dyDescent="0.2">
      <c r="A22" s="66" t="s">
        <v>201</v>
      </c>
      <c r="B22" s="68">
        <v>42614</v>
      </c>
      <c r="C22" s="68" t="s">
        <v>574</v>
      </c>
      <c r="D22" s="68" t="s">
        <v>203</v>
      </c>
      <c r="E22" s="1" t="s">
        <v>227</v>
      </c>
      <c r="F22" s="7" t="s">
        <v>228</v>
      </c>
      <c r="G22" s="26" t="s">
        <v>91</v>
      </c>
      <c r="H22" s="26">
        <f>VLOOKUP(G22,lookups!$B$10:$C$22,2)</f>
        <v>10</v>
      </c>
      <c r="I22" s="26">
        <v>0</v>
      </c>
      <c r="J22" s="26">
        <f>VLOOKUP(I22,lookups!$B$10:$C$22,2)</f>
        <v>0</v>
      </c>
      <c r="K22" s="5" t="s">
        <v>81</v>
      </c>
      <c r="L22" s="66"/>
      <c r="M22" s="66"/>
      <c r="N22" s="66"/>
      <c r="O22" s="66"/>
      <c r="P22" s="7"/>
      <c r="Q22" s="66"/>
      <c r="R22" s="66"/>
      <c r="S22" s="66"/>
      <c r="T22" s="66"/>
      <c r="U22" s="69"/>
    </row>
    <row r="23" spans="1:21" ht="144" x14ac:dyDescent="0.2">
      <c r="A23" s="66" t="s">
        <v>201</v>
      </c>
      <c r="B23" s="68">
        <v>42614</v>
      </c>
      <c r="C23" s="68" t="s">
        <v>574</v>
      </c>
      <c r="D23" s="68" t="s">
        <v>203</v>
      </c>
      <c r="E23" s="1" t="s">
        <v>229</v>
      </c>
      <c r="F23" s="7" t="s">
        <v>230</v>
      </c>
      <c r="G23" s="26" t="s">
        <v>91</v>
      </c>
      <c r="H23" s="26">
        <f>VLOOKUP(G23,lookups!$B$10:$C$22,2)</f>
        <v>10</v>
      </c>
      <c r="I23" s="26" t="s">
        <v>91</v>
      </c>
      <c r="J23" s="26">
        <f>VLOOKUP(I23,lookups!$B$10:$C$22,2)</f>
        <v>10</v>
      </c>
      <c r="K23" s="10" t="s">
        <v>82</v>
      </c>
      <c r="L23" s="66"/>
      <c r="M23" s="66"/>
      <c r="N23" s="66"/>
      <c r="O23" s="66"/>
      <c r="P23" s="71"/>
      <c r="Q23" s="66"/>
      <c r="R23" s="66"/>
      <c r="S23" s="66"/>
      <c r="T23" s="72"/>
      <c r="U23" s="69"/>
    </row>
    <row r="24" spans="1:21" ht="24" x14ac:dyDescent="0.2">
      <c r="A24" s="66" t="s">
        <v>201</v>
      </c>
      <c r="B24" s="68">
        <v>42614</v>
      </c>
      <c r="C24" s="68" t="s">
        <v>574</v>
      </c>
      <c r="D24" s="68" t="s">
        <v>203</v>
      </c>
      <c r="E24" s="1" t="s">
        <v>231</v>
      </c>
      <c r="F24" s="7" t="s">
        <v>232</v>
      </c>
      <c r="G24" s="26" t="s">
        <v>88</v>
      </c>
      <c r="H24" s="26">
        <f>VLOOKUP(G24,lookups!$B$10:$C$22,2)</f>
        <v>100</v>
      </c>
      <c r="I24" s="26">
        <v>0</v>
      </c>
      <c r="J24" s="26">
        <f>VLOOKUP(I24,lookups!$B$10:$C$22,2)</f>
        <v>0</v>
      </c>
      <c r="K24" s="5" t="s">
        <v>81</v>
      </c>
      <c r="L24" s="66"/>
      <c r="M24" s="66"/>
      <c r="N24" s="66"/>
      <c r="O24" s="66"/>
      <c r="P24" s="7"/>
      <c r="Q24" s="66"/>
      <c r="R24" s="66"/>
      <c r="S24" s="66"/>
      <c r="T24" s="66"/>
      <c r="U24" s="69"/>
    </row>
    <row r="25" spans="1:21" ht="192" x14ac:dyDescent="0.2">
      <c r="A25" s="66" t="s">
        <v>201</v>
      </c>
      <c r="B25" s="68">
        <v>42614</v>
      </c>
      <c r="C25" s="68" t="s">
        <v>574</v>
      </c>
      <c r="D25" s="68" t="s">
        <v>203</v>
      </c>
      <c r="E25" s="1" t="s">
        <v>233</v>
      </c>
      <c r="F25" s="7" t="s">
        <v>234</v>
      </c>
      <c r="G25" s="26" t="s">
        <v>88</v>
      </c>
      <c r="H25" s="26">
        <f>VLOOKUP(G25,lookups!$B$10:$C$22,2)</f>
        <v>100</v>
      </c>
      <c r="I25" s="26" t="s">
        <v>91</v>
      </c>
      <c r="J25" s="26">
        <f>VLOOKUP(I25,lookups!$B$10:$C$22,2)</f>
        <v>10</v>
      </c>
      <c r="K25" s="5" t="s">
        <v>82</v>
      </c>
      <c r="L25" s="66"/>
      <c r="M25" s="66"/>
      <c r="N25" s="66"/>
      <c r="O25" s="66"/>
      <c r="P25" s="7"/>
      <c r="Q25" s="66"/>
      <c r="R25" s="66"/>
      <c r="S25" s="66"/>
      <c r="T25" s="66"/>
      <c r="U25" s="69"/>
    </row>
    <row r="26" spans="1:21" ht="24" x14ac:dyDescent="0.2">
      <c r="A26" s="66" t="s">
        <v>201</v>
      </c>
      <c r="B26" s="68">
        <v>42614</v>
      </c>
      <c r="C26" s="68" t="s">
        <v>574</v>
      </c>
      <c r="D26" s="68" t="s">
        <v>203</v>
      </c>
      <c r="E26" s="1" t="s">
        <v>235</v>
      </c>
      <c r="F26" s="7" t="s">
        <v>232</v>
      </c>
      <c r="G26" s="26" t="s">
        <v>91</v>
      </c>
      <c r="H26" s="26">
        <f>VLOOKUP(G26,lookups!$B$10:$C$22,2)</f>
        <v>10</v>
      </c>
      <c r="I26" s="26">
        <v>0</v>
      </c>
      <c r="J26" s="26">
        <f>VLOOKUP(I26,lookups!$B$10:$C$22,2)</f>
        <v>0</v>
      </c>
      <c r="K26" s="5" t="s">
        <v>81</v>
      </c>
      <c r="L26" s="66"/>
      <c r="M26" s="66"/>
      <c r="N26" s="66"/>
      <c r="O26" s="66"/>
      <c r="P26" s="7"/>
      <c r="Q26" s="66"/>
      <c r="R26" s="66"/>
      <c r="S26" s="66"/>
      <c r="T26" s="66"/>
      <c r="U26" s="69"/>
    </row>
    <row r="27" spans="1:21" ht="144" x14ac:dyDescent="0.2">
      <c r="A27" s="66" t="s">
        <v>201</v>
      </c>
      <c r="B27" s="68">
        <v>42614</v>
      </c>
      <c r="C27" s="68" t="s">
        <v>574</v>
      </c>
      <c r="D27" s="68" t="s">
        <v>203</v>
      </c>
      <c r="E27" s="1" t="s">
        <v>236</v>
      </c>
      <c r="F27" s="7" t="s">
        <v>237</v>
      </c>
      <c r="G27" s="26" t="s">
        <v>91</v>
      </c>
      <c r="H27" s="26">
        <f>VLOOKUP(G27,lookups!$B$10:$C$22,2)</f>
        <v>10</v>
      </c>
      <c r="I27" s="26">
        <v>0</v>
      </c>
      <c r="J27" s="26">
        <f>VLOOKUP(I27,lookups!$B$10:$C$22,2)</f>
        <v>0</v>
      </c>
      <c r="K27" s="5" t="s">
        <v>81</v>
      </c>
      <c r="L27" s="66"/>
      <c r="M27" s="66"/>
      <c r="N27" s="66"/>
      <c r="O27" s="66"/>
      <c r="P27" s="7"/>
      <c r="Q27" s="66"/>
      <c r="R27" s="66"/>
      <c r="S27" s="66"/>
      <c r="T27" s="66"/>
      <c r="U27" s="69"/>
    </row>
    <row r="28" spans="1:21" ht="24" x14ac:dyDescent="0.2">
      <c r="A28" s="66" t="s">
        <v>201</v>
      </c>
      <c r="B28" s="68">
        <v>42614</v>
      </c>
      <c r="C28" s="68" t="s">
        <v>574</v>
      </c>
      <c r="D28" s="66" t="s">
        <v>238</v>
      </c>
      <c r="E28" s="1" t="s">
        <v>239</v>
      </c>
      <c r="F28" s="7" t="s">
        <v>240</v>
      </c>
      <c r="G28" s="26" t="s">
        <v>88</v>
      </c>
      <c r="H28" s="26">
        <f>VLOOKUP(G28,lookups!$B$10:$C$22,2)</f>
        <v>100</v>
      </c>
      <c r="I28" s="26">
        <v>0</v>
      </c>
      <c r="J28" s="26">
        <f>VLOOKUP(I28,lookups!$B$10:$C$22,2)</f>
        <v>0</v>
      </c>
      <c r="K28" s="5" t="s">
        <v>81</v>
      </c>
      <c r="L28" s="66"/>
      <c r="M28" s="66"/>
      <c r="N28" s="66"/>
      <c r="O28" s="66"/>
      <c r="P28" s="7"/>
      <c r="Q28" s="66"/>
      <c r="R28" s="66"/>
      <c r="S28" s="66"/>
      <c r="T28" s="66"/>
      <c r="U28" s="69"/>
    </row>
    <row r="29" spans="1:21" ht="48" x14ac:dyDescent="0.2">
      <c r="A29" s="66" t="s">
        <v>201</v>
      </c>
      <c r="B29" s="68">
        <v>42614</v>
      </c>
      <c r="C29" s="68" t="s">
        <v>574</v>
      </c>
      <c r="D29" s="66" t="s">
        <v>241</v>
      </c>
      <c r="E29" s="1" t="s">
        <v>67</v>
      </c>
      <c r="F29" s="1" t="s">
        <v>242</v>
      </c>
      <c r="G29" s="26" t="s">
        <v>88</v>
      </c>
      <c r="H29" s="26">
        <f>VLOOKUP(G29,lookups!$B$10:$C$22,2)</f>
        <v>100</v>
      </c>
      <c r="I29" s="26">
        <v>0</v>
      </c>
      <c r="J29" s="26">
        <f>VLOOKUP(I29,lookups!$B$10:$C$22,2)</f>
        <v>0</v>
      </c>
      <c r="K29" s="5" t="s">
        <v>81</v>
      </c>
      <c r="L29" s="66"/>
      <c r="M29" s="66"/>
      <c r="N29" s="66"/>
      <c r="O29" s="66"/>
      <c r="P29" s="1"/>
      <c r="Q29" s="66"/>
      <c r="R29" s="66"/>
      <c r="S29" s="66"/>
      <c r="T29" s="66"/>
      <c r="U29" s="69"/>
    </row>
    <row r="30" spans="1:21" ht="120" x14ac:dyDescent="0.2">
      <c r="A30" s="66" t="s">
        <v>201</v>
      </c>
      <c r="B30" s="68">
        <v>42614</v>
      </c>
      <c r="C30" s="68" t="s">
        <v>574</v>
      </c>
      <c r="D30" s="66" t="s">
        <v>241</v>
      </c>
      <c r="E30" s="1" t="s">
        <v>181</v>
      </c>
      <c r="F30" s="1" t="s">
        <v>243</v>
      </c>
      <c r="G30" s="26" t="s">
        <v>88</v>
      </c>
      <c r="H30" s="26">
        <f>VLOOKUP(G30,lookups!$B$10:$C$22,2)</f>
        <v>100</v>
      </c>
      <c r="I30" s="26" t="s">
        <v>88</v>
      </c>
      <c r="J30" s="26">
        <f>VLOOKUP(I30,lookups!$B$10:$C$22,2)</f>
        <v>100</v>
      </c>
      <c r="K30" s="10" t="s">
        <v>82</v>
      </c>
      <c r="L30" s="66"/>
      <c r="M30" s="66"/>
      <c r="N30" s="66"/>
      <c r="O30" s="66"/>
      <c r="P30" s="1"/>
      <c r="Q30" s="66"/>
      <c r="R30" s="66"/>
      <c r="S30" s="66"/>
      <c r="T30" s="66"/>
      <c r="U30" s="69"/>
    </row>
    <row r="31" spans="1:21" ht="24" x14ac:dyDescent="0.2">
      <c r="A31" s="66" t="s">
        <v>201</v>
      </c>
      <c r="B31" s="68">
        <v>42614</v>
      </c>
      <c r="C31" s="68" t="s">
        <v>574</v>
      </c>
      <c r="D31" s="66" t="s">
        <v>244</v>
      </c>
      <c r="E31" s="1" t="s">
        <v>70</v>
      </c>
      <c r="F31" s="1" t="s">
        <v>245</v>
      </c>
      <c r="G31" s="26" t="s">
        <v>88</v>
      </c>
      <c r="H31" s="26">
        <f>VLOOKUP(G31,lookups!$B$10:$C$22,2)</f>
        <v>100</v>
      </c>
      <c r="I31" s="26">
        <v>0</v>
      </c>
      <c r="J31" s="26">
        <f>VLOOKUP(I31,lookups!$B$10:$C$22,2)</f>
        <v>0</v>
      </c>
      <c r="K31" s="5" t="s">
        <v>81</v>
      </c>
      <c r="L31" s="66"/>
      <c r="M31" s="66"/>
      <c r="N31" s="66"/>
      <c r="O31" s="66"/>
      <c r="P31" s="1"/>
      <c r="Q31" s="66"/>
      <c r="R31" s="66"/>
      <c r="S31" s="66"/>
      <c r="T31" s="66"/>
      <c r="U31" s="69"/>
    </row>
    <row r="32" spans="1:21" ht="84" x14ac:dyDescent="0.2">
      <c r="A32" s="66" t="s">
        <v>201</v>
      </c>
      <c r="B32" s="68">
        <v>42614</v>
      </c>
      <c r="C32" s="68" t="s">
        <v>574</v>
      </c>
      <c r="D32" s="66" t="s">
        <v>244</v>
      </c>
      <c r="E32" s="1" t="s">
        <v>72</v>
      </c>
      <c r="F32" s="1" t="s">
        <v>246</v>
      </c>
      <c r="G32" s="26" t="s">
        <v>88</v>
      </c>
      <c r="H32" s="26">
        <f>VLOOKUP(G32,lookups!$B$10:$C$22,2)</f>
        <v>100</v>
      </c>
      <c r="I32" s="26">
        <v>0</v>
      </c>
      <c r="J32" s="26">
        <f>VLOOKUP(I32,lookups!$B$10:$C$22,2)</f>
        <v>0</v>
      </c>
      <c r="K32" s="5" t="s">
        <v>81</v>
      </c>
      <c r="L32" s="66"/>
      <c r="M32" s="66"/>
      <c r="N32" s="66"/>
      <c r="O32" s="66"/>
      <c r="P32" s="1"/>
      <c r="Q32" s="66"/>
      <c r="R32" s="66"/>
      <c r="S32" s="66"/>
      <c r="T32" s="66"/>
      <c r="U32" s="69"/>
    </row>
    <row r="33" spans="1:21" ht="156" x14ac:dyDescent="0.2">
      <c r="A33" s="66" t="s">
        <v>201</v>
      </c>
      <c r="B33" s="68">
        <v>42614</v>
      </c>
      <c r="C33" s="68" t="s">
        <v>574</v>
      </c>
      <c r="D33" s="66" t="s">
        <v>244</v>
      </c>
      <c r="E33" s="1" t="s">
        <v>74</v>
      </c>
      <c r="F33" s="1" t="s">
        <v>247</v>
      </c>
      <c r="G33" s="26" t="s">
        <v>88</v>
      </c>
      <c r="H33" s="26">
        <f>VLOOKUP(G33,lookups!$B$10:$C$22,2)</f>
        <v>100</v>
      </c>
      <c r="I33" s="26">
        <v>0</v>
      </c>
      <c r="J33" s="26">
        <f>VLOOKUP(I33,lookups!$B$10:$C$22,2)</f>
        <v>0</v>
      </c>
      <c r="K33" s="5" t="s">
        <v>81</v>
      </c>
      <c r="L33" s="66"/>
      <c r="M33" s="66"/>
      <c r="N33" s="66"/>
      <c r="O33" s="66"/>
      <c r="P33" s="1"/>
      <c r="Q33" s="66"/>
      <c r="R33" s="66"/>
      <c r="S33" s="66"/>
      <c r="T33" s="66"/>
      <c r="U33" s="69"/>
    </row>
    <row r="34" spans="1:21" ht="108" x14ac:dyDescent="0.2">
      <c r="A34" s="66" t="s">
        <v>201</v>
      </c>
      <c r="B34" s="68">
        <v>42614</v>
      </c>
      <c r="C34" s="68" t="s">
        <v>574</v>
      </c>
      <c r="D34" s="66" t="s">
        <v>244</v>
      </c>
      <c r="E34" s="1" t="s">
        <v>248</v>
      </c>
      <c r="F34" s="1" t="s">
        <v>249</v>
      </c>
      <c r="G34" s="26" t="s">
        <v>88</v>
      </c>
      <c r="H34" s="26">
        <f>VLOOKUP(G34,lookups!$B$10:$C$22,2)</f>
        <v>100</v>
      </c>
      <c r="I34" s="26">
        <v>0</v>
      </c>
      <c r="J34" s="26">
        <f>VLOOKUP(I34,lookups!$B$10:$C$22,2)</f>
        <v>0</v>
      </c>
      <c r="K34" s="5" t="s">
        <v>81</v>
      </c>
      <c r="L34" s="66"/>
      <c r="M34" s="66"/>
      <c r="N34" s="66"/>
      <c r="O34" s="66"/>
      <c r="P34" s="1"/>
      <c r="Q34" s="66"/>
      <c r="R34" s="66"/>
      <c r="S34" s="66"/>
      <c r="T34" s="66"/>
      <c r="U34" s="69"/>
    </row>
    <row r="35" spans="1:21" ht="120" x14ac:dyDescent="0.2">
      <c r="A35" s="66" t="s">
        <v>201</v>
      </c>
      <c r="B35" s="68">
        <v>42614</v>
      </c>
      <c r="C35" s="68" t="s">
        <v>574</v>
      </c>
      <c r="D35" s="66" t="s">
        <v>244</v>
      </c>
      <c r="E35" s="1" t="s">
        <v>250</v>
      </c>
      <c r="F35" s="7" t="s">
        <v>251</v>
      </c>
      <c r="G35" s="26" t="s">
        <v>88</v>
      </c>
      <c r="H35" s="26">
        <f>VLOOKUP(G35,lookups!$B$10:$C$22,2)</f>
        <v>100</v>
      </c>
      <c r="I35" s="26">
        <v>0</v>
      </c>
      <c r="J35" s="26">
        <f>VLOOKUP(I35,lookups!$B$10:$C$22,2)</f>
        <v>0</v>
      </c>
      <c r="K35" s="5" t="s">
        <v>81</v>
      </c>
      <c r="L35" s="66"/>
      <c r="M35" s="66"/>
      <c r="N35" s="66"/>
      <c r="O35" s="66"/>
      <c r="P35" s="7"/>
      <c r="Q35" s="66"/>
      <c r="R35" s="66"/>
      <c r="S35" s="66"/>
      <c r="T35" s="66"/>
      <c r="U35" s="69"/>
    </row>
    <row r="36" spans="1:21" ht="324" x14ac:dyDescent="0.2">
      <c r="A36" s="66" t="s">
        <v>201</v>
      </c>
      <c r="B36" s="68">
        <v>42614</v>
      </c>
      <c r="C36" s="68" t="s">
        <v>574</v>
      </c>
      <c r="D36" s="66" t="s">
        <v>252</v>
      </c>
      <c r="E36" s="1" t="s">
        <v>253</v>
      </c>
      <c r="F36" s="1" t="s">
        <v>254</v>
      </c>
      <c r="G36" s="26" t="s">
        <v>88</v>
      </c>
      <c r="H36" s="26">
        <f>VLOOKUP(G36,lookups!$B$10:$C$22,2)</f>
        <v>100</v>
      </c>
      <c r="I36" s="26" t="s">
        <v>88</v>
      </c>
      <c r="J36" s="26">
        <f>VLOOKUP(I36,lookups!$B$10:$C$22,2)</f>
        <v>100</v>
      </c>
      <c r="K36" s="10" t="s">
        <v>82</v>
      </c>
      <c r="L36" s="66"/>
      <c r="M36" s="66"/>
      <c r="N36" s="66"/>
      <c r="O36" s="66"/>
      <c r="P36" s="1"/>
      <c r="Q36" s="66"/>
      <c r="R36" s="66"/>
      <c r="S36" s="66"/>
      <c r="T36" s="72"/>
      <c r="U36" s="69"/>
    </row>
    <row r="37" spans="1:21" ht="24" x14ac:dyDescent="0.2">
      <c r="A37" s="66" t="s">
        <v>201</v>
      </c>
      <c r="B37" s="68">
        <v>42614</v>
      </c>
      <c r="C37" s="68" t="s">
        <v>574</v>
      </c>
      <c r="D37" s="66" t="s">
        <v>343</v>
      </c>
      <c r="E37" s="1" t="s">
        <v>255</v>
      </c>
      <c r="F37" s="1" t="s">
        <v>256</v>
      </c>
      <c r="G37" s="26" t="s">
        <v>88</v>
      </c>
      <c r="H37" s="26">
        <f>VLOOKUP(G37,lookups!$B$10:$C$22,2)</f>
        <v>100</v>
      </c>
      <c r="I37" s="26" t="s">
        <v>88</v>
      </c>
      <c r="J37" s="26">
        <f>VLOOKUP(I37,lookups!$B$10:$C$22,2)</f>
        <v>100</v>
      </c>
      <c r="K37" s="10" t="s">
        <v>82</v>
      </c>
      <c r="L37" s="66"/>
      <c r="M37" s="66"/>
      <c r="N37" s="66"/>
      <c r="O37" s="66"/>
      <c r="P37" s="8"/>
      <c r="Q37" s="66"/>
      <c r="R37" s="66"/>
      <c r="S37" s="66"/>
      <c r="T37" s="73"/>
      <c r="U37" s="69"/>
    </row>
    <row r="38" spans="1:21" ht="72" x14ac:dyDescent="0.2">
      <c r="A38" s="66" t="s">
        <v>201</v>
      </c>
      <c r="B38" s="68">
        <v>42614</v>
      </c>
      <c r="C38" s="68" t="s">
        <v>574</v>
      </c>
      <c r="D38" s="66" t="s">
        <v>343</v>
      </c>
      <c r="E38" s="1" t="s">
        <v>341</v>
      </c>
      <c r="F38" s="1" t="s">
        <v>342</v>
      </c>
      <c r="G38" s="26" t="s">
        <v>88</v>
      </c>
      <c r="H38" s="26">
        <f>VLOOKUP(G38,lookups!$B$10:$C$22,2)</f>
        <v>100</v>
      </c>
      <c r="I38" s="26">
        <v>0</v>
      </c>
      <c r="J38" s="26">
        <f>VLOOKUP(I38,lookups!$B$10:$C$22,2)</f>
        <v>0</v>
      </c>
      <c r="K38" s="103" t="s">
        <v>81</v>
      </c>
      <c r="L38" s="66"/>
      <c r="M38" s="66"/>
      <c r="N38" s="66"/>
      <c r="O38" s="66"/>
      <c r="P38" s="8"/>
      <c r="Q38" s="66"/>
      <c r="R38" s="66"/>
      <c r="S38" s="66"/>
      <c r="T38" s="73"/>
      <c r="U38" s="69"/>
    </row>
    <row r="39" spans="1:21" ht="24" x14ac:dyDescent="0.2">
      <c r="A39" s="66" t="s">
        <v>201</v>
      </c>
      <c r="B39" s="68">
        <v>42614</v>
      </c>
      <c r="C39" s="68" t="s">
        <v>574</v>
      </c>
      <c r="D39" s="66" t="s">
        <v>343</v>
      </c>
      <c r="E39" s="1" t="s">
        <v>316</v>
      </c>
      <c r="F39" s="76" t="s">
        <v>317</v>
      </c>
      <c r="G39" s="26" t="s">
        <v>88</v>
      </c>
      <c r="H39" s="26">
        <f>VLOOKUP(G39,lookups!$B$10:$C$22,2)</f>
        <v>100</v>
      </c>
      <c r="I39" s="26">
        <v>0</v>
      </c>
      <c r="J39" s="26">
        <f>VLOOKUP(I39,lookups!$B$10:$C$22,2)</f>
        <v>0</v>
      </c>
      <c r="K39" s="103" t="s">
        <v>81</v>
      </c>
      <c r="L39" s="66"/>
      <c r="M39" s="66"/>
      <c r="N39" s="66"/>
      <c r="O39" s="66"/>
      <c r="P39" s="8"/>
      <c r="Q39" s="66"/>
      <c r="R39" s="66"/>
      <c r="S39" s="66"/>
      <c r="T39" s="73"/>
      <c r="U39" s="69"/>
    </row>
    <row r="40" spans="1:21" ht="48" x14ac:dyDescent="0.2">
      <c r="A40" s="66" t="s">
        <v>201</v>
      </c>
      <c r="B40" s="68">
        <v>42614</v>
      </c>
      <c r="C40" s="68" t="s">
        <v>574</v>
      </c>
      <c r="D40" s="66" t="s">
        <v>343</v>
      </c>
      <c r="E40" s="1" t="s">
        <v>318</v>
      </c>
      <c r="F40" s="1" t="s">
        <v>319</v>
      </c>
      <c r="G40" s="26" t="s">
        <v>88</v>
      </c>
      <c r="H40" s="26">
        <f>VLOOKUP(G40,lookups!$B$10:$C$22,2)</f>
        <v>100</v>
      </c>
      <c r="I40" s="26">
        <v>0</v>
      </c>
      <c r="J40" s="26">
        <f>VLOOKUP(I40,lookups!$B$10:$C$22,2)</f>
        <v>0</v>
      </c>
      <c r="K40" s="103" t="s">
        <v>81</v>
      </c>
      <c r="L40" s="66"/>
      <c r="M40" s="66"/>
      <c r="N40" s="66"/>
      <c r="O40" s="66"/>
      <c r="P40" s="8"/>
      <c r="Q40" s="66"/>
      <c r="R40" s="66"/>
      <c r="S40" s="66"/>
      <c r="T40" s="73"/>
      <c r="U40" s="69"/>
    </row>
    <row r="41" spans="1:21" ht="24" x14ac:dyDescent="0.2">
      <c r="A41" s="66" t="s">
        <v>201</v>
      </c>
      <c r="B41" s="68">
        <v>42614</v>
      </c>
      <c r="C41" s="68" t="s">
        <v>574</v>
      </c>
      <c r="D41" s="66" t="s">
        <v>343</v>
      </c>
      <c r="E41" s="1" t="s">
        <v>320</v>
      </c>
      <c r="F41" s="1" t="s">
        <v>321</v>
      </c>
      <c r="G41" s="26" t="s">
        <v>88</v>
      </c>
      <c r="H41" s="26">
        <f>VLOOKUP(G41,lookups!$B$10:$C$22,2)</f>
        <v>100</v>
      </c>
      <c r="I41" s="26">
        <v>0</v>
      </c>
      <c r="J41" s="26">
        <f>VLOOKUP(I41,lookups!$B$10:$C$22,2)</f>
        <v>0</v>
      </c>
      <c r="K41" s="103" t="s">
        <v>81</v>
      </c>
      <c r="L41" s="66"/>
      <c r="M41" s="66"/>
      <c r="N41" s="66"/>
      <c r="O41" s="66"/>
      <c r="P41" s="8"/>
      <c r="Q41" s="66"/>
      <c r="R41" s="66"/>
      <c r="S41" s="66"/>
      <c r="T41" s="73"/>
      <c r="U41" s="69"/>
    </row>
    <row r="42" spans="1:21" s="110" customFormat="1" x14ac:dyDescent="0.2">
      <c r="A42" s="105" t="s">
        <v>201</v>
      </c>
      <c r="B42" s="106"/>
      <c r="C42" s="68" t="s">
        <v>574</v>
      </c>
      <c r="D42" s="66" t="s">
        <v>343</v>
      </c>
      <c r="E42" s="104" t="s">
        <v>322</v>
      </c>
      <c r="F42" s="104" t="s">
        <v>323</v>
      </c>
      <c r="G42" s="26" t="s">
        <v>88</v>
      </c>
      <c r="H42" s="26">
        <f>VLOOKUP(G42,lookups!$B$10:$C$22,2)</f>
        <v>100</v>
      </c>
      <c r="I42" s="26">
        <v>0</v>
      </c>
      <c r="J42" s="26">
        <f>VLOOKUP(I42,lookups!$B$10:$C$22,2)</f>
        <v>0</v>
      </c>
      <c r="K42" s="103" t="s">
        <v>81</v>
      </c>
      <c r="L42" s="105"/>
      <c r="M42" s="105"/>
      <c r="N42" s="105"/>
      <c r="O42" s="105"/>
      <c r="P42" s="107"/>
      <c r="Q42" s="105"/>
      <c r="R42" s="105"/>
      <c r="S42" s="105"/>
      <c r="T42" s="108"/>
      <c r="U42" s="109"/>
    </row>
    <row r="43" spans="1:21" x14ac:dyDescent="0.2">
      <c r="A43" s="66" t="s">
        <v>201</v>
      </c>
      <c r="B43" s="68">
        <v>42614</v>
      </c>
      <c r="C43" s="68" t="s">
        <v>574</v>
      </c>
      <c r="D43" s="66" t="s">
        <v>343</v>
      </c>
      <c r="E43" s="1" t="s">
        <v>324</v>
      </c>
      <c r="F43" s="1" t="s">
        <v>325</v>
      </c>
      <c r="G43" s="26" t="s">
        <v>88</v>
      </c>
      <c r="H43" s="26">
        <f>VLOOKUP(G43,lookups!$B$10:$C$22,2)</f>
        <v>100</v>
      </c>
      <c r="I43" s="26">
        <v>0</v>
      </c>
      <c r="J43" s="26">
        <f>VLOOKUP(I43,lookups!$B$10:$C$22,2)</f>
        <v>0</v>
      </c>
      <c r="K43" s="103" t="s">
        <v>81</v>
      </c>
      <c r="L43" s="66"/>
      <c r="M43" s="66"/>
      <c r="N43" s="66"/>
      <c r="O43" s="66"/>
      <c r="P43" s="1"/>
      <c r="Q43" s="66"/>
      <c r="R43" s="66"/>
      <c r="S43" s="66"/>
      <c r="T43" s="66"/>
      <c r="U43" s="69"/>
    </row>
    <row r="44" spans="1:21" x14ac:dyDescent="0.2">
      <c r="A44" s="66" t="s">
        <v>201</v>
      </c>
      <c r="B44" s="68">
        <v>42614</v>
      </c>
      <c r="C44" s="68" t="s">
        <v>574</v>
      </c>
      <c r="D44" s="66" t="s">
        <v>343</v>
      </c>
      <c r="E44" s="1" t="s">
        <v>326</v>
      </c>
      <c r="F44" s="1" t="s">
        <v>327</v>
      </c>
      <c r="G44" s="26" t="s">
        <v>88</v>
      </c>
      <c r="H44" s="26">
        <f>VLOOKUP(G44,lookups!$B$10:$C$22,2)</f>
        <v>100</v>
      </c>
      <c r="I44" s="26">
        <v>0</v>
      </c>
      <c r="J44" s="26">
        <f>VLOOKUP(I44,lookups!$B$10:$C$22,2)</f>
        <v>0</v>
      </c>
      <c r="K44" s="103" t="s">
        <v>81</v>
      </c>
      <c r="L44" s="66"/>
      <c r="M44" s="66"/>
      <c r="N44" s="66"/>
      <c r="O44" s="66"/>
      <c r="P44" s="1"/>
      <c r="Q44" s="66"/>
      <c r="R44" s="66"/>
      <c r="S44" s="66"/>
      <c r="T44" s="66"/>
      <c r="U44" s="69"/>
    </row>
    <row r="45" spans="1:21" ht="24" x14ac:dyDescent="0.2">
      <c r="A45" s="66" t="s">
        <v>201</v>
      </c>
      <c r="B45" s="68">
        <v>42614</v>
      </c>
      <c r="C45" s="68" t="s">
        <v>574</v>
      </c>
      <c r="D45" s="66" t="s">
        <v>343</v>
      </c>
      <c r="E45" s="1" t="s">
        <v>257</v>
      </c>
      <c r="F45" s="1" t="s">
        <v>258</v>
      </c>
      <c r="G45" s="26" t="s">
        <v>88</v>
      </c>
      <c r="H45" s="26">
        <f>VLOOKUP(G45,lookups!$B$10:$C$22,2)</f>
        <v>100</v>
      </c>
      <c r="I45" s="26" t="s">
        <v>91</v>
      </c>
      <c r="J45" s="26">
        <f>VLOOKUP(I45,lookups!$B$10:$C$22,2)</f>
        <v>10</v>
      </c>
      <c r="K45" s="103" t="s">
        <v>82</v>
      </c>
      <c r="L45" s="66"/>
      <c r="M45" s="66"/>
      <c r="N45" s="66"/>
      <c r="O45" s="66"/>
      <c r="P45" s="1"/>
      <c r="Q45" s="66"/>
      <c r="R45" s="66"/>
      <c r="S45" s="66"/>
      <c r="T45" s="66"/>
      <c r="U45" s="69"/>
    </row>
    <row r="46" spans="1:21" ht="84" x14ac:dyDescent="0.2">
      <c r="A46" s="66" t="s">
        <v>201</v>
      </c>
      <c r="B46" s="68">
        <v>42614</v>
      </c>
      <c r="C46" s="68" t="s">
        <v>574</v>
      </c>
      <c r="D46" s="66" t="s">
        <v>343</v>
      </c>
      <c r="E46" s="1" t="s">
        <v>259</v>
      </c>
      <c r="F46" s="1" t="s">
        <v>260</v>
      </c>
      <c r="G46" s="26" t="s">
        <v>88</v>
      </c>
      <c r="H46" s="26">
        <f>VLOOKUP(G46,lookups!$B$10:$C$22,2)</f>
        <v>100</v>
      </c>
      <c r="I46" s="26">
        <v>0</v>
      </c>
      <c r="J46" s="26">
        <f>VLOOKUP(I46,lookups!$B$10:$C$22,2)</f>
        <v>0</v>
      </c>
      <c r="K46" s="103" t="s">
        <v>81</v>
      </c>
      <c r="L46" s="66"/>
      <c r="M46" s="66"/>
      <c r="N46" s="66"/>
      <c r="O46" s="66"/>
      <c r="P46" s="1"/>
      <c r="Q46" s="66"/>
      <c r="R46" s="66"/>
      <c r="S46" s="66"/>
      <c r="T46" s="66"/>
      <c r="U46" s="69"/>
    </row>
    <row r="47" spans="1:21" ht="96" x14ac:dyDescent="0.2">
      <c r="A47" s="66" t="s">
        <v>201</v>
      </c>
      <c r="B47" s="68">
        <v>42614</v>
      </c>
      <c r="C47" s="68" t="s">
        <v>574</v>
      </c>
      <c r="D47" s="66" t="s">
        <v>343</v>
      </c>
      <c r="E47" s="1" t="s">
        <v>261</v>
      </c>
      <c r="F47" s="1" t="s">
        <v>262</v>
      </c>
      <c r="G47" s="26" t="s">
        <v>88</v>
      </c>
      <c r="H47" s="26">
        <f>VLOOKUP(G47,lookups!$B$10:$C$22,2)</f>
        <v>100</v>
      </c>
      <c r="I47" s="26" t="s">
        <v>88</v>
      </c>
      <c r="J47" s="26">
        <f>VLOOKUP(I47,lookups!$B$10:$C$22,2)</f>
        <v>100</v>
      </c>
      <c r="K47" s="10" t="s">
        <v>82</v>
      </c>
      <c r="L47" s="66"/>
      <c r="M47" s="66"/>
      <c r="N47" s="66"/>
      <c r="O47" s="66"/>
      <c r="P47" s="1"/>
      <c r="Q47" s="66"/>
      <c r="R47" s="66"/>
      <c r="S47" s="66"/>
      <c r="T47" s="73"/>
      <c r="U47" s="69"/>
    </row>
    <row r="48" spans="1:21" x14ac:dyDescent="0.2">
      <c r="A48" s="66" t="s">
        <v>201</v>
      </c>
      <c r="B48" s="68">
        <v>42614</v>
      </c>
      <c r="C48" s="68" t="s">
        <v>574</v>
      </c>
      <c r="D48" s="66" t="s">
        <v>344</v>
      </c>
      <c r="E48" s="1" t="s">
        <v>263</v>
      </c>
      <c r="F48" s="1" t="s">
        <v>264</v>
      </c>
      <c r="G48" s="26" t="s">
        <v>91</v>
      </c>
      <c r="H48" s="26">
        <f>VLOOKUP(G48,lookups!$B$10:$C$22,2)</f>
        <v>10</v>
      </c>
      <c r="I48" s="26">
        <v>0</v>
      </c>
      <c r="J48" s="26">
        <f>VLOOKUP(I48,lookups!$B$10:$C$22,2)</f>
        <v>0</v>
      </c>
      <c r="K48" s="5" t="s">
        <v>81</v>
      </c>
      <c r="L48" s="66"/>
      <c r="M48" s="66"/>
      <c r="N48" s="66"/>
      <c r="O48" s="66"/>
      <c r="P48" s="1"/>
      <c r="Q48" s="66"/>
      <c r="R48" s="66"/>
      <c r="S48" s="66"/>
      <c r="T48" s="66"/>
      <c r="U48" s="69"/>
    </row>
    <row r="49" spans="1:21" ht="48" x14ac:dyDescent="0.2">
      <c r="A49" s="66" t="s">
        <v>201</v>
      </c>
      <c r="B49" s="68">
        <v>42614</v>
      </c>
      <c r="C49" s="68" t="s">
        <v>574</v>
      </c>
      <c r="D49" s="66" t="s">
        <v>344</v>
      </c>
      <c r="E49" s="1" t="s">
        <v>265</v>
      </c>
      <c r="F49" s="1" t="s">
        <v>266</v>
      </c>
      <c r="G49" s="26" t="s">
        <v>91</v>
      </c>
      <c r="H49" s="26">
        <f>VLOOKUP(G49,lookups!$B$10:$C$22,2)</f>
        <v>10</v>
      </c>
      <c r="I49" s="26">
        <v>0</v>
      </c>
      <c r="J49" s="26">
        <f>VLOOKUP(I49,lookups!$B$10:$C$22,2)</f>
        <v>0</v>
      </c>
      <c r="K49" s="5" t="s">
        <v>81</v>
      </c>
      <c r="L49" s="66"/>
      <c r="M49" s="66"/>
      <c r="N49" s="66"/>
      <c r="O49" s="66"/>
      <c r="P49" s="1"/>
      <c r="Q49" s="66"/>
      <c r="R49" s="66"/>
      <c r="S49" s="66"/>
      <c r="T49" s="66"/>
      <c r="U49" s="69"/>
    </row>
    <row r="50" spans="1:21" ht="36" x14ac:dyDescent="0.2">
      <c r="A50" s="66" t="s">
        <v>201</v>
      </c>
      <c r="B50" s="68">
        <v>42614</v>
      </c>
      <c r="C50" s="68" t="s">
        <v>574</v>
      </c>
      <c r="D50" s="66" t="s">
        <v>344</v>
      </c>
      <c r="E50" s="1" t="s">
        <v>267</v>
      </c>
      <c r="F50" s="1" t="s">
        <v>268</v>
      </c>
      <c r="G50" s="26" t="s">
        <v>91</v>
      </c>
      <c r="H50" s="26">
        <f>VLOOKUP(G50,lookups!$B$10:$C$22,2)</f>
        <v>10</v>
      </c>
      <c r="I50" s="26">
        <v>0</v>
      </c>
      <c r="J50" s="26">
        <f>VLOOKUP(I50,lookups!$B$10:$C$22,2)</f>
        <v>0</v>
      </c>
      <c r="K50" s="5" t="s">
        <v>81</v>
      </c>
      <c r="L50" s="66"/>
      <c r="M50" s="66"/>
      <c r="N50" s="66"/>
      <c r="O50" s="66"/>
      <c r="P50" s="1"/>
      <c r="Q50" s="66"/>
      <c r="R50" s="66"/>
      <c r="S50" s="66"/>
      <c r="T50" s="66"/>
      <c r="U50" s="69"/>
    </row>
    <row r="51" spans="1:21" ht="168" x14ac:dyDescent="0.2">
      <c r="A51" s="66" t="s">
        <v>201</v>
      </c>
      <c r="B51" s="68">
        <v>42614</v>
      </c>
      <c r="C51" s="68" t="s">
        <v>574</v>
      </c>
      <c r="D51" s="66" t="s">
        <v>344</v>
      </c>
      <c r="E51" s="1" t="s">
        <v>269</v>
      </c>
      <c r="F51" s="1" t="s">
        <v>270</v>
      </c>
      <c r="G51" s="26" t="s">
        <v>91</v>
      </c>
      <c r="H51" s="26">
        <f>VLOOKUP(G51,lookups!$B$10:$C$22,2)</f>
        <v>10</v>
      </c>
      <c r="I51" s="26" t="s">
        <v>91</v>
      </c>
      <c r="J51" s="26">
        <f>VLOOKUP(I51,lookups!$B$10:$C$22,2)</f>
        <v>10</v>
      </c>
      <c r="K51" s="10" t="s">
        <v>82</v>
      </c>
      <c r="L51" s="66"/>
      <c r="M51" s="66"/>
      <c r="N51" s="66"/>
      <c r="O51" s="66"/>
      <c r="P51" s="1"/>
      <c r="Q51" s="66"/>
      <c r="R51" s="66"/>
      <c r="S51" s="66"/>
      <c r="T51" s="72"/>
      <c r="U51" s="69"/>
    </row>
    <row r="52" spans="1:21" ht="24" x14ac:dyDescent="0.2">
      <c r="A52" s="66" t="s">
        <v>201</v>
      </c>
      <c r="B52" s="68">
        <v>42614</v>
      </c>
      <c r="C52" s="68" t="s">
        <v>574</v>
      </c>
      <c r="D52" s="66" t="s">
        <v>344</v>
      </c>
      <c r="E52" s="1" t="s">
        <v>271</v>
      </c>
      <c r="F52" s="1" t="s">
        <v>272</v>
      </c>
      <c r="G52" s="26" t="s">
        <v>91</v>
      </c>
      <c r="H52" s="26">
        <f>VLOOKUP(G52,lookups!$B$10:$C$22,2)</f>
        <v>10</v>
      </c>
      <c r="I52" s="26">
        <v>0</v>
      </c>
      <c r="J52" s="26">
        <f>VLOOKUP(I52,lookups!$B$10:$C$22,2)</f>
        <v>0</v>
      </c>
      <c r="K52" s="5" t="s">
        <v>81</v>
      </c>
      <c r="L52" s="66"/>
      <c r="M52" s="66"/>
      <c r="N52" s="66"/>
      <c r="O52" s="66"/>
      <c r="P52" s="1"/>
      <c r="Q52" s="66"/>
      <c r="R52" s="66"/>
      <c r="S52" s="66"/>
      <c r="T52" s="66"/>
      <c r="U52" s="69"/>
    </row>
    <row r="53" spans="1:21" ht="24" x14ac:dyDescent="0.2">
      <c r="A53" s="66" t="s">
        <v>201</v>
      </c>
      <c r="B53" s="68">
        <v>42614</v>
      </c>
      <c r="C53" s="68" t="s">
        <v>574</v>
      </c>
      <c r="D53" s="66" t="s">
        <v>344</v>
      </c>
      <c r="E53" s="1" t="s">
        <v>273</v>
      </c>
      <c r="F53" s="1" t="s">
        <v>274</v>
      </c>
      <c r="G53" s="26" t="s">
        <v>91</v>
      </c>
      <c r="H53" s="26">
        <f>VLOOKUP(G53,lookups!$B$10:$C$22,2)</f>
        <v>10</v>
      </c>
      <c r="I53" s="26">
        <v>0</v>
      </c>
      <c r="J53" s="26">
        <f>VLOOKUP(I53,lookups!$B$10:$C$22,2)</f>
        <v>0</v>
      </c>
      <c r="K53" s="5" t="s">
        <v>81</v>
      </c>
      <c r="L53" s="66"/>
      <c r="M53" s="66"/>
      <c r="N53" s="66"/>
      <c r="O53" s="66"/>
      <c r="P53" s="1"/>
      <c r="Q53" s="66"/>
      <c r="R53" s="66"/>
      <c r="S53" s="66"/>
      <c r="T53" s="66"/>
      <c r="U53" s="69"/>
    </row>
    <row r="54" spans="1:21" ht="84" x14ac:dyDescent="0.2">
      <c r="A54" s="66" t="s">
        <v>201</v>
      </c>
      <c r="B54" s="68">
        <v>42614</v>
      </c>
      <c r="C54" s="68" t="s">
        <v>574</v>
      </c>
      <c r="D54" s="66" t="s">
        <v>344</v>
      </c>
      <c r="E54" s="1" t="s">
        <v>275</v>
      </c>
      <c r="F54" s="1" t="s">
        <v>276</v>
      </c>
      <c r="G54" s="26" t="s">
        <v>91</v>
      </c>
      <c r="H54" s="26">
        <f>VLOOKUP(G54,lookups!$B$10:$C$22,2)</f>
        <v>10</v>
      </c>
      <c r="I54" s="26">
        <v>0</v>
      </c>
      <c r="J54" s="26">
        <f>VLOOKUP(I54,lookups!$B$10:$C$22,2)</f>
        <v>0</v>
      </c>
      <c r="K54" s="5" t="s">
        <v>81</v>
      </c>
      <c r="L54" s="66"/>
      <c r="M54" s="66"/>
      <c r="N54" s="66"/>
      <c r="O54" s="66"/>
      <c r="P54" s="1"/>
      <c r="Q54" s="66"/>
      <c r="R54" s="66"/>
      <c r="S54" s="66"/>
      <c r="T54" s="66"/>
      <c r="U54" s="69"/>
    </row>
    <row r="55" spans="1:21" ht="144" x14ac:dyDescent="0.2">
      <c r="A55" s="66" t="s">
        <v>201</v>
      </c>
      <c r="B55" s="68">
        <v>42614</v>
      </c>
      <c r="C55" s="68" t="s">
        <v>574</v>
      </c>
      <c r="D55" s="66" t="s">
        <v>344</v>
      </c>
      <c r="E55" s="1" t="s">
        <v>277</v>
      </c>
      <c r="F55" s="1" t="s">
        <v>278</v>
      </c>
      <c r="G55" s="26" t="s">
        <v>91</v>
      </c>
      <c r="H55" s="26">
        <f>VLOOKUP(G55,lookups!$B$10:$C$22,2)</f>
        <v>10</v>
      </c>
      <c r="I55" s="26">
        <v>0</v>
      </c>
      <c r="J55" s="26">
        <f>VLOOKUP(I55,lookups!$B$10:$C$22,2)</f>
        <v>0</v>
      </c>
      <c r="K55" s="5" t="s">
        <v>81</v>
      </c>
      <c r="L55" s="66"/>
      <c r="M55" s="66"/>
      <c r="N55" s="66"/>
      <c r="O55" s="66"/>
      <c r="P55" s="1"/>
      <c r="Q55" s="66"/>
      <c r="R55" s="66"/>
      <c r="S55" s="66"/>
      <c r="T55" s="72"/>
      <c r="U55" s="69"/>
    </row>
    <row r="56" spans="1:21" x14ac:dyDescent="0.2">
      <c r="A56" s="66" t="s">
        <v>201</v>
      </c>
      <c r="B56" s="68">
        <v>42614</v>
      </c>
      <c r="C56" s="68" t="s">
        <v>574</v>
      </c>
      <c r="D56" s="66" t="s">
        <v>279</v>
      </c>
      <c r="E56" s="1" t="s">
        <v>280</v>
      </c>
      <c r="F56" s="1" t="s">
        <v>281</v>
      </c>
      <c r="G56" s="26" t="s">
        <v>91</v>
      </c>
      <c r="H56" s="26">
        <f>VLOOKUP(G56,lookups!$B$10:$C$22,2)</f>
        <v>10</v>
      </c>
      <c r="I56" s="26">
        <v>0</v>
      </c>
      <c r="J56" s="26">
        <f>VLOOKUP(I56,lookups!$B$10:$C$22,2)</f>
        <v>0</v>
      </c>
      <c r="K56" s="5" t="s">
        <v>81</v>
      </c>
      <c r="L56" s="66"/>
      <c r="M56" s="66"/>
      <c r="N56" s="66"/>
      <c r="O56" s="66"/>
      <c r="P56" s="1"/>
      <c r="Q56" s="66"/>
      <c r="R56" s="66"/>
      <c r="S56" s="66"/>
      <c r="T56" s="66"/>
      <c r="U56" s="69"/>
    </row>
    <row r="57" spans="1:21" ht="72" x14ac:dyDescent="0.2">
      <c r="A57" s="66" t="s">
        <v>201</v>
      </c>
      <c r="B57" s="68">
        <v>42614</v>
      </c>
      <c r="C57" s="68" t="s">
        <v>574</v>
      </c>
      <c r="D57" s="66" t="s">
        <v>279</v>
      </c>
      <c r="E57" s="1" t="s">
        <v>282</v>
      </c>
      <c r="F57" s="1" t="s">
        <v>283</v>
      </c>
      <c r="G57" s="26" t="s">
        <v>91</v>
      </c>
      <c r="H57" s="26">
        <f>VLOOKUP(G57,lookups!$B$10:$C$22,2)</f>
        <v>10</v>
      </c>
      <c r="I57" s="26">
        <v>0</v>
      </c>
      <c r="J57" s="26">
        <f>VLOOKUP(I57,lookups!$B$10:$C$22,2)</f>
        <v>0</v>
      </c>
      <c r="K57" s="5" t="s">
        <v>81</v>
      </c>
      <c r="L57" s="66"/>
      <c r="M57" s="66"/>
      <c r="N57" s="66"/>
      <c r="O57" s="66"/>
      <c r="P57" s="1"/>
      <c r="Q57" s="66"/>
      <c r="R57" s="66"/>
      <c r="S57" s="66"/>
      <c r="T57" s="66"/>
      <c r="U57" s="69"/>
    </row>
    <row r="58" spans="1:21" ht="72" x14ac:dyDescent="0.2">
      <c r="A58" s="66" t="s">
        <v>201</v>
      </c>
      <c r="B58" s="68">
        <v>42614</v>
      </c>
      <c r="C58" s="68" t="s">
        <v>574</v>
      </c>
      <c r="D58" s="66" t="s">
        <v>279</v>
      </c>
      <c r="E58" s="1" t="s">
        <v>284</v>
      </c>
      <c r="F58" s="7" t="s">
        <v>285</v>
      </c>
      <c r="G58" s="26" t="s">
        <v>91</v>
      </c>
      <c r="H58" s="26">
        <f>VLOOKUP(G58,lookups!$B$10:$C$22,2)</f>
        <v>10</v>
      </c>
      <c r="I58" s="26">
        <v>0</v>
      </c>
      <c r="J58" s="26">
        <f>VLOOKUP(I58,lookups!$B$10:$C$22,2)</f>
        <v>0</v>
      </c>
      <c r="K58" s="5" t="s">
        <v>81</v>
      </c>
      <c r="L58" s="66"/>
      <c r="M58" s="66"/>
      <c r="N58" s="66"/>
      <c r="O58" s="66"/>
      <c r="P58" s="7"/>
      <c r="Q58" s="66"/>
      <c r="R58" s="66"/>
      <c r="S58" s="66"/>
      <c r="T58" s="66"/>
      <c r="U58" s="69"/>
    </row>
    <row r="59" spans="1:21" ht="24" x14ac:dyDescent="0.2">
      <c r="A59" s="66" t="s">
        <v>201</v>
      </c>
      <c r="B59" s="68">
        <v>42614</v>
      </c>
      <c r="C59" s="68" t="s">
        <v>574</v>
      </c>
      <c r="D59" s="66" t="s">
        <v>286</v>
      </c>
      <c r="E59" s="1" t="s">
        <v>287</v>
      </c>
      <c r="F59" s="7" t="s">
        <v>288</v>
      </c>
      <c r="G59" s="26" t="s">
        <v>91</v>
      </c>
      <c r="H59" s="26">
        <f>VLOOKUP(G59,lookups!$B$10:$C$22,2)</f>
        <v>10</v>
      </c>
      <c r="I59" s="26">
        <v>0</v>
      </c>
      <c r="J59" s="26">
        <f>VLOOKUP(I59,lookups!$B$10:$C$22,2)</f>
        <v>0</v>
      </c>
      <c r="K59" s="5" t="s">
        <v>81</v>
      </c>
      <c r="L59" s="66"/>
      <c r="M59" s="66"/>
      <c r="N59" s="66"/>
      <c r="O59" s="66"/>
      <c r="P59" s="7"/>
      <c r="Q59" s="66"/>
      <c r="R59" s="66"/>
      <c r="S59" s="66"/>
      <c r="T59" s="66"/>
      <c r="U59" s="69"/>
    </row>
    <row r="60" spans="1:21" ht="60" x14ac:dyDescent="0.2">
      <c r="A60" s="66" t="s">
        <v>201</v>
      </c>
      <c r="B60" s="68">
        <v>42614</v>
      </c>
      <c r="C60" s="68" t="s">
        <v>574</v>
      </c>
      <c r="D60" s="66" t="s">
        <v>286</v>
      </c>
      <c r="E60" s="1" t="s">
        <v>289</v>
      </c>
      <c r="F60" s="7" t="s">
        <v>290</v>
      </c>
      <c r="G60" s="26" t="s">
        <v>91</v>
      </c>
      <c r="H60" s="26">
        <f>VLOOKUP(G60,lookups!$B$10:$C$22,2)</f>
        <v>10</v>
      </c>
      <c r="I60" s="26" t="s">
        <v>91</v>
      </c>
      <c r="J60" s="26">
        <f>VLOOKUP(I60,lookups!$B$10:$C$22,2)</f>
        <v>10</v>
      </c>
      <c r="K60" s="10" t="s">
        <v>82</v>
      </c>
      <c r="L60" s="66"/>
      <c r="M60" s="66"/>
      <c r="N60" s="66"/>
      <c r="O60" s="66"/>
      <c r="P60" s="7"/>
      <c r="Q60" s="66"/>
      <c r="R60" s="66"/>
      <c r="S60" s="66"/>
      <c r="T60" s="66"/>
      <c r="U60" s="69"/>
    </row>
    <row r="61" spans="1:21" ht="48" x14ac:dyDescent="0.2">
      <c r="A61" s="66" t="s">
        <v>201</v>
      </c>
      <c r="B61" s="68">
        <v>42614</v>
      </c>
      <c r="C61" s="68" t="s">
        <v>574</v>
      </c>
      <c r="D61" s="66" t="s">
        <v>291</v>
      </c>
      <c r="E61" s="1" t="s">
        <v>292</v>
      </c>
      <c r="F61" s="7" t="s">
        <v>293</v>
      </c>
      <c r="G61" s="26" t="s">
        <v>91</v>
      </c>
      <c r="H61" s="26">
        <f>VLOOKUP(G61,lookups!$B$10:$C$22,2)</f>
        <v>10</v>
      </c>
      <c r="I61" s="26">
        <v>0</v>
      </c>
      <c r="J61" s="26">
        <f>VLOOKUP(I61,lookups!$B$10:$C$22,2)</f>
        <v>0</v>
      </c>
      <c r="K61" s="5" t="s">
        <v>81</v>
      </c>
      <c r="L61" s="66"/>
      <c r="M61" s="66"/>
      <c r="N61" s="66"/>
      <c r="O61" s="66"/>
      <c r="P61" s="7"/>
      <c r="Q61" s="66"/>
      <c r="R61" s="66"/>
      <c r="S61" s="66"/>
      <c r="T61" s="66"/>
      <c r="U61" s="69"/>
    </row>
    <row r="62" spans="1:21" ht="72" x14ac:dyDescent="0.2">
      <c r="A62" s="66" t="s">
        <v>201</v>
      </c>
      <c r="B62" s="68">
        <v>42614</v>
      </c>
      <c r="C62" s="68" t="s">
        <v>574</v>
      </c>
      <c r="D62" s="66" t="s">
        <v>291</v>
      </c>
      <c r="E62" s="1" t="s">
        <v>294</v>
      </c>
      <c r="F62" s="1" t="s">
        <v>295</v>
      </c>
      <c r="G62" s="26" t="s">
        <v>91</v>
      </c>
      <c r="H62" s="26">
        <f>VLOOKUP(G62,lookups!$B$10:$C$22,2)</f>
        <v>10</v>
      </c>
      <c r="I62" s="26">
        <v>0</v>
      </c>
      <c r="J62" s="26">
        <f>VLOOKUP(I62,lookups!$B$10:$C$22,2)</f>
        <v>0</v>
      </c>
      <c r="K62" s="5" t="s">
        <v>81</v>
      </c>
      <c r="L62" s="66"/>
      <c r="M62" s="66"/>
      <c r="N62" s="66"/>
      <c r="O62" s="66"/>
      <c r="P62" s="1"/>
      <c r="Q62" s="66"/>
      <c r="R62" s="66"/>
      <c r="S62" s="66"/>
      <c r="T62" s="66"/>
      <c r="U62" s="69"/>
    </row>
    <row r="63" spans="1:21" ht="96" x14ac:dyDescent="0.2">
      <c r="A63" s="66" t="s">
        <v>201</v>
      </c>
      <c r="B63" s="68">
        <v>42614</v>
      </c>
      <c r="C63" s="68" t="s">
        <v>574</v>
      </c>
      <c r="D63" s="66" t="s">
        <v>291</v>
      </c>
      <c r="E63" s="1" t="s">
        <v>296</v>
      </c>
      <c r="F63" s="1" t="s">
        <v>297</v>
      </c>
      <c r="G63" s="26" t="s">
        <v>91</v>
      </c>
      <c r="H63" s="26">
        <f>VLOOKUP(G63,lookups!$B$10:$C$22,2)</f>
        <v>10</v>
      </c>
      <c r="I63" s="26">
        <v>0</v>
      </c>
      <c r="J63" s="26">
        <f>VLOOKUP(I63,lookups!$B$10:$C$22,2)</f>
        <v>0</v>
      </c>
      <c r="K63" s="5" t="s">
        <v>81</v>
      </c>
      <c r="L63" s="66"/>
      <c r="M63" s="66"/>
      <c r="N63" s="66"/>
      <c r="O63" s="66"/>
      <c r="P63" s="1"/>
      <c r="Q63" s="66"/>
      <c r="R63" s="66"/>
      <c r="S63" s="66"/>
      <c r="T63" s="66"/>
      <c r="U63" s="69"/>
    </row>
    <row r="64" spans="1:21" ht="72" x14ac:dyDescent="0.2">
      <c r="A64" s="66" t="s">
        <v>201</v>
      </c>
      <c r="B64" s="68">
        <v>42614</v>
      </c>
      <c r="C64" s="68" t="s">
        <v>574</v>
      </c>
      <c r="D64" s="66" t="s">
        <v>291</v>
      </c>
      <c r="E64" s="1" t="s">
        <v>298</v>
      </c>
      <c r="F64" s="1" t="s">
        <v>299</v>
      </c>
      <c r="G64" s="26" t="s">
        <v>91</v>
      </c>
      <c r="H64" s="26">
        <f>VLOOKUP(G64,lookups!$B$10:$C$22,2)</f>
        <v>10</v>
      </c>
      <c r="I64" s="26">
        <v>0</v>
      </c>
      <c r="J64" s="26">
        <f>VLOOKUP(I64,lookups!$B$10:$C$22,2)</f>
        <v>0</v>
      </c>
      <c r="K64" s="5" t="s">
        <v>81</v>
      </c>
      <c r="L64" s="66"/>
      <c r="M64" s="66"/>
      <c r="N64" s="66"/>
      <c r="O64" s="66"/>
      <c r="P64" s="1"/>
      <c r="Q64" s="66"/>
      <c r="R64" s="66"/>
      <c r="S64" s="66"/>
      <c r="T64" s="66"/>
      <c r="U64" s="69"/>
    </row>
    <row r="65" spans="1:21" ht="144" x14ac:dyDescent="0.2">
      <c r="A65" s="66" t="s">
        <v>201</v>
      </c>
      <c r="B65" s="68">
        <v>42614</v>
      </c>
      <c r="C65" s="68" t="s">
        <v>574</v>
      </c>
      <c r="D65" s="66" t="s">
        <v>291</v>
      </c>
      <c r="E65" s="1" t="s">
        <v>300</v>
      </c>
      <c r="F65" s="1" t="s">
        <v>301</v>
      </c>
      <c r="G65" s="26" t="s">
        <v>91</v>
      </c>
      <c r="H65" s="26">
        <f>VLOOKUP(G65,lookups!$B$10:$C$22,2)</f>
        <v>10</v>
      </c>
      <c r="I65" s="26">
        <v>0</v>
      </c>
      <c r="J65" s="26">
        <f>VLOOKUP(I65,lookups!$B$10:$C$22,2)</f>
        <v>0</v>
      </c>
      <c r="K65" s="5" t="s">
        <v>81</v>
      </c>
      <c r="L65" s="66"/>
      <c r="M65" s="66"/>
      <c r="N65" s="66"/>
      <c r="O65" s="66"/>
      <c r="P65" s="1"/>
      <c r="Q65" s="66"/>
      <c r="R65" s="66"/>
      <c r="S65" s="66"/>
      <c r="T65" s="66"/>
      <c r="U65" s="69"/>
    </row>
    <row r="66" spans="1:21" ht="84" x14ac:dyDescent="0.2">
      <c r="A66" s="66" t="s">
        <v>201</v>
      </c>
      <c r="B66" s="68">
        <v>42614</v>
      </c>
      <c r="C66" s="68" t="s">
        <v>574</v>
      </c>
      <c r="D66" s="66" t="s">
        <v>291</v>
      </c>
      <c r="E66" s="1" t="s">
        <v>302</v>
      </c>
      <c r="F66" s="1" t="s">
        <v>303</v>
      </c>
      <c r="G66" s="26" t="s">
        <v>91</v>
      </c>
      <c r="H66" s="26">
        <f>VLOOKUP(G66,lookups!$B$10:$C$22,2)</f>
        <v>10</v>
      </c>
      <c r="I66" s="26">
        <v>0</v>
      </c>
      <c r="J66" s="26">
        <f>VLOOKUP(I66,lookups!$B$10:$C$22,2)</f>
        <v>0</v>
      </c>
      <c r="K66" s="5" t="s">
        <v>81</v>
      </c>
      <c r="L66" s="66"/>
      <c r="M66" s="66"/>
      <c r="N66" s="66"/>
      <c r="O66" s="66"/>
      <c r="P66" s="1"/>
      <c r="Q66" s="66"/>
      <c r="R66" s="66"/>
      <c r="S66" s="66"/>
      <c r="T66" s="66"/>
      <c r="U66" s="69"/>
    </row>
    <row r="67" spans="1:21" ht="144" x14ac:dyDescent="0.2">
      <c r="A67" s="66" t="s">
        <v>201</v>
      </c>
      <c r="B67" s="68">
        <v>42614</v>
      </c>
      <c r="C67" s="68" t="s">
        <v>574</v>
      </c>
      <c r="D67" s="66" t="s">
        <v>291</v>
      </c>
      <c r="E67" s="1" t="s">
        <v>304</v>
      </c>
      <c r="F67" s="1" t="s">
        <v>305</v>
      </c>
      <c r="G67" s="26" t="s">
        <v>91</v>
      </c>
      <c r="H67" s="26">
        <f>VLOOKUP(G67,lookups!$B$10:$C$22,2)</f>
        <v>10</v>
      </c>
      <c r="I67" s="26" t="s">
        <v>91</v>
      </c>
      <c r="J67" s="26">
        <f>VLOOKUP(I67,lookups!$B$10:$C$22,2)</f>
        <v>10</v>
      </c>
      <c r="K67" s="10" t="s">
        <v>82</v>
      </c>
      <c r="L67" s="66"/>
      <c r="M67" s="66"/>
      <c r="N67" s="66"/>
      <c r="O67" s="66"/>
      <c r="P67" s="1"/>
      <c r="Q67" s="66"/>
      <c r="R67" s="66"/>
      <c r="S67" s="66"/>
      <c r="T67" s="72"/>
      <c r="U67" s="69"/>
    </row>
    <row r="68" spans="1:21" ht="96" x14ac:dyDescent="0.2">
      <c r="A68" s="66" t="s">
        <v>201</v>
      </c>
      <c r="B68" s="68">
        <v>42614</v>
      </c>
      <c r="C68" s="68" t="s">
        <v>574</v>
      </c>
      <c r="D68" s="66" t="s">
        <v>291</v>
      </c>
      <c r="E68" s="1" t="s">
        <v>306</v>
      </c>
      <c r="F68" s="7" t="s">
        <v>307</v>
      </c>
      <c r="G68" s="26" t="s">
        <v>91</v>
      </c>
      <c r="H68" s="26">
        <f>VLOOKUP(G68,lookups!$B$10:$C$22,2)</f>
        <v>10</v>
      </c>
      <c r="I68" s="26">
        <v>0</v>
      </c>
      <c r="J68" s="26">
        <f>VLOOKUP(I68,lookups!$B$10:$C$22,2)</f>
        <v>0</v>
      </c>
      <c r="K68" s="5" t="s">
        <v>81</v>
      </c>
      <c r="L68" s="66"/>
      <c r="M68" s="66"/>
      <c r="N68" s="66"/>
      <c r="O68" s="66"/>
      <c r="P68" s="7"/>
      <c r="Q68" s="66"/>
      <c r="R68" s="66"/>
      <c r="S68" s="66"/>
      <c r="T68" s="66"/>
      <c r="U68" s="69"/>
    </row>
    <row r="69" spans="1:21" ht="72" x14ac:dyDescent="0.2">
      <c r="A69" s="66" t="s">
        <v>201</v>
      </c>
      <c r="B69" s="68">
        <v>42614</v>
      </c>
      <c r="C69" s="68" t="s">
        <v>574</v>
      </c>
      <c r="D69" s="66" t="s">
        <v>291</v>
      </c>
      <c r="E69" s="1" t="s">
        <v>308</v>
      </c>
      <c r="F69" s="7" t="s">
        <v>309</v>
      </c>
      <c r="G69" s="26" t="s">
        <v>91</v>
      </c>
      <c r="H69" s="26">
        <f>VLOOKUP(G69,lookups!$B$10:$C$22,2)</f>
        <v>10</v>
      </c>
      <c r="I69" s="26">
        <v>0</v>
      </c>
      <c r="J69" s="26">
        <f>VLOOKUP(I69,lookups!$B$10:$C$22,2)</f>
        <v>0</v>
      </c>
      <c r="K69" s="10" t="s">
        <v>81</v>
      </c>
      <c r="L69" s="66"/>
      <c r="M69" s="66"/>
      <c r="N69" s="66"/>
      <c r="O69" s="66"/>
      <c r="P69" s="7"/>
      <c r="Q69" s="66"/>
      <c r="R69" s="66"/>
      <c r="S69" s="66"/>
      <c r="T69" s="72"/>
      <c r="U69" s="69"/>
    </row>
    <row r="70" spans="1:21" ht="216" x14ac:dyDescent="0.2">
      <c r="A70" s="66" t="s">
        <v>201</v>
      </c>
      <c r="B70" s="68">
        <v>42614</v>
      </c>
      <c r="C70" s="68" t="s">
        <v>574</v>
      </c>
      <c r="D70" s="66" t="s">
        <v>291</v>
      </c>
      <c r="E70" s="1" t="s">
        <v>310</v>
      </c>
      <c r="F70" s="7" t="s">
        <v>311</v>
      </c>
      <c r="G70" s="26" t="s">
        <v>91</v>
      </c>
      <c r="H70" s="26">
        <f>VLOOKUP(G70,lookups!$B$10:$C$22,2)</f>
        <v>10</v>
      </c>
      <c r="I70" s="26">
        <v>0</v>
      </c>
      <c r="J70" s="26">
        <f>VLOOKUP(I70,lookups!$B$10:$C$22,2)</f>
        <v>0</v>
      </c>
      <c r="K70" s="10" t="s">
        <v>81</v>
      </c>
      <c r="L70" s="66"/>
      <c r="M70" s="66"/>
      <c r="N70" s="66"/>
      <c r="O70" s="66"/>
      <c r="P70" s="7"/>
      <c r="Q70" s="66"/>
      <c r="R70" s="66"/>
      <c r="S70" s="66"/>
      <c r="T70" s="72"/>
      <c r="U70" s="69"/>
    </row>
    <row r="71" spans="1:21" x14ac:dyDescent="0.2">
      <c r="A71" s="66"/>
      <c r="B71" s="66"/>
      <c r="C71" s="68" t="s">
        <v>574</v>
      </c>
      <c r="D71" s="66"/>
      <c r="E71" s="1"/>
      <c r="F71" s="7"/>
      <c r="G71" s="7"/>
      <c r="H71" s="7">
        <f>SUM(H2:H70)</f>
        <v>4020</v>
      </c>
      <c r="I71" s="7"/>
      <c r="J71" s="7">
        <f>SUM(J2:J70)</f>
        <v>690</v>
      </c>
      <c r="K71" s="5"/>
      <c r="L71" s="66"/>
      <c r="M71" s="66"/>
      <c r="N71" s="66"/>
      <c r="O71" s="66"/>
      <c r="P71" s="7"/>
      <c r="Q71" s="66"/>
      <c r="R71" s="66"/>
      <c r="S71" s="66"/>
      <c r="T71" s="66"/>
      <c r="U71" s="69"/>
    </row>
    <row r="72" spans="1:21" ht="28" x14ac:dyDescent="0.2">
      <c r="A72" s="66" t="s">
        <v>201</v>
      </c>
      <c r="B72" s="68">
        <v>42614</v>
      </c>
      <c r="C72" s="68" t="s">
        <v>575</v>
      </c>
      <c r="D72" s="68" t="s">
        <v>203</v>
      </c>
      <c r="E72" s="82" t="s">
        <v>105</v>
      </c>
      <c r="F72" s="82" t="s">
        <v>314</v>
      </c>
      <c r="G72" s="26" t="s">
        <v>88</v>
      </c>
      <c r="H72" s="26">
        <f>VLOOKUP(G72,lookups!$B$10:$C$22,2)</f>
        <v>100</v>
      </c>
      <c r="I72" s="26">
        <v>0</v>
      </c>
      <c r="J72" s="26">
        <f>VLOOKUP(I72,lookups!$B$10:$C$22,2)</f>
        <v>0</v>
      </c>
      <c r="K72" s="4" t="s">
        <v>81</v>
      </c>
      <c r="L72" s="81"/>
      <c r="M72" s="81"/>
      <c r="N72" s="81"/>
      <c r="O72" s="81"/>
      <c r="P72" s="81"/>
      <c r="Q72" s="81"/>
      <c r="R72" s="65"/>
      <c r="S72" s="66"/>
      <c r="T72" s="66"/>
      <c r="U72" s="69"/>
    </row>
    <row r="73" spans="1:21" ht="120" x14ac:dyDescent="0.2">
      <c r="A73" s="66" t="s">
        <v>201</v>
      </c>
      <c r="B73" s="68">
        <v>42614</v>
      </c>
      <c r="C73" s="68" t="s">
        <v>575</v>
      </c>
      <c r="D73" s="68" t="s">
        <v>203</v>
      </c>
      <c r="E73" s="1" t="s">
        <v>108</v>
      </c>
      <c r="F73" s="1" t="s">
        <v>204</v>
      </c>
      <c r="G73" s="26" t="s">
        <v>88</v>
      </c>
      <c r="H73" s="26">
        <f>VLOOKUP(G73,lookups!$B$10:$C$22,2)</f>
        <v>100</v>
      </c>
      <c r="I73" s="26" t="s">
        <v>88</v>
      </c>
      <c r="J73" s="26">
        <f>VLOOKUP(I73,lookups!$B$10:$C$22,2)</f>
        <v>100</v>
      </c>
      <c r="K73" s="10" t="s">
        <v>82</v>
      </c>
      <c r="L73" s="66"/>
      <c r="M73" s="66"/>
      <c r="N73" s="66"/>
      <c r="O73" s="66"/>
      <c r="P73" s="1"/>
      <c r="Q73" s="66"/>
      <c r="R73" s="66"/>
      <c r="S73" s="66"/>
      <c r="T73" s="66"/>
      <c r="U73" s="69"/>
    </row>
    <row r="74" spans="1:21" ht="24" x14ac:dyDescent="0.2">
      <c r="A74" s="66" t="s">
        <v>201</v>
      </c>
      <c r="B74" s="68">
        <v>42614</v>
      </c>
      <c r="C74" s="68" t="s">
        <v>575</v>
      </c>
      <c r="D74" s="68" t="s">
        <v>203</v>
      </c>
      <c r="E74" s="1" t="s">
        <v>120</v>
      </c>
      <c r="F74" s="1" t="s">
        <v>205</v>
      </c>
      <c r="G74" s="26" t="s">
        <v>88</v>
      </c>
      <c r="H74" s="26">
        <f>VLOOKUP(G74,lookups!$B$10:$C$22,2)</f>
        <v>100</v>
      </c>
      <c r="I74" s="26">
        <v>0</v>
      </c>
      <c r="J74" s="26">
        <f>VLOOKUP(I74,lookups!$B$10:$C$22,2)</f>
        <v>0</v>
      </c>
      <c r="K74" s="4" t="s">
        <v>81</v>
      </c>
      <c r="L74" s="66"/>
      <c r="M74" s="66"/>
      <c r="N74" s="66"/>
      <c r="O74" s="66"/>
      <c r="P74" s="1"/>
      <c r="Q74" s="66"/>
      <c r="R74" s="66"/>
      <c r="S74" s="66"/>
      <c r="T74" s="66"/>
      <c r="U74" s="69"/>
    </row>
    <row r="75" spans="1:21" ht="24" x14ac:dyDescent="0.2">
      <c r="A75" s="66" t="s">
        <v>201</v>
      </c>
      <c r="B75" s="68">
        <v>42614</v>
      </c>
      <c r="C75" s="68" t="s">
        <v>575</v>
      </c>
      <c r="D75" s="68" t="s">
        <v>203</v>
      </c>
      <c r="E75" s="1" t="s">
        <v>123</v>
      </c>
      <c r="F75" s="7" t="s">
        <v>206</v>
      </c>
      <c r="G75" s="26" t="s">
        <v>88</v>
      </c>
      <c r="H75" s="26">
        <f>VLOOKUP(G75,lookups!$B$10:$C$22,2)</f>
        <v>100</v>
      </c>
      <c r="I75" s="26">
        <v>0</v>
      </c>
      <c r="J75" s="26">
        <f>VLOOKUP(I75,lookups!$B$10:$C$22,2)</f>
        <v>0</v>
      </c>
      <c r="K75" s="4" t="s">
        <v>81</v>
      </c>
      <c r="L75" s="66"/>
      <c r="M75" s="66"/>
      <c r="N75" s="66"/>
      <c r="O75" s="66"/>
      <c r="P75" s="7"/>
      <c r="Q75" s="66"/>
      <c r="R75" s="66"/>
      <c r="S75" s="66"/>
      <c r="T75" s="66"/>
      <c r="U75" s="69"/>
    </row>
    <row r="76" spans="1:21" ht="288" x14ac:dyDescent="0.2">
      <c r="A76" s="66" t="s">
        <v>201</v>
      </c>
      <c r="B76" s="68">
        <v>42614</v>
      </c>
      <c r="C76" s="68" t="s">
        <v>575</v>
      </c>
      <c r="D76" s="68" t="s">
        <v>203</v>
      </c>
      <c r="E76" s="1" t="s">
        <v>126</v>
      </c>
      <c r="F76" s="1" t="s">
        <v>207</v>
      </c>
      <c r="G76" s="26" t="s">
        <v>88</v>
      </c>
      <c r="H76" s="26">
        <f>VLOOKUP(G76,lookups!$B$10:$C$22,2)</f>
        <v>100</v>
      </c>
      <c r="I76" s="26">
        <v>0</v>
      </c>
      <c r="J76" s="26">
        <f>VLOOKUP(I76,lookups!$B$10:$C$22,2)</f>
        <v>0</v>
      </c>
      <c r="K76" s="4" t="s">
        <v>81</v>
      </c>
      <c r="L76" s="66"/>
      <c r="M76" s="66"/>
      <c r="N76" s="66"/>
      <c r="O76" s="66"/>
      <c r="P76" s="1"/>
      <c r="Q76" s="66"/>
      <c r="R76" s="66"/>
      <c r="S76" s="66"/>
      <c r="T76" s="66"/>
      <c r="U76" s="69"/>
    </row>
    <row r="77" spans="1:21" x14ac:dyDescent="0.2">
      <c r="A77" s="66" t="s">
        <v>201</v>
      </c>
      <c r="B77" s="68">
        <v>42614</v>
      </c>
      <c r="C77" s="68" t="s">
        <v>575</v>
      </c>
      <c r="D77" s="68" t="s">
        <v>203</v>
      </c>
      <c r="E77" s="1" t="s">
        <v>138</v>
      </c>
      <c r="F77" s="1" t="s">
        <v>208</v>
      </c>
      <c r="G77" s="26" t="s">
        <v>88</v>
      </c>
      <c r="H77" s="26">
        <f>VLOOKUP(G77,lookups!$B$10:$C$22,2)</f>
        <v>100</v>
      </c>
      <c r="I77" s="26">
        <v>0</v>
      </c>
      <c r="J77" s="26">
        <f>VLOOKUP(I77,lookups!$B$10:$C$22,2)</f>
        <v>0</v>
      </c>
      <c r="K77" s="4" t="s">
        <v>81</v>
      </c>
      <c r="L77" s="66"/>
      <c r="M77" s="66"/>
      <c r="N77" s="66"/>
      <c r="O77" s="66"/>
      <c r="P77" s="1"/>
      <c r="Q77" s="66"/>
      <c r="R77" s="66"/>
      <c r="S77" s="66"/>
      <c r="T77" s="66"/>
      <c r="U77" s="69"/>
    </row>
    <row r="78" spans="1:21" ht="24" x14ac:dyDescent="0.2">
      <c r="A78" s="66" t="s">
        <v>201</v>
      </c>
      <c r="B78" s="68">
        <v>42614</v>
      </c>
      <c r="C78" s="68" t="s">
        <v>575</v>
      </c>
      <c r="D78" s="68" t="s">
        <v>203</v>
      </c>
      <c r="E78" s="1" t="s">
        <v>16</v>
      </c>
      <c r="F78" s="1" t="s">
        <v>209</v>
      </c>
      <c r="G78" s="26" t="s">
        <v>88</v>
      </c>
      <c r="H78" s="26">
        <f>VLOOKUP(G78,lookups!$B$10:$C$22,2)</f>
        <v>100</v>
      </c>
      <c r="I78" s="26">
        <v>0</v>
      </c>
      <c r="J78" s="26">
        <f>VLOOKUP(I78,lookups!$B$10:$C$22,2)</f>
        <v>0</v>
      </c>
      <c r="K78" s="5" t="s">
        <v>81</v>
      </c>
      <c r="L78" s="66"/>
      <c r="M78" s="66"/>
      <c r="N78" s="66"/>
      <c r="O78" s="66"/>
      <c r="P78" s="1"/>
      <c r="Q78" s="66"/>
      <c r="R78" s="66"/>
      <c r="S78" s="66"/>
      <c r="T78" s="66"/>
      <c r="U78" s="69"/>
    </row>
    <row r="79" spans="1:21" ht="48" x14ac:dyDescent="0.2">
      <c r="A79" s="66" t="s">
        <v>201</v>
      </c>
      <c r="B79" s="68">
        <v>42614</v>
      </c>
      <c r="C79" s="68" t="s">
        <v>575</v>
      </c>
      <c r="D79" s="68" t="s">
        <v>203</v>
      </c>
      <c r="E79" s="1" t="s">
        <v>18</v>
      </c>
      <c r="F79" s="7" t="s">
        <v>210</v>
      </c>
      <c r="G79" s="26" t="s">
        <v>88</v>
      </c>
      <c r="H79" s="26">
        <f>VLOOKUP(G79,lookups!$B$10:$C$22,2)</f>
        <v>100</v>
      </c>
      <c r="I79" s="26">
        <v>0</v>
      </c>
      <c r="J79" s="26">
        <f>VLOOKUP(I79,lookups!$B$10:$C$22,2)</f>
        <v>0</v>
      </c>
      <c r="K79" s="5" t="s">
        <v>81</v>
      </c>
      <c r="L79" s="66"/>
      <c r="M79" s="66"/>
      <c r="N79" s="66"/>
      <c r="O79" s="66"/>
      <c r="P79" s="7"/>
      <c r="Q79" s="66"/>
      <c r="R79" s="66"/>
      <c r="S79" s="66"/>
      <c r="T79" s="66"/>
      <c r="U79" s="69"/>
    </row>
    <row r="80" spans="1:21" ht="24" x14ac:dyDescent="0.2">
      <c r="A80" s="66" t="s">
        <v>201</v>
      </c>
      <c r="B80" s="68">
        <v>42614</v>
      </c>
      <c r="C80" s="68" t="s">
        <v>575</v>
      </c>
      <c r="D80" s="68" t="s">
        <v>203</v>
      </c>
      <c r="E80" s="1" t="s">
        <v>160</v>
      </c>
      <c r="F80" s="7" t="s">
        <v>211</v>
      </c>
      <c r="G80" s="26" t="s">
        <v>88</v>
      </c>
      <c r="H80" s="26">
        <f>VLOOKUP(G80,lookups!$B$10:$C$22,2)</f>
        <v>100</v>
      </c>
      <c r="I80" s="26" t="s">
        <v>91</v>
      </c>
      <c r="J80" s="26">
        <f>VLOOKUP(I80,lookups!$B$10:$C$22,2)</f>
        <v>10</v>
      </c>
      <c r="K80" s="5" t="s">
        <v>81</v>
      </c>
      <c r="L80" s="66"/>
      <c r="M80" s="66"/>
      <c r="N80" s="66"/>
      <c r="O80" s="66"/>
      <c r="P80" s="7"/>
      <c r="Q80" s="66"/>
      <c r="R80" s="66"/>
      <c r="S80" s="66"/>
      <c r="T80" s="66"/>
      <c r="U80" s="69"/>
    </row>
    <row r="81" spans="1:21" ht="144" x14ac:dyDescent="0.2">
      <c r="A81" s="66" t="s">
        <v>201</v>
      </c>
      <c r="B81" s="68">
        <v>42614</v>
      </c>
      <c r="C81" s="68" t="s">
        <v>575</v>
      </c>
      <c r="D81" s="68" t="s">
        <v>203</v>
      </c>
      <c r="E81" s="1" t="s">
        <v>163</v>
      </c>
      <c r="F81" s="1" t="s">
        <v>212</v>
      </c>
      <c r="G81" s="26" t="s">
        <v>88</v>
      </c>
      <c r="H81" s="26">
        <f>VLOOKUP(G81,lookups!$B$10:$C$22,2)</f>
        <v>100</v>
      </c>
      <c r="I81" s="26" t="s">
        <v>88</v>
      </c>
      <c r="J81" s="26">
        <f>VLOOKUP(I81,lookups!$B$10:$C$22,2)</f>
        <v>100</v>
      </c>
      <c r="K81" s="10" t="s">
        <v>82</v>
      </c>
      <c r="L81" s="66"/>
      <c r="M81" s="66"/>
      <c r="N81" s="66"/>
      <c r="O81" s="66"/>
      <c r="P81" s="1"/>
      <c r="Q81" s="66"/>
      <c r="R81" s="66"/>
      <c r="S81" s="66"/>
      <c r="T81" s="70"/>
      <c r="U81" s="69"/>
    </row>
    <row r="82" spans="1:21" ht="24" x14ac:dyDescent="0.2">
      <c r="A82" s="66" t="s">
        <v>201</v>
      </c>
      <c r="B82" s="68">
        <v>42614</v>
      </c>
      <c r="C82" s="68" t="s">
        <v>575</v>
      </c>
      <c r="D82" s="68" t="s">
        <v>203</v>
      </c>
      <c r="E82" s="1" t="s">
        <v>213</v>
      </c>
      <c r="F82" s="1" t="s">
        <v>214</v>
      </c>
      <c r="G82" s="26" t="s">
        <v>88</v>
      </c>
      <c r="H82" s="26">
        <f>VLOOKUP(G82,lookups!$B$10:$C$22,2)</f>
        <v>100</v>
      </c>
      <c r="I82" s="26">
        <v>0</v>
      </c>
      <c r="J82" s="26">
        <f>VLOOKUP(I82,lookups!$B$10:$C$22,2)</f>
        <v>0</v>
      </c>
      <c r="K82" s="5" t="s">
        <v>81</v>
      </c>
      <c r="L82" s="66"/>
      <c r="M82" s="66"/>
      <c r="N82" s="66"/>
      <c r="O82" s="66"/>
      <c r="P82" s="1"/>
      <c r="Q82" s="66"/>
      <c r="R82" s="66"/>
      <c r="S82" s="66"/>
      <c r="T82" s="66"/>
      <c r="U82" s="69"/>
    </row>
    <row r="83" spans="1:21" ht="36" x14ac:dyDescent="0.2">
      <c r="A83" s="66" t="s">
        <v>201</v>
      </c>
      <c r="B83" s="68">
        <v>42614</v>
      </c>
      <c r="C83" s="68" t="s">
        <v>575</v>
      </c>
      <c r="D83" s="68" t="s">
        <v>203</v>
      </c>
      <c r="E83" s="1" t="s">
        <v>215</v>
      </c>
      <c r="F83" s="1" t="s">
        <v>216</v>
      </c>
      <c r="G83" s="26" t="s">
        <v>88</v>
      </c>
      <c r="H83" s="26">
        <f>VLOOKUP(G83,lookups!$B$10:$C$22,2)</f>
        <v>100</v>
      </c>
      <c r="I83" s="26">
        <v>0</v>
      </c>
      <c r="J83" s="26">
        <f>VLOOKUP(I83,lookups!$B$10:$C$22,2)</f>
        <v>0</v>
      </c>
      <c r="K83" s="5" t="s">
        <v>81</v>
      </c>
      <c r="L83" s="66"/>
      <c r="M83" s="66"/>
      <c r="N83" s="66"/>
      <c r="O83" s="66"/>
      <c r="P83" s="1"/>
      <c r="Q83" s="66"/>
      <c r="R83" s="66"/>
      <c r="S83" s="66"/>
      <c r="T83" s="66"/>
      <c r="U83" s="69"/>
    </row>
    <row r="84" spans="1:21" ht="192" x14ac:dyDescent="0.2">
      <c r="A84" s="66" t="s">
        <v>201</v>
      </c>
      <c r="B84" s="68">
        <v>42614</v>
      </c>
      <c r="C84" s="68" t="s">
        <v>575</v>
      </c>
      <c r="D84" s="68" t="s">
        <v>203</v>
      </c>
      <c r="E84" s="1" t="s">
        <v>217</v>
      </c>
      <c r="F84" s="1" t="s">
        <v>218</v>
      </c>
      <c r="G84" s="26" t="s">
        <v>88</v>
      </c>
      <c r="H84" s="26">
        <f>VLOOKUP(G84,lookups!$B$10:$C$22,2)</f>
        <v>100</v>
      </c>
      <c r="I84" s="26" t="s">
        <v>91</v>
      </c>
      <c r="J84" s="26">
        <f>VLOOKUP(I84,lookups!$B$10:$C$22,2)</f>
        <v>10</v>
      </c>
      <c r="K84" s="10" t="s">
        <v>82</v>
      </c>
      <c r="L84" s="66"/>
      <c r="M84" s="66"/>
      <c r="N84" s="66"/>
      <c r="O84" s="66"/>
      <c r="P84" s="1"/>
      <c r="Q84" s="66"/>
      <c r="R84" s="66"/>
      <c r="S84" s="66"/>
      <c r="T84" s="70"/>
      <c r="U84" s="69"/>
    </row>
    <row r="85" spans="1:21" ht="24" x14ac:dyDescent="0.2">
      <c r="A85" s="66" t="s">
        <v>201</v>
      </c>
      <c r="B85" s="68">
        <v>42614</v>
      </c>
      <c r="C85" s="68" t="s">
        <v>575</v>
      </c>
      <c r="D85" s="68" t="s">
        <v>203</v>
      </c>
      <c r="E85" s="1" t="s">
        <v>21</v>
      </c>
      <c r="F85" s="1" t="s">
        <v>219</v>
      </c>
      <c r="G85" s="26" t="s">
        <v>91</v>
      </c>
      <c r="H85" s="26">
        <f>VLOOKUP(G85,lookups!$B$10:$C$22,2)</f>
        <v>10</v>
      </c>
      <c r="I85" s="26">
        <v>0</v>
      </c>
      <c r="J85" s="26">
        <f>VLOOKUP(I85,lookups!$B$10:$C$22,2)</f>
        <v>0</v>
      </c>
      <c r="K85" s="5" t="s">
        <v>81</v>
      </c>
      <c r="L85" s="66"/>
      <c r="M85" s="66"/>
      <c r="N85" s="66"/>
      <c r="O85" s="66"/>
      <c r="P85" s="1"/>
      <c r="Q85" s="66"/>
      <c r="R85" s="66"/>
      <c r="S85" s="66"/>
      <c r="T85" s="66"/>
      <c r="U85" s="69"/>
    </row>
    <row r="86" spans="1:21" x14ac:dyDescent="0.2">
      <c r="A86" s="66" t="s">
        <v>201</v>
      </c>
      <c r="B86" s="68">
        <v>42614</v>
      </c>
      <c r="C86" s="68" t="s">
        <v>575</v>
      </c>
      <c r="D86" s="68" t="s">
        <v>203</v>
      </c>
      <c r="E86" s="1" t="s">
        <v>23</v>
      </c>
      <c r="F86" s="1" t="s">
        <v>220</v>
      </c>
      <c r="G86" s="26" t="s">
        <v>91</v>
      </c>
      <c r="H86" s="26">
        <f>VLOOKUP(G86,lookups!$B$10:$C$22,2)</f>
        <v>10</v>
      </c>
      <c r="I86" s="26">
        <v>0</v>
      </c>
      <c r="J86" s="26">
        <f>VLOOKUP(I86,lookups!$B$10:$C$22,2)</f>
        <v>0</v>
      </c>
      <c r="K86" s="5" t="s">
        <v>81</v>
      </c>
      <c r="L86" s="66"/>
      <c r="M86" s="66"/>
      <c r="N86" s="66"/>
      <c r="O86" s="66"/>
      <c r="P86" s="1"/>
      <c r="Q86" s="66"/>
      <c r="R86" s="66"/>
      <c r="S86" s="66"/>
      <c r="T86" s="66"/>
      <c r="U86" s="69"/>
    </row>
    <row r="87" spans="1:21" ht="24" x14ac:dyDescent="0.2">
      <c r="A87" s="66" t="s">
        <v>201</v>
      </c>
      <c r="B87" s="68">
        <v>42614</v>
      </c>
      <c r="C87" s="68" t="s">
        <v>575</v>
      </c>
      <c r="D87" s="68" t="s">
        <v>203</v>
      </c>
      <c r="E87" s="1" t="s">
        <v>25</v>
      </c>
      <c r="F87" s="1" t="s">
        <v>221</v>
      </c>
      <c r="G87" s="26" t="s">
        <v>91</v>
      </c>
      <c r="H87" s="26">
        <f>VLOOKUP(G87,lookups!$B$10:$C$22,2)</f>
        <v>10</v>
      </c>
      <c r="I87" s="26">
        <v>0</v>
      </c>
      <c r="J87" s="26">
        <f>VLOOKUP(I87,lookups!$B$10:$C$22,2)</f>
        <v>0</v>
      </c>
      <c r="K87" s="5" t="s">
        <v>81</v>
      </c>
      <c r="L87" s="66"/>
      <c r="M87" s="66"/>
      <c r="N87" s="66"/>
      <c r="O87" s="66"/>
      <c r="P87" s="1"/>
      <c r="Q87" s="66"/>
      <c r="R87" s="66"/>
      <c r="S87" s="66"/>
      <c r="T87" s="66"/>
      <c r="U87" s="69"/>
    </row>
    <row r="88" spans="1:21" ht="180" x14ac:dyDescent="0.2">
      <c r="A88" s="66" t="s">
        <v>201</v>
      </c>
      <c r="B88" s="68">
        <v>42614</v>
      </c>
      <c r="C88" s="68" t="s">
        <v>575</v>
      </c>
      <c r="D88" s="68" t="s">
        <v>203</v>
      </c>
      <c r="E88" s="1" t="s">
        <v>27</v>
      </c>
      <c r="F88" s="1" t="s">
        <v>222</v>
      </c>
      <c r="G88" s="26" t="s">
        <v>91</v>
      </c>
      <c r="H88" s="26">
        <f>VLOOKUP(G88,lookups!$B$10:$C$22,2)</f>
        <v>10</v>
      </c>
      <c r="I88" s="26">
        <v>0</v>
      </c>
      <c r="J88" s="26">
        <f>VLOOKUP(I88,lookups!$B$10:$C$22,2)</f>
        <v>0</v>
      </c>
      <c r="K88" s="5" t="s">
        <v>81</v>
      </c>
      <c r="L88" s="66"/>
      <c r="M88" s="66"/>
      <c r="N88" s="66"/>
      <c r="O88" s="66"/>
      <c r="P88" s="1"/>
      <c r="Q88" s="66"/>
      <c r="R88" s="66"/>
      <c r="S88" s="66"/>
      <c r="T88" s="66"/>
      <c r="U88" s="69"/>
    </row>
    <row r="89" spans="1:21" ht="180" x14ac:dyDescent="0.2">
      <c r="A89" s="66" t="s">
        <v>201</v>
      </c>
      <c r="B89" s="68">
        <v>42614</v>
      </c>
      <c r="C89" s="68" t="s">
        <v>575</v>
      </c>
      <c r="D89" s="68" t="s">
        <v>203</v>
      </c>
      <c r="E89" s="1" t="s">
        <v>223</v>
      </c>
      <c r="F89" s="1" t="s">
        <v>224</v>
      </c>
      <c r="G89" s="26" t="s">
        <v>91</v>
      </c>
      <c r="H89" s="26">
        <f>VLOOKUP(G89,lookups!$B$10:$C$22,2)</f>
        <v>10</v>
      </c>
      <c r="I89" s="26" t="s">
        <v>91</v>
      </c>
      <c r="J89" s="26">
        <f>VLOOKUP(I89,lookups!$B$10:$C$22,2)</f>
        <v>10</v>
      </c>
      <c r="K89" s="10" t="s">
        <v>82</v>
      </c>
      <c r="L89" s="66"/>
      <c r="M89" s="66"/>
      <c r="N89" s="66"/>
      <c r="O89" s="66"/>
      <c r="P89" s="1"/>
      <c r="Q89" s="66"/>
      <c r="R89" s="66"/>
      <c r="S89" s="66"/>
      <c r="T89" s="66"/>
      <c r="U89" s="69"/>
    </row>
    <row r="90" spans="1:21" ht="24" x14ac:dyDescent="0.2">
      <c r="A90" s="66" t="s">
        <v>201</v>
      </c>
      <c r="B90" s="68">
        <v>42614</v>
      </c>
      <c r="C90" s="68" t="s">
        <v>575</v>
      </c>
      <c r="D90" s="68" t="s">
        <v>203</v>
      </c>
      <c r="E90" s="1" t="s">
        <v>315</v>
      </c>
      <c r="F90" s="1" t="s">
        <v>232</v>
      </c>
      <c r="G90" s="26" t="s">
        <v>88</v>
      </c>
      <c r="H90" s="26">
        <f>VLOOKUP(G90,lookups!$B$10:$C$22,2)</f>
        <v>100</v>
      </c>
      <c r="I90" s="26">
        <v>0</v>
      </c>
      <c r="J90" s="26">
        <f>VLOOKUP(I90,lookups!$B$10:$C$22,2)</f>
        <v>0</v>
      </c>
      <c r="K90" s="5" t="s">
        <v>81</v>
      </c>
      <c r="L90" s="66"/>
      <c r="M90" s="66"/>
      <c r="N90" s="66"/>
      <c r="O90" s="66"/>
      <c r="P90" s="1"/>
      <c r="Q90" s="66"/>
      <c r="R90" s="66"/>
      <c r="S90" s="66"/>
      <c r="T90" s="66"/>
      <c r="U90" s="69"/>
    </row>
    <row r="91" spans="1:21" ht="168" x14ac:dyDescent="0.2">
      <c r="A91" s="66" t="s">
        <v>201</v>
      </c>
      <c r="B91" s="68">
        <v>42614</v>
      </c>
      <c r="C91" s="68" t="s">
        <v>575</v>
      </c>
      <c r="D91" s="68" t="s">
        <v>203</v>
      </c>
      <c r="E91" s="1" t="s">
        <v>225</v>
      </c>
      <c r="F91" s="1" t="s">
        <v>226</v>
      </c>
      <c r="G91" s="26" t="s">
        <v>88</v>
      </c>
      <c r="H91" s="26">
        <f>VLOOKUP(G91,lookups!$B$10:$C$22,2)</f>
        <v>100</v>
      </c>
      <c r="I91" s="26">
        <v>0</v>
      </c>
      <c r="J91" s="26">
        <f>VLOOKUP(I91,lookups!$B$10:$C$22,2)</f>
        <v>0</v>
      </c>
      <c r="K91" s="5" t="s">
        <v>81</v>
      </c>
      <c r="L91" s="66"/>
      <c r="M91" s="66"/>
      <c r="N91" s="66"/>
      <c r="O91" s="66"/>
      <c r="P91" s="1"/>
      <c r="Q91" s="66"/>
      <c r="R91" s="66"/>
      <c r="S91" s="66"/>
      <c r="T91" s="66"/>
      <c r="U91" s="69"/>
    </row>
    <row r="92" spans="1:21" ht="36" x14ac:dyDescent="0.2">
      <c r="A92" s="66" t="s">
        <v>201</v>
      </c>
      <c r="B92" s="68">
        <v>42614</v>
      </c>
      <c r="C92" s="68" t="s">
        <v>575</v>
      </c>
      <c r="D92" s="68" t="s">
        <v>203</v>
      </c>
      <c r="E92" s="1" t="s">
        <v>227</v>
      </c>
      <c r="F92" s="7" t="s">
        <v>228</v>
      </c>
      <c r="G92" s="26" t="s">
        <v>91</v>
      </c>
      <c r="H92" s="26">
        <f>VLOOKUP(G92,lookups!$B$10:$C$22,2)</f>
        <v>10</v>
      </c>
      <c r="I92" s="26">
        <v>0</v>
      </c>
      <c r="J92" s="26">
        <f>VLOOKUP(I92,lookups!$B$10:$C$22,2)</f>
        <v>0</v>
      </c>
      <c r="K92" s="5" t="s">
        <v>81</v>
      </c>
      <c r="L92" s="66"/>
      <c r="M92" s="66"/>
      <c r="N92" s="66"/>
      <c r="O92" s="66"/>
      <c r="P92" s="7"/>
      <c r="Q92" s="66"/>
      <c r="R92" s="66"/>
      <c r="S92" s="66"/>
      <c r="T92" s="66"/>
      <c r="U92" s="69"/>
    </row>
    <row r="93" spans="1:21" ht="144" x14ac:dyDescent="0.2">
      <c r="A93" s="66" t="s">
        <v>201</v>
      </c>
      <c r="B93" s="68">
        <v>42614</v>
      </c>
      <c r="C93" s="68" t="s">
        <v>575</v>
      </c>
      <c r="D93" s="68" t="s">
        <v>203</v>
      </c>
      <c r="E93" s="1" t="s">
        <v>229</v>
      </c>
      <c r="F93" s="7" t="s">
        <v>230</v>
      </c>
      <c r="G93" s="26" t="s">
        <v>91</v>
      </c>
      <c r="H93" s="26">
        <f>VLOOKUP(G93,lookups!$B$10:$C$22,2)</f>
        <v>10</v>
      </c>
      <c r="I93" s="26" t="s">
        <v>91</v>
      </c>
      <c r="J93" s="26">
        <f>VLOOKUP(I93,lookups!$B$10:$C$22,2)</f>
        <v>10</v>
      </c>
      <c r="K93" s="10" t="s">
        <v>82</v>
      </c>
      <c r="L93" s="66"/>
      <c r="M93" s="66"/>
      <c r="N93" s="66"/>
      <c r="O93" s="66"/>
      <c r="P93" s="71"/>
      <c r="Q93" s="66"/>
      <c r="R93" s="66"/>
      <c r="S93" s="66"/>
      <c r="T93" s="72"/>
      <c r="U93" s="69"/>
    </row>
    <row r="94" spans="1:21" ht="24" x14ac:dyDescent="0.2">
      <c r="A94" s="66" t="s">
        <v>201</v>
      </c>
      <c r="B94" s="68">
        <v>42614</v>
      </c>
      <c r="C94" s="68" t="s">
        <v>575</v>
      </c>
      <c r="D94" s="68" t="s">
        <v>203</v>
      </c>
      <c r="E94" s="1" t="s">
        <v>231</v>
      </c>
      <c r="F94" s="7" t="s">
        <v>232</v>
      </c>
      <c r="G94" s="26" t="s">
        <v>88</v>
      </c>
      <c r="H94" s="26">
        <f>VLOOKUP(G94,lookups!$B$10:$C$22,2)</f>
        <v>100</v>
      </c>
      <c r="I94" s="26">
        <v>0</v>
      </c>
      <c r="J94" s="26">
        <f>VLOOKUP(I94,lookups!$B$10:$C$22,2)</f>
        <v>0</v>
      </c>
      <c r="K94" s="5" t="s">
        <v>81</v>
      </c>
      <c r="L94" s="66"/>
      <c r="M94" s="66"/>
      <c r="N94" s="66"/>
      <c r="O94" s="66"/>
      <c r="P94" s="7"/>
      <c r="Q94" s="66"/>
      <c r="R94" s="66"/>
      <c r="S94" s="66"/>
      <c r="T94" s="66"/>
      <c r="U94" s="69"/>
    </row>
    <row r="95" spans="1:21" ht="192" x14ac:dyDescent="0.2">
      <c r="A95" s="66" t="s">
        <v>201</v>
      </c>
      <c r="B95" s="68">
        <v>42614</v>
      </c>
      <c r="C95" s="68" t="s">
        <v>575</v>
      </c>
      <c r="D95" s="68" t="s">
        <v>203</v>
      </c>
      <c r="E95" s="1" t="s">
        <v>233</v>
      </c>
      <c r="F95" s="7" t="s">
        <v>234</v>
      </c>
      <c r="G95" s="26" t="s">
        <v>88</v>
      </c>
      <c r="H95" s="26">
        <f>VLOOKUP(G95,lookups!$B$10:$C$22,2)</f>
        <v>100</v>
      </c>
      <c r="I95" s="26" t="s">
        <v>91</v>
      </c>
      <c r="J95" s="26">
        <f>VLOOKUP(I95,lookups!$B$10:$C$22,2)</f>
        <v>10</v>
      </c>
      <c r="K95" s="5" t="s">
        <v>82</v>
      </c>
      <c r="L95" s="66"/>
      <c r="M95" s="66"/>
      <c r="N95" s="66"/>
      <c r="O95" s="66"/>
      <c r="P95" s="7"/>
      <c r="Q95" s="66"/>
      <c r="R95" s="66"/>
      <c r="S95" s="66"/>
      <c r="T95" s="66"/>
      <c r="U95" s="69"/>
    </row>
    <row r="96" spans="1:21" ht="24" x14ac:dyDescent="0.2">
      <c r="A96" s="66" t="s">
        <v>201</v>
      </c>
      <c r="B96" s="68">
        <v>42614</v>
      </c>
      <c r="C96" s="68" t="s">
        <v>575</v>
      </c>
      <c r="D96" s="68" t="s">
        <v>203</v>
      </c>
      <c r="E96" s="1" t="s">
        <v>235</v>
      </c>
      <c r="F96" s="7" t="s">
        <v>232</v>
      </c>
      <c r="G96" s="26" t="s">
        <v>91</v>
      </c>
      <c r="H96" s="26">
        <f>VLOOKUP(G96,lookups!$B$10:$C$22,2)</f>
        <v>10</v>
      </c>
      <c r="I96" s="26">
        <v>0</v>
      </c>
      <c r="J96" s="26">
        <f>VLOOKUP(I96,lookups!$B$10:$C$22,2)</f>
        <v>0</v>
      </c>
      <c r="K96" s="5" t="s">
        <v>81</v>
      </c>
      <c r="L96" s="66"/>
      <c r="M96" s="66"/>
      <c r="N96" s="66"/>
      <c r="O96" s="66"/>
      <c r="P96" s="7"/>
      <c r="Q96" s="66"/>
      <c r="R96" s="66"/>
      <c r="S96" s="66"/>
      <c r="T96" s="66"/>
      <c r="U96" s="69"/>
    </row>
    <row r="97" spans="1:21" ht="144" x14ac:dyDescent="0.2">
      <c r="A97" s="66" t="s">
        <v>201</v>
      </c>
      <c r="B97" s="68">
        <v>42614</v>
      </c>
      <c r="C97" s="68" t="s">
        <v>575</v>
      </c>
      <c r="D97" s="68" t="s">
        <v>203</v>
      </c>
      <c r="E97" s="1" t="s">
        <v>236</v>
      </c>
      <c r="F97" s="7" t="s">
        <v>237</v>
      </c>
      <c r="G97" s="26" t="s">
        <v>91</v>
      </c>
      <c r="H97" s="26">
        <f>VLOOKUP(G97,lookups!$B$10:$C$22,2)</f>
        <v>10</v>
      </c>
      <c r="I97" s="26">
        <v>0</v>
      </c>
      <c r="J97" s="26">
        <f>VLOOKUP(I97,lookups!$B$10:$C$22,2)</f>
        <v>0</v>
      </c>
      <c r="K97" s="5" t="s">
        <v>81</v>
      </c>
      <c r="L97" s="66"/>
      <c r="M97" s="66"/>
      <c r="N97" s="66"/>
      <c r="O97" s="66"/>
      <c r="P97" s="7"/>
      <c r="Q97" s="66"/>
      <c r="R97" s="66"/>
      <c r="S97" s="66"/>
      <c r="T97" s="66"/>
      <c r="U97" s="69"/>
    </row>
    <row r="98" spans="1:21" ht="24" x14ac:dyDescent="0.2">
      <c r="A98" s="66" t="s">
        <v>201</v>
      </c>
      <c r="B98" s="68">
        <v>42614</v>
      </c>
      <c r="C98" s="68" t="s">
        <v>575</v>
      </c>
      <c r="D98" s="66" t="s">
        <v>238</v>
      </c>
      <c r="E98" s="1" t="s">
        <v>239</v>
      </c>
      <c r="F98" s="7" t="s">
        <v>240</v>
      </c>
      <c r="G98" s="26" t="s">
        <v>88</v>
      </c>
      <c r="H98" s="26">
        <f>VLOOKUP(G98,lookups!$B$10:$C$22,2)</f>
        <v>100</v>
      </c>
      <c r="I98" s="26">
        <v>0</v>
      </c>
      <c r="J98" s="26">
        <f>VLOOKUP(I98,lookups!$B$10:$C$22,2)</f>
        <v>0</v>
      </c>
      <c r="K98" s="5" t="s">
        <v>81</v>
      </c>
      <c r="L98" s="66"/>
      <c r="M98" s="66"/>
      <c r="N98" s="66"/>
      <c r="O98" s="66"/>
      <c r="P98" s="7"/>
      <c r="Q98" s="66"/>
      <c r="R98" s="66"/>
      <c r="S98" s="66"/>
      <c r="T98" s="66"/>
      <c r="U98" s="69"/>
    </row>
    <row r="99" spans="1:21" ht="48" x14ac:dyDescent="0.2">
      <c r="A99" s="66" t="s">
        <v>201</v>
      </c>
      <c r="B99" s="68">
        <v>42614</v>
      </c>
      <c r="C99" s="68" t="s">
        <v>575</v>
      </c>
      <c r="D99" s="66" t="s">
        <v>241</v>
      </c>
      <c r="E99" s="1" t="s">
        <v>67</v>
      </c>
      <c r="F99" s="1" t="s">
        <v>242</v>
      </c>
      <c r="G99" s="26" t="s">
        <v>88</v>
      </c>
      <c r="H99" s="26">
        <f>VLOOKUP(G99,lookups!$B$10:$C$22,2)</f>
        <v>100</v>
      </c>
      <c r="I99" s="26">
        <v>0</v>
      </c>
      <c r="J99" s="26">
        <f>VLOOKUP(I99,lookups!$B$10:$C$22,2)</f>
        <v>0</v>
      </c>
      <c r="K99" s="5" t="s">
        <v>81</v>
      </c>
      <c r="L99" s="66"/>
      <c r="M99" s="66"/>
      <c r="N99" s="66"/>
      <c r="O99" s="66"/>
      <c r="P99" s="1"/>
      <c r="Q99" s="66"/>
      <c r="R99" s="66"/>
      <c r="S99" s="66"/>
      <c r="T99" s="66"/>
      <c r="U99" s="69"/>
    </row>
    <row r="100" spans="1:21" ht="120" x14ac:dyDescent="0.2">
      <c r="A100" s="66" t="s">
        <v>201</v>
      </c>
      <c r="B100" s="68">
        <v>42614</v>
      </c>
      <c r="C100" s="68" t="s">
        <v>575</v>
      </c>
      <c r="D100" s="66" t="s">
        <v>241</v>
      </c>
      <c r="E100" s="1" t="s">
        <v>181</v>
      </c>
      <c r="F100" s="1" t="s">
        <v>243</v>
      </c>
      <c r="G100" s="26" t="s">
        <v>88</v>
      </c>
      <c r="H100" s="26">
        <f>VLOOKUP(G100,lookups!$B$10:$C$22,2)</f>
        <v>100</v>
      </c>
      <c r="I100" s="26" t="s">
        <v>88</v>
      </c>
      <c r="J100" s="26">
        <f>VLOOKUP(I100,lookups!$B$10:$C$22,2)</f>
        <v>100</v>
      </c>
      <c r="K100" s="10" t="s">
        <v>82</v>
      </c>
      <c r="L100" s="66"/>
      <c r="M100" s="66"/>
      <c r="N100" s="66"/>
      <c r="O100" s="66"/>
      <c r="P100" s="1"/>
      <c r="Q100" s="66"/>
      <c r="R100" s="66"/>
      <c r="S100" s="66"/>
      <c r="T100" s="66"/>
      <c r="U100" s="69"/>
    </row>
    <row r="101" spans="1:21" ht="24" x14ac:dyDescent="0.2">
      <c r="A101" s="66" t="s">
        <v>201</v>
      </c>
      <c r="B101" s="68">
        <v>42614</v>
      </c>
      <c r="C101" s="68" t="s">
        <v>575</v>
      </c>
      <c r="D101" s="66" t="s">
        <v>244</v>
      </c>
      <c r="E101" s="1" t="s">
        <v>70</v>
      </c>
      <c r="F101" s="1" t="s">
        <v>245</v>
      </c>
      <c r="G101" s="26" t="s">
        <v>88</v>
      </c>
      <c r="H101" s="26">
        <f>VLOOKUP(G101,lookups!$B$10:$C$22,2)</f>
        <v>100</v>
      </c>
      <c r="I101" s="26">
        <v>0</v>
      </c>
      <c r="J101" s="26">
        <f>VLOOKUP(I101,lookups!$B$10:$C$22,2)</f>
        <v>0</v>
      </c>
      <c r="K101" s="5" t="s">
        <v>81</v>
      </c>
      <c r="L101" s="66"/>
      <c r="M101" s="66"/>
      <c r="N101" s="66"/>
      <c r="O101" s="66"/>
      <c r="P101" s="1"/>
      <c r="Q101" s="66"/>
      <c r="R101" s="66"/>
      <c r="S101" s="66"/>
      <c r="T101" s="66"/>
      <c r="U101" s="69"/>
    </row>
    <row r="102" spans="1:21" ht="84" x14ac:dyDescent="0.2">
      <c r="A102" s="66" t="s">
        <v>201</v>
      </c>
      <c r="B102" s="68">
        <v>42614</v>
      </c>
      <c r="C102" s="68" t="s">
        <v>575</v>
      </c>
      <c r="D102" s="66" t="s">
        <v>244</v>
      </c>
      <c r="E102" s="1" t="s">
        <v>72</v>
      </c>
      <c r="F102" s="1" t="s">
        <v>246</v>
      </c>
      <c r="G102" s="26" t="s">
        <v>88</v>
      </c>
      <c r="H102" s="26">
        <f>VLOOKUP(G102,lookups!$B$10:$C$22,2)</f>
        <v>100</v>
      </c>
      <c r="I102" s="26">
        <v>0</v>
      </c>
      <c r="J102" s="26">
        <f>VLOOKUP(I102,lookups!$B$10:$C$22,2)</f>
        <v>0</v>
      </c>
      <c r="K102" s="5" t="s">
        <v>81</v>
      </c>
      <c r="L102" s="66"/>
      <c r="M102" s="66"/>
      <c r="N102" s="66"/>
      <c r="O102" s="66"/>
      <c r="P102" s="1"/>
      <c r="Q102" s="66"/>
      <c r="R102" s="66"/>
      <c r="S102" s="66"/>
      <c r="T102" s="66"/>
      <c r="U102" s="69"/>
    </row>
    <row r="103" spans="1:21" ht="156" x14ac:dyDescent="0.2">
      <c r="A103" s="66" t="s">
        <v>201</v>
      </c>
      <c r="B103" s="68">
        <v>42614</v>
      </c>
      <c r="C103" s="68" t="s">
        <v>575</v>
      </c>
      <c r="D103" s="66" t="s">
        <v>244</v>
      </c>
      <c r="E103" s="1" t="s">
        <v>74</v>
      </c>
      <c r="F103" s="1" t="s">
        <v>247</v>
      </c>
      <c r="G103" s="26" t="s">
        <v>88</v>
      </c>
      <c r="H103" s="26">
        <f>VLOOKUP(G103,lookups!$B$10:$C$22,2)</f>
        <v>100</v>
      </c>
      <c r="I103" s="26">
        <v>0</v>
      </c>
      <c r="J103" s="26">
        <f>VLOOKUP(I103,lookups!$B$10:$C$22,2)</f>
        <v>0</v>
      </c>
      <c r="K103" s="5" t="s">
        <v>81</v>
      </c>
      <c r="L103" s="66"/>
      <c r="M103" s="66"/>
      <c r="N103" s="66"/>
      <c r="O103" s="66"/>
      <c r="P103" s="1"/>
      <c r="Q103" s="66"/>
      <c r="R103" s="66"/>
      <c r="S103" s="66"/>
      <c r="T103" s="66"/>
    </row>
    <row r="104" spans="1:21" ht="108" x14ac:dyDescent="0.2">
      <c r="A104" s="66" t="s">
        <v>201</v>
      </c>
      <c r="B104" s="68">
        <v>42614</v>
      </c>
      <c r="C104" s="68" t="s">
        <v>575</v>
      </c>
      <c r="D104" s="66" t="s">
        <v>244</v>
      </c>
      <c r="E104" s="1" t="s">
        <v>248</v>
      </c>
      <c r="F104" s="1" t="s">
        <v>249</v>
      </c>
      <c r="G104" s="26" t="s">
        <v>88</v>
      </c>
      <c r="H104" s="26">
        <f>VLOOKUP(G104,lookups!$B$10:$C$22,2)</f>
        <v>100</v>
      </c>
      <c r="I104" s="26">
        <v>0</v>
      </c>
      <c r="J104" s="26">
        <f>VLOOKUP(I104,lookups!$B$10:$C$22,2)</f>
        <v>0</v>
      </c>
      <c r="K104" s="5" t="s">
        <v>81</v>
      </c>
      <c r="L104" s="66"/>
      <c r="M104" s="66"/>
      <c r="N104" s="66"/>
      <c r="O104" s="66"/>
      <c r="P104" s="1"/>
      <c r="Q104" s="66"/>
      <c r="R104" s="66"/>
      <c r="S104" s="66"/>
      <c r="T104" s="66"/>
    </row>
    <row r="105" spans="1:21" ht="120" x14ac:dyDescent="0.2">
      <c r="A105" s="66" t="s">
        <v>201</v>
      </c>
      <c r="B105" s="68">
        <v>42614</v>
      </c>
      <c r="C105" s="68" t="s">
        <v>575</v>
      </c>
      <c r="D105" s="66" t="s">
        <v>244</v>
      </c>
      <c r="E105" s="1" t="s">
        <v>250</v>
      </c>
      <c r="F105" s="7" t="s">
        <v>251</v>
      </c>
      <c r="G105" s="26" t="s">
        <v>88</v>
      </c>
      <c r="H105" s="26">
        <f>VLOOKUP(G105,lookups!$B$10:$C$22,2)</f>
        <v>100</v>
      </c>
      <c r="I105" s="26">
        <v>0</v>
      </c>
      <c r="J105" s="26">
        <f>VLOOKUP(I105,lookups!$B$10:$C$22,2)</f>
        <v>0</v>
      </c>
      <c r="K105" s="5" t="s">
        <v>81</v>
      </c>
      <c r="L105" s="66"/>
      <c r="M105" s="66"/>
      <c r="N105" s="66"/>
      <c r="O105" s="66"/>
      <c r="P105" s="7"/>
      <c r="Q105" s="66"/>
      <c r="R105" s="66"/>
      <c r="S105" s="66"/>
      <c r="T105" s="66"/>
    </row>
    <row r="106" spans="1:21" ht="324" x14ac:dyDescent="0.2">
      <c r="A106" s="66" t="s">
        <v>201</v>
      </c>
      <c r="B106" s="68">
        <v>42614</v>
      </c>
      <c r="C106" s="68" t="s">
        <v>575</v>
      </c>
      <c r="D106" s="66" t="s">
        <v>252</v>
      </c>
      <c r="E106" s="1" t="s">
        <v>253</v>
      </c>
      <c r="F106" s="1" t="s">
        <v>254</v>
      </c>
      <c r="G106" s="26" t="s">
        <v>88</v>
      </c>
      <c r="H106" s="26">
        <f>VLOOKUP(G106,lookups!$B$10:$C$22,2)</f>
        <v>100</v>
      </c>
      <c r="I106" s="26" t="s">
        <v>88</v>
      </c>
      <c r="J106" s="26">
        <f>VLOOKUP(I106,lookups!$B$10:$C$22,2)</f>
        <v>100</v>
      </c>
      <c r="K106" s="10" t="s">
        <v>82</v>
      </c>
      <c r="L106" s="66"/>
      <c r="M106" s="66"/>
      <c r="N106" s="66"/>
      <c r="O106" s="66"/>
      <c r="P106" s="1"/>
      <c r="Q106" s="66"/>
      <c r="R106" s="66"/>
      <c r="S106" s="66"/>
      <c r="T106" s="72"/>
    </row>
    <row r="107" spans="1:21" ht="24" x14ac:dyDescent="0.2">
      <c r="A107" s="66" t="s">
        <v>201</v>
      </c>
      <c r="B107" s="68">
        <v>42614</v>
      </c>
      <c r="C107" s="68" t="s">
        <v>575</v>
      </c>
      <c r="D107" s="66" t="s">
        <v>343</v>
      </c>
      <c r="E107" s="1" t="s">
        <v>255</v>
      </c>
      <c r="F107" s="1" t="s">
        <v>256</v>
      </c>
      <c r="G107" s="26" t="s">
        <v>88</v>
      </c>
      <c r="H107" s="26">
        <f>VLOOKUP(G107,lookups!$B$10:$C$22,2)</f>
        <v>100</v>
      </c>
      <c r="I107" s="26" t="s">
        <v>88</v>
      </c>
      <c r="J107" s="26">
        <f>VLOOKUP(I107,lookups!$B$10:$C$22,2)</f>
        <v>100</v>
      </c>
      <c r="K107" s="10" t="s">
        <v>82</v>
      </c>
      <c r="L107" s="66"/>
      <c r="M107" s="66"/>
      <c r="N107" s="66"/>
      <c r="O107" s="66"/>
      <c r="P107" s="8"/>
      <c r="Q107" s="66"/>
      <c r="R107" s="66"/>
      <c r="S107" s="66"/>
      <c r="T107" s="73"/>
    </row>
    <row r="108" spans="1:21" ht="72" x14ac:dyDescent="0.2">
      <c r="A108" s="66" t="s">
        <v>201</v>
      </c>
      <c r="B108" s="68">
        <v>42614</v>
      </c>
      <c r="C108" s="68" t="s">
        <v>575</v>
      </c>
      <c r="D108" s="66" t="s">
        <v>343</v>
      </c>
      <c r="E108" s="1" t="s">
        <v>341</v>
      </c>
      <c r="F108" s="1" t="s">
        <v>342</v>
      </c>
      <c r="G108" s="26" t="s">
        <v>88</v>
      </c>
      <c r="H108" s="26">
        <f>VLOOKUP(G108,lookups!$B$10:$C$22,2)</f>
        <v>100</v>
      </c>
      <c r="I108" s="26">
        <v>0</v>
      </c>
      <c r="J108" s="26">
        <f>VLOOKUP(I108,lookups!$B$10:$C$22,2)</f>
        <v>0</v>
      </c>
      <c r="K108" s="103" t="s">
        <v>81</v>
      </c>
      <c r="L108" s="66"/>
      <c r="M108" s="66"/>
      <c r="N108" s="66"/>
      <c r="O108" s="66"/>
      <c r="P108" s="8"/>
      <c r="Q108" s="66"/>
      <c r="R108" s="66"/>
      <c r="S108" s="66"/>
      <c r="T108" s="73"/>
    </row>
    <row r="109" spans="1:21" ht="24" x14ac:dyDescent="0.2">
      <c r="A109" s="66" t="s">
        <v>201</v>
      </c>
      <c r="B109" s="68">
        <v>42614</v>
      </c>
      <c r="C109" s="68" t="s">
        <v>575</v>
      </c>
      <c r="D109" s="66" t="s">
        <v>343</v>
      </c>
      <c r="E109" s="1" t="s">
        <v>316</v>
      </c>
      <c r="F109" s="76" t="s">
        <v>317</v>
      </c>
      <c r="G109" s="26" t="s">
        <v>88</v>
      </c>
      <c r="H109" s="26">
        <f>VLOOKUP(G109,lookups!$B$10:$C$22,2)</f>
        <v>100</v>
      </c>
      <c r="I109" s="26">
        <v>0</v>
      </c>
      <c r="J109" s="26">
        <f>VLOOKUP(I109,lookups!$B$10:$C$22,2)</f>
        <v>0</v>
      </c>
      <c r="K109" s="103" t="s">
        <v>81</v>
      </c>
      <c r="L109" s="66"/>
      <c r="M109" s="66"/>
      <c r="N109" s="66"/>
      <c r="O109" s="66"/>
      <c r="P109" s="8"/>
      <c r="Q109" s="66"/>
      <c r="R109" s="66"/>
      <c r="S109" s="66"/>
      <c r="T109" s="73"/>
    </row>
    <row r="110" spans="1:21" ht="48" x14ac:dyDescent="0.2">
      <c r="A110" s="66" t="s">
        <v>201</v>
      </c>
      <c r="B110" s="68">
        <v>42614</v>
      </c>
      <c r="C110" s="68" t="s">
        <v>575</v>
      </c>
      <c r="D110" s="66" t="s">
        <v>343</v>
      </c>
      <c r="E110" s="1" t="s">
        <v>318</v>
      </c>
      <c r="F110" s="1" t="s">
        <v>319</v>
      </c>
      <c r="G110" s="26" t="s">
        <v>88</v>
      </c>
      <c r="H110" s="26">
        <f>VLOOKUP(G110,lookups!$B$10:$C$22,2)</f>
        <v>100</v>
      </c>
      <c r="I110" s="26">
        <v>0</v>
      </c>
      <c r="J110" s="26">
        <f>VLOOKUP(I110,lookups!$B$10:$C$22,2)</f>
        <v>0</v>
      </c>
      <c r="K110" s="103" t="s">
        <v>81</v>
      </c>
      <c r="L110" s="66"/>
      <c r="M110" s="66"/>
      <c r="N110" s="66"/>
      <c r="O110" s="66"/>
      <c r="P110" s="8"/>
      <c r="Q110" s="66"/>
      <c r="R110" s="66"/>
      <c r="S110" s="66"/>
      <c r="T110" s="73"/>
    </row>
    <row r="111" spans="1:21" ht="24" x14ac:dyDescent="0.2">
      <c r="A111" s="66" t="s">
        <v>201</v>
      </c>
      <c r="B111" s="68">
        <v>42614</v>
      </c>
      <c r="C111" s="68" t="s">
        <v>575</v>
      </c>
      <c r="D111" s="66" t="s">
        <v>343</v>
      </c>
      <c r="E111" s="1" t="s">
        <v>320</v>
      </c>
      <c r="F111" s="1" t="s">
        <v>321</v>
      </c>
      <c r="G111" s="26" t="s">
        <v>88</v>
      </c>
      <c r="H111" s="26">
        <f>VLOOKUP(G111,lookups!$B$10:$C$22,2)</f>
        <v>100</v>
      </c>
      <c r="I111" s="26">
        <v>0</v>
      </c>
      <c r="J111" s="26">
        <f>VLOOKUP(I111,lookups!$B$10:$C$22,2)</f>
        <v>0</v>
      </c>
      <c r="K111" s="103" t="s">
        <v>81</v>
      </c>
      <c r="L111" s="66"/>
      <c r="M111" s="66"/>
      <c r="N111" s="66"/>
      <c r="O111" s="66"/>
      <c r="P111" s="8"/>
      <c r="Q111" s="66"/>
      <c r="R111" s="66"/>
      <c r="S111" s="66"/>
      <c r="T111" s="73"/>
    </row>
    <row r="112" spans="1:21" x14ac:dyDescent="0.2">
      <c r="A112" s="105" t="s">
        <v>201</v>
      </c>
      <c r="B112" s="106"/>
      <c r="C112" s="68" t="s">
        <v>575</v>
      </c>
      <c r="D112" s="66" t="s">
        <v>343</v>
      </c>
      <c r="E112" s="104" t="s">
        <v>322</v>
      </c>
      <c r="F112" s="104" t="s">
        <v>323</v>
      </c>
      <c r="G112" s="26" t="s">
        <v>88</v>
      </c>
      <c r="H112" s="26">
        <f>VLOOKUP(G112,lookups!$B$10:$C$22,2)</f>
        <v>100</v>
      </c>
      <c r="I112" s="26">
        <v>0</v>
      </c>
      <c r="J112" s="26">
        <f>VLOOKUP(I112,lookups!$B$10:$C$22,2)</f>
        <v>0</v>
      </c>
      <c r="K112" s="103" t="s">
        <v>81</v>
      </c>
      <c r="L112" s="105"/>
      <c r="M112" s="105"/>
      <c r="N112" s="105"/>
      <c r="O112" s="105"/>
      <c r="P112" s="107"/>
      <c r="Q112" s="105"/>
      <c r="R112" s="105"/>
      <c r="S112" s="105"/>
      <c r="T112" s="108"/>
    </row>
    <row r="113" spans="1:20" x14ac:dyDescent="0.2">
      <c r="A113" s="66" t="s">
        <v>201</v>
      </c>
      <c r="B113" s="68">
        <v>42614</v>
      </c>
      <c r="C113" s="68" t="s">
        <v>575</v>
      </c>
      <c r="D113" s="66" t="s">
        <v>343</v>
      </c>
      <c r="E113" s="1" t="s">
        <v>324</v>
      </c>
      <c r="F113" s="1" t="s">
        <v>325</v>
      </c>
      <c r="G113" s="26" t="s">
        <v>88</v>
      </c>
      <c r="H113" s="26">
        <f>VLOOKUP(G113,lookups!$B$10:$C$22,2)</f>
        <v>100</v>
      </c>
      <c r="I113" s="26">
        <v>0</v>
      </c>
      <c r="J113" s="26">
        <f>VLOOKUP(I113,lookups!$B$10:$C$22,2)</f>
        <v>0</v>
      </c>
      <c r="K113" s="103" t="s">
        <v>81</v>
      </c>
      <c r="L113" s="66"/>
      <c r="M113" s="66"/>
      <c r="N113" s="66"/>
      <c r="O113" s="66"/>
      <c r="P113" s="1"/>
      <c r="Q113" s="66"/>
      <c r="R113" s="66"/>
      <c r="S113" s="66"/>
      <c r="T113" s="66"/>
    </row>
    <row r="114" spans="1:20" x14ac:dyDescent="0.2">
      <c r="A114" s="66" t="s">
        <v>201</v>
      </c>
      <c r="B114" s="68">
        <v>42614</v>
      </c>
      <c r="C114" s="68" t="s">
        <v>575</v>
      </c>
      <c r="D114" s="66" t="s">
        <v>343</v>
      </c>
      <c r="E114" s="1" t="s">
        <v>326</v>
      </c>
      <c r="F114" s="1" t="s">
        <v>327</v>
      </c>
      <c r="G114" s="26" t="s">
        <v>88</v>
      </c>
      <c r="H114" s="26">
        <f>VLOOKUP(G114,lookups!$B$10:$C$22,2)</f>
        <v>100</v>
      </c>
      <c r="I114" s="26">
        <v>0</v>
      </c>
      <c r="J114" s="26">
        <f>VLOOKUP(I114,lookups!$B$10:$C$22,2)</f>
        <v>0</v>
      </c>
      <c r="K114" s="103" t="s">
        <v>81</v>
      </c>
      <c r="L114" s="66"/>
      <c r="M114" s="66"/>
      <c r="N114" s="66"/>
      <c r="O114" s="66"/>
      <c r="P114" s="1"/>
      <c r="Q114" s="66"/>
      <c r="R114" s="66"/>
      <c r="S114" s="66"/>
      <c r="T114" s="66"/>
    </row>
    <row r="115" spans="1:20" ht="24" x14ac:dyDescent="0.2">
      <c r="A115" s="66" t="s">
        <v>201</v>
      </c>
      <c r="B115" s="68">
        <v>42614</v>
      </c>
      <c r="C115" s="68" t="s">
        <v>575</v>
      </c>
      <c r="D115" s="66" t="s">
        <v>343</v>
      </c>
      <c r="E115" s="1" t="s">
        <v>257</v>
      </c>
      <c r="F115" s="1" t="s">
        <v>258</v>
      </c>
      <c r="G115" s="26" t="s">
        <v>88</v>
      </c>
      <c r="H115" s="26">
        <f>VLOOKUP(G115,lookups!$B$10:$C$22,2)</f>
        <v>100</v>
      </c>
      <c r="I115" s="26" t="s">
        <v>91</v>
      </c>
      <c r="J115" s="26">
        <f>VLOOKUP(I115,lookups!$B$10:$C$22,2)</f>
        <v>10</v>
      </c>
      <c r="K115" s="103" t="s">
        <v>82</v>
      </c>
      <c r="L115" s="66"/>
      <c r="M115" s="66"/>
      <c r="N115" s="66"/>
      <c r="O115" s="66"/>
      <c r="P115" s="1"/>
      <c r="Q115" s="66"/>
      <c r="R115" s="66"/>
      <c r="S115" s="66"/>
      <c r="T115" s="66"/>
    </row>
    <row r="116" spans="1:20" ht="84" x14ac:dyDescent="0.2">
      <c r="A116" s="66" t="s">
        <v>201</v>
      </c>
      <c r="B116" s="68">
        <v>42614</v>
      </c>
      <c r="C116" s="68" t="s">
        <v>575</v>
      </c>
      <c r="D116" s="66" t="s">
        <v>343</v>
      </c>
      <c r="E116" s="1" t="s">
        <v>259</v>
      </c>
      <c r="F116" s="1" t="s">
        <v>260</v>
      </c>
      <c r="G116" s="26" t="s">
        <v>88</v>
      </c>
      <c r="H116" s="26">
        <f>VLOOKUP(G116,lookups!$B$10:$C$22,2)</f>
        <v>100</v>
      </c>
      <c r="I116" s="26">
        <v>0</v>
      </c>
      <c r="J116" s="26">
        <f>VLOOKUP(I116,lookups!$B$10:$C$22,2)</f>
        <v>0</v>
      </c>
      <c r="K116" s="103" t="s">
        <v>81</v>
      </c>
      <c r="L116" s="66"/>
      <c r="M116" s="66"/>
      <c r="N116" s="66"/>
      <c r="O116" s="66"/>
      <c r="P116" s="1"/>
      <c r="Q116" s="66"/>
      <c r="R116" s="66"/>
      <c r="S116" s="66"/>
      <c r="T116" s="66"/>
    </row>
    <row r="117" spans="1:20" ht="96" x14ac:dyDescent="0.2">
      <c r="A117" s="66" t="s">
        <v>201</v>
      </c>
      <c r="B117" s="68">
        <v>42614</v>
      </c>
      <c r="C117" s="68" t="s">
        <v>575</v>
      </c>
      <c r="D117" s="66" t="s">
        <v>343</v>
      </c>
      <c r="E117" s="1" t="s">
        <v>261</v>
      </c>
      <c r="F117" s="1" t="s">
        <v>262</v>
      </c>
      <c r="G117" s="26" t="s">
        <v>88</v>
      </c>
      <c r="H117" s="26">
        <f>VLOOKUP(G117,lookups!$B$10:$C$22,2)</f>
        <v>100</v>
      </c>
      <c r="I117" s="26" t="s">
        <v>88</v>
      </c>
      <c r="J117" s="26">
        <f>VLOOKUP(I117,lookups!$B$10:$C$22,2)</f>
        <v>100</v>
      </c>
      <c r="K117" s="10" t="s">
        <v>82</v>
      </c>
      <c r="L117" s="66"/>
      <c r="M117" s="66"/>
      <c r="N117" s="66"/>
      <c r="O117" s="66"/>
      <c r="P117" s="1"/>
      <c r="Q117" s="66"/>
      <c r="R117" s="66"/>
      <c r="S117" s="66"/>
      <c r="T117" s="73"/>
    </row>
    <row r="118" spans="1:20" x14ac:dyDescent="0.2">
      <c r="A118" s="66" t="s">
        <v>201</v>
      </c>
      <c r="B118" s="68">
        <v>42614</v>
      </c>
      <c r="C118" s="68" t="s">
        <v>575</v>
      </c>
      <c r="D118" s="66" t="s">
        <v>344</v>
      </c>
      <c r="E118" s="1" t="s">
        <v>263</v>
      </c>
      <c r="F118" s="1" t="s">
        <v>264</v>
      </c>
      <c r="G118" s="26" t="s">
        <v>91</v>
      </c>
      <c r="H118" s="26">
        <f>VLOOKUP(G118,lookups!$B$10:$C$22,2)</f>
        <v>10</v>
      </c>
      <c r="I118" s="26">
        <v>0</v>
      </c>
      <c r="J118" s="26">
        <f>VLOOKUP(I118,lookups!$B$10:$C$22,2)</f>
        <v>0</v>
      </c>
      <c r="K118" s="5" t="s">
        <v>81</v>
      </c>
      <c r="L118" s="66"/>
      <c r="M118" s="66"/>
      <c r="N118" s="66"/>
      <c r="O118" s="66"/>
      <c r="P118" s="1"/>
      <c r="Q118" s="66"/>
      <c r="R118" s="66"/>
      <c r="S118" s="66"/>
      <c r="T118" s="66"/>
    </row>
    <row r="119" spans="1:20" ht="48" x14ac:dyDescent="0.2">
      <c r="A119" s="66" t="s">
        <v>201</v>
      </c>
      <c r="B119" s="68">
        <v>42614</v>
      </c>
      <c r="C119" s="68" t="s">
        <v>575</v>
      </c>
      <c r="D119" s="66" t="s">
        <v>344</v>
      </c>
      <c r="E119" s="1" t="s">
        <v>265</v>
      </c>
      <c r="F119" s="1" t="s">
        <v>266</v>
      </c>
      <c r="G119" s="26" t="s">
        <v>91</v>
      </c>
      <c r="H119" s="26">
        <f>VLOOKUP(G119,lookups!$B$10:$C$22,2)</f>
        <v>10</v>
      </c>
      <c r="I119" s="26">
        <v>0</v>
      </c>
      <c r="J119" s="26">
        <f>VLOOKUP(I119,lookups!$B$10:$C$22,2)</f>
        <v>0</v>
      </c>
      <c r="K119" s="5" t="s">
        <v>81</v>
      </c>
      <c r="L119" s="66"/>
      <c r="M119" s="66"/>
      <c r="N119" s="66"/>
      <c r="O119" s="66"/>
      <c r="P119" s="1"/>
      <c r="Q119" s="66"/>
      <c r="R119" s="66"/>
      <c r="S119" s="66"/>
      <c r="T119" s="66"/>
    </row>
    <row r="120" spans="1:20" ht="36" x14ac:dyDescent="0.2">
      <c r="A120" s="66" t="s">
        <v>201</v>
      </c>
      <c r="B120" s="68">
        <v>42614</v>
      </c>
      <c r="C120" s="68" t="s">
        <v>575</v>
      </c>
      <c r="D120" s="66" t="s">
        <v>344</v>
      </c>
      <c r="E120" s="1" t="s">
        <v>267</v>
      </c>
      <c r="F120" s="1" t="s">
        <v>268</v>
      </c>
      <c r="G120" s="26" t="s">
        <v>91</v>
      </c>
      <c r="H120" s="26">
        <f>VLOOKUP(G120,lookups!$B$10:$C$22,2)</f>
        <v>10</v>
      </c>
      <c r="I120" s="26">
        <v>0</v>
      </c>
      <c r="J120" s="26">
        <f>VLOOKUP(I120,lookups!$B$10:$C$22,2)</f>
        <v>0</v>
      </c>
      <c r="K120" s="5" t="s">
        <v>81</v>
      </c>
      <c r="L120" s="66"/>
      <c r="M120" s="66"/>
      <c r="N120" s="66"/>
      <c r="O120" s="66"/>
      <c r="P120" s="1"/>
      <c r="Q120" s="66"/>
      <c r="R120" s="66"/>
      <c r="S120" s="66"/>
      <c r="T120" s="66"/>
    </row>
    <row r="121" spans="1:20" ht="168" x14ac:dyDescent="0.2">
      <c r="A121" s="66" t="s">
        <v>201</v>
      </c>
      <c r="B121" s="68">
        <v>42614</v>
      </c>
      <c r="C121" s="68" t="s">
        <v>575</v>
      </c>
      <c r="D121" s="66" t="s">
        <v>344</v>
      </c>
      <c r="E121" s="1" t="s">
        <v>269</v>
      </c>
      <c r="F121" s="1" t="s">
        <v>270</v>
      </c>
      <c r="G121" s="26" t="s">
        <v>91</v>
      </c>
      <c r="H121" s="26">
        <f>VLOOKUP(G121,lookups!$B$10:$C$22,2)</f>
        <v>10</v>
      </c>
      <c r="I121" s="26" t="s">
        <v>91</v>
      </c>
      <c r="J121" s="26">
        <f>VLOOKUP(I121,lookups!$B$10:$C$22,2)</f>
        <v>10</v>
      </c>
      <c r="K121" s="10" t="s">
        <v>82</v>
      </c>
      <c r="L121" s="66"/>
      <c r="M121" s="66"/>
      <c r="N121" s="66"/>
      <c r="O121" s="66"/>
      <c r="P121" s="1"/>
      <c r="Q121" s="66"/>
      <c r="R121" s="66"/>
      <c r="S121" s="66"/>
      <c r="T121" s="72"/>
    </row>
    <row r="122" spans="1:20" ht="24" x14ac:dyDescent="0.2">
      <c r="A122" s="66" t="s">
        <v>201</v>
      </c>
      <c r="B122" s="68">
        <v>42614</v>
      </c>
      <c r="C122" s="68" t="s">
        <v>575</v>
      </c>
      <c r="D122" s="66" t="s">
        <v>344</v>
      </c>
      <c r="E122" s="1" t="s">
        <v>271</v>
      </c>
      <c r="F122" s="1" t="s">
        <v>272</v>
      </c>
      <c r="G122" s="26" t="s">
        <v>91</v>
      </c>
      <c r="H122" s="26">
        <f>VLOOKUP(G122,lookups!$B$10:$C$22,2)</f>
        <v>10</v>
      </c>
      <c r="I122" s="26">
        <v>0</v>
      </c>
      <c r="J122" s="26">
        <f>VLOOKUP(I122,lookups!$B$10:$C$22,2)</f>
        <v>0</v>
      </c>
      <c r="K122" s="5" t="s">
        <v>81</v>
      </c>
      <c r="L122" s="66"/>
      <c r="M122" s="66"/>
      <c r="N122" s="66"/>
      <c r="O122" s="66"/>
      <c r="P122" s="1"/>
      <c r="Q122" s="66"/>
      <c r="R122" s="66"/>
      <c r="S122" s="66"/>
      <c r="T122" s="66"/>
    </row>
    <row r="123" spans="1:20" ht="24" x14ac:dyDescent="0.2">
      <c r="A123" s="66" t="s">
        <v>201</v>
      </c>
      <c r="B123" s="68">
        <v>42614</v>
      </c>
      <c r="C123" s="68" t="s">
        <v>575</v>
      </c>
      <c r="D123" s="66" t="s">
        <v>344</v>
      </c>
      <c r="E123" s="1" t="s">
        <v>273</v>
      </c>
      <c r="F123" s="1" t="s">
        <v>274</v>
      </c>
      <c r="G123" s="26" t="s">
        <v>91</v>
      </c>
      <c r="H123" s="26">
        <f>VLOOKUP(G123,lookups!$B$10:$C$22,2)</f>
        <v>10</v>
      </c>
      <c r="I123" s="26">
        <v>0</v>
      </c>
      <c r="J123" s="26">
        <f>VLOOKUP(I123,lookups!$B$10:$C$22,2)</f>
        <v>0</v>
      </c>
      <c r="K123" s="5" t="s">
        <v>81</v>
      </c>
      <c r="L123" s="66"/>
      <c r="M123" s="66"/>
      <c r="N123" s="66"/>
      <c r="O123" s="66"/>
      <c r="P123" s="1"/>
      <c r="Q123" s="66"/>
      <c r="R123" s="66"/>
      <c r="S123" s="66"/>
      <c r="T123" s="66"/>
    </row>
    <row r="124" spans="1:20" ht="84" x14ac:dyDescent="0.2">
      <c r="A124" s="66" t="s">
        <v>201</v>
      </c>
      <c r="B124" s="68">
        <v>42614</v>
      </c>
      <c r="C124" s="68" t="s">
        <v>575</v>
      </c>
      <c r="D124" s="66" t="s">
        <v>344</v>
      </c>
      <c r="E124" s="1" t="s">
        <v>275</v>
      </c>
      <c r="F124" s="1" t="s">
        <v>276</v>
      </c>
      <c r="G124" s="26" t="s">
        <v>91</v>
      </c>
      <c r="H124" s="26">
        <f>VLOOKUP(G124,lookups!$B$10:$C$22,2)</f>
        <v>10</v>
      </c>
      <c r="I124" s="26">
        <v>0</v>
      </c>
      <c r="J124" s="26">
        <f>VLOOKUP(I124,lookups!$B$10:$C$22,2)</f>
        <v>0</v>
      </c>
      <c r="K124" s="5" t="s">
        <v>81</v>
      </c>
      <c r="L124" s="66"/>
      <c r="M124" s="66"/>
      <c r="N124" s="66"/>
      <c r="O124" s="66"/>
      <c r="P124" s="1"/>
      <c r="Q124" s="66"/>
      <c r="R124" s="66"/>
      <c r="S124" s="66"/>
      <c r="T124" s="66"/>
    </row>
    <row r="125" spans="1:20" ht="144" x14ac:dyDescent="0.2">
      <c r="A125" s="66" t="s">
        <v>201</v>
      </c>
      <c r="B125" s="68">
        <v>42614</v>
      </c>
      <c r="C125" s="68" t="s">
        <v>575</v>
      </c>
      <c r="D125" s="66" t="s">
        <v>344</v>
      </c>
      <c r="E125" s="1" t="s">
        <v>277</v>
      </c>
      <c r="F125" s="1" t="s">
        <v>278</v>
      </c>
      <c r="G125" s="26" t="s">
        <v>91</v>
      </c>
      <c r="H125" s="26">
        <f>VLOOKUP(G125,lookups!$B$10:$C$22,2)</f>
        <v>10</v>
      </c>
      <c r="I125" s="26">
        <v>0</v>
      </c>
      <c r="J125" s="26">
        <f>VLOOKUP(I125,lookups!$B$10:$C$22,2)</f>
        <v>0</v>
      </c>
      <c r="K125" s="5" t="s">
        <v>81</v>
      </c>
      <c r="L125" s="66"/>
      <c r="M125" s="66"/>
      <c r="N125" s="66"/>
      <c r="O125" s="66"/>
      <c r="P125" s="1"/>
      <c r="Q125" s="66"/>
      <c r="R125" s="66"/>
      <c r="S125" s="66"/>
      <c r="T125" s="72"/>
    </row>
    <row r="126" spans="1:20" x14ac:dyDescent="0.2">
      <c r="A126" s="66" t="s">
        <v>201</v>
      </c>
      <c r="B126" s="68">
        <v>42614</v>
      </c>
      <c r="C126" s="68" t="s">
        <v>575</v>
      </c>
      <c r="D126" s="66" t="s">
        <v>279</v>
      </c>
      <c r="E126" s="1" t="s">
        <v>280</v>
      </c>
      <c r="F126" s="1" t="s">
        <v>281</v>
      </c>
      <c r="G126" s="26" t="s">
        <v>91</v>
      </c>
      <c r="H126" s="26">
        <f>VLOOKUP(G126,lookups!$B$10:$C$22,2)</f>
        <v>10</v>
      </c>
      <c r="I126" s="26">
        <v>0</v>
      </c>
      <c r="J126" s="26">
        <f>VLOOKUP(I126,lookups!$B$10:$C$22,2)</f>
        <v>0</v>
      </c>
      <c r="K126" s="5" t="s">
        <v>81</v>
      </c>
      <c r="L126" s="66"/>
      <c r="M126" s="66"/>
      <c r="N126" s="66"/>
      <c r="O126" s="66"/>
      <c r="P126" s="1"/>
      <c r="Q126" s="66"/>
      <c r="R126" s="66"/>
      <c r="S126" s="66"/>
      <c r="T126" s="66"/>
    </row>
    <row r="127" spans="1:20" ht="72" x14ac:dyDescent="0.2">
      <c r="A127" s="66" t="s">
        <v>201</v>
      </c>
      <c r="B127" s="68">
        <v>42614</v>
      </c>
      <c r="C127" s="68" t="s">
        <v>575</v>
      </c>
      <c r="D127" s="66" t="s">
        <v>279</v>
      </c>
      <c r="E127" s="1" t="s">
        <v>282</v>
      </c>
      <c r="F127" s="1" t="s">
        <v>283</v>
      </c>
      <c r="G127" s="26" t="s">
        <v>91</v>
      </c>
      <c r="H127" s="26">
        <f>VLOOKUP(G127,lookups!$B$10:$C$22,2)</f>
        <v>10</v>
      </c>
      <c r="I127" s="26" t="s">
        <v>91</v>
      </c>
      <c r="J127" s="26">
        <f>VLOOKUP(I127,lookups!$B$10:$C$22,2)</f>
        <v>10</v>
      </c>
      <c r="K127" s="5" t="s">
        <v>82</v>
      </c>
      <c r="L127" s="66"/>
      <c r="M127" s="66"/>
      <c r="N127" s="66"/>
      <c r="O127" s="66"/>
      <c r="P127" s="1"/>
      <c r="Q127" s="66"/>
      <c r="R127" s="66"/>
      <c r="S127" s="66"/>
      <c r="T127" s="66"/>
    </row>
    <row r="128" spans="1:20" ht="72" x14ac:dyDescent="0.2">
      <c r="A128" s="66" t="s">
        <v>201</v>
      </c>
      <c r="B128" s="68">
        <v>42614</v>
      </c>
      <c r="C128" s="68" t="s">
        <v>575</v>
      </c>
      <c r="D128" s="66" t="s">
        <v>279</v>
      </c>
      <c r="E128" s="1" t="s">
        <v>284</v>
      </c>
      <c r="F128" s="7" t="s">
        <v>285</v>
      </c>
      <c r="G128" s="26" t="s">
        <v>91</v>
      </c>
      <c r="H128" s="26">
        <f>VLOOKUP(G128,lookups!$B$10:$C$22,2)</f>
        <v>10</v>
      </c>
      <c r="I128" s="26">
        <v>0</v>
      </c>
      <c r="J128" s="26">
        <f>VLOOKUP(I128,lookups!$B$10:$C$22,2)</f>
        <v>0</v>
      </c>
      <c r="K128" s="5" t="s">
        <v>81</v>
      </c>
      <c r="L128" s="66"/>
      <c r="M128" s="66"/>
      <c r="N128" s="66"/>
      <c r="O128" s="66"/>
      <c r="P128" s="7"/>
      <c r="Q128" s="66"/>
      <c r="R128" s="66"/>
      <c r="S128" s="66"/>
      <c r="T128" s="66"/>
    </row>
    <row r="129" spans="1:20" ht="24" x14ac:dyDescent="0.2">
      <c r="A129" s="66" t="s">
        <v>201</v>
      </c>
      <c r="B129" s="68">
        <v>42614</v>
      </c>
      <c r="C129" s="68" t="s">
        <v>575</v>
      </c>
      <c r="D129" s="66" t="s">
        <v>286</v>
      </c>
      <c r="E129" s="1" t="s">
        <v>287</v>
      </c>
      <c r="F129" s="7" t="s">
        <v>288</v>
      </c>
      <c r="G129" s="26" t="s">
        <v>91</v>
      </c>
      <c r="H129" s="26">
        <f>VLOOKUP(G129,lookups!$B$10:$C$22,2)</f>
        <v>10</v>
      </c>
      <c r="I129" s="26">
        <v>0</v>
      </c>
      <c r="J129" s="26">
        <f>VLOOKUP(I129,lookups!$B$10:$C$22,2)</f>
        <v>0</v>
      </c>
      <c r="K129" s="5" t="s">
        <v>81</v>
      </c>
      <c r="L129" s="66"/>
      <c r="M129" s="66"/>
      <c r="N129" s="66"/>
      <c r="O129" s="66"/>
      <c r="P129" s="7"/>
      <c r="Q129" s="66"/>
      <c r="R129" s="66"/>
      <c r="S129" s="66"/>
      <c r="T129" s="66"/>
    </row>
    <row r="130" spans="1:20" ht="60" x14ac:dyDescent="0.2">
      <c r="A130" s="66" t="s">
        <v>201</v>
      </c>
      <c r="B130" s="68">
        <v>42614</v>
      </c>
      <c r="C130" s="68" t="s">
        <v>575</v>
      </c>
      <c r="D130" s="66" t="s">
        <v>286</v>
      </c>
      <c r="E130" s="1" t="s">
        <v>289</v>
      </c>
      <c r="F130" s="7" t="s">
        <v>290</v>
      </c>
      <c r="G130" s="26" t="s">
        <v>91</v>
      </c>
      <c r="H130" s="26">
        <f>VLOOKUP(G130,lookups!$B$10:$C$22,2)</f>
        <v>10</v>
      </c>
      <c r="I130" s="26" t="s">
        <v>91</v>
      </c>
      <c r="J130" s="26">
        <f>VLOOKUP(I130,lookups!$B$10:$C$22,2)</f>
        <v>10</v>
      </c>
      <c r="K130" s="10" t="s">
        <v>82</v>
      </c>
      <c r="L130" s="66"/>
      <c r="M130" s="66"/>
      <c r="N130" s="66"/>
      <c r="O130" s="66"/>
      <c r="P130" s="7"/>
      <c r="Q130" s="66"/>
      <c r="R130" s="66"/>
      <c r="S130" s="66"/>
      <c r="T130" s="66"/>
    </row>
    <row r="131" spans="1:20" ht="48" x14ac:dyDescent="0.2">
      <c r="A131" s="66" t="s">
        <v>201</v>
      </c>
      <c r="B131" s="68">
        <v>42614</v>
      </c>
      <c r="C131" s="68" t="s">
        <v>575</v>
      </c>
      <c r="D131" s="66" t="s">
        <v>291</v>
      </c>
      <c r="E131" s="1" t="s">
        <v>292</v>
      </c>
      <c r="F131" s="7" t="s">
        <v>293</v>
      </c>
      <c r="G131" s="26" t="s">
        <v>91</v>
      </c>
      <c r="H131" s="26">
        <f>VLOOKUP(G131,lookups!$B$10:$C$22,2)</f>
        <v>10</v>
      </c>
      <c r="I131" s="26">
        <v>0</v>
      </c>
      <c r="J131" s="26">
        <f>VLOOKUP(I131,lookups!$B$10:$C$22,2)</f>
        <v>0</v>
      </c>
      <c r="K131" s="5" t="s">
        <v>81</v>
      </c>
      <c r="L131" s="66"/>
      <c r="M131" s="66"/>
      <c r="N131" s="66"/>
      <c r="O131" s="66"/>
      <c r="P131" s="7"/>
      <c r="Q131" s="66"/>
      <c r="R131" s="66"/>
      <c r="S131" s="66"/>
      <c r="T131" s="66"/>
    </row>
    <row r="132" spans="1:20" ht="72" x14ac:dyDescent="0.2">
      <c r="A132" s="66" t="s">
        <v>201</v>
      </c>
      <c r="B132" s="68">
        <v>42614</v>
      </c>
      <c r="C132" s="68" t="s">
        <v>575</v>
      </c>
      <c r="D132" s="66" t="s">
        <v>291</v>
      </c>
      <c r="E132" s="1" t="s">
        <v>294</v>
      </c>
      <c r="F132" s="1" t="s">
        <v>295</v>
      </c>
      <c r="G132" s="26" t="s">
        <v>91</v>
      </c>
      <c r="H132" s="26">
        <f>VLOOKUP(G132,lookups!$B$10:$C$22,2)</f>
        <v>10</v>
      </c>
      <c r="I132" s="26">
        <v>0</v>
      </c>
      <c r="J132" s="26">
        <f>VLOOKUP(I132,lookups!$B$10:$C$22,2)</f>
        <v>0</v>
      </c>
      <c r="K132" s="5" t="s">
        <v>81</v>
      </c>
      <c r="L132" s="66"/>
      <c r="M132" s="66"/>
      <c r="N132" s="66"/>
      <c r="O132" s="66"/>
      <c r="P132" s="1"/>
      <c r="Q132" s="66"/>
      <c r="R132" s="66"/>
      <c r="S132" s="66"/>
      <c r="T132" s="66"/>
    </row>
    <row r="133" spans="1:20" ht="96" x14ac:dyDescent="0.2">
      <c r="A133" s="66" t="s">
        <v>201</v>
      </c>
      <c r="B133" s="68">
        <v>42614</v>
      </c>
      <c r="C133" s="68" t="s">
        <v>575</v>
      </c>
      <c r="D133" s="66" t="s">
        <v>291</v>
      </c>
      <c r="E133" s="1" t="s">
        <v>296</v>
      </c>
      <c r="F133" s="1" t="s">
        <v>297</v>
      </c>
      <c r="G133" s="26" t="s">
        <v>91</v>
      </c>
      <c r="H133" s="26">
        <f>VLOOKUP(G133,lookups!$B$10:$C$22,2)</f>
        <v>10</v>
      </c>
      <c r="I133" s="26">
        <v>0</v>
      </c>
      <c r="J133" s="26">
        <f>VLOOKUP(I133,lookups!$B$10:$C$22,2)</f>
        <v>0</v>
      </c>
      <c r="K133" s="5" t="s">
        <v>81</v>
      </c>
      <c r="L133" s="66"/>
      <c r="M133" s="66"/>
      <c r="N133" s="66"/>
      <c r="O133" s="66"/>
      <c r="P133" s="1"/>
      <c r="Q133" s="66"/>
      <c r="R133" s="66"/>
      <c r="S133" s="66"/>
      <c r="T133" s="66"/>
    </row>
    <row r="134" spans="1:20" ht="72" x14ac:dyDescent="0.2">
      <c r="A134" s="66" t="s">
        <v>201</v>
      </c>
      <c r="B134" s="68">
        <v>42614</v>
      </c>
      <c r="C134" s="68" t="s">
        <v>575</v>
      </c>
      <c r="D134" s="66" t="s">
        <v>291</v>
      </c>
      <c r="E134" s="1" t="s">
        <v>298</v>
      </c>
      <c r="F134" s="1" t="s">
        <v>299</v>
      </c>
      <c r="G134" s="26" t="s">
        <v>91</v>
      </c>
      <c r="H134" s="26">
        <f>VLOOKUP(G134,lookups!$B$10:$C$22,2)</f>
        <v>10</v>
      </c>
      <c r="I134" s="26">
        <v>0</v>
      </c>
      <c r="J134" s="26">
        <f>VLOOKUP(I134,lookups!$B$10:$C$22,2)</f>
        <v>0</v>
      </c>
      <c r="K134" s="5" t="s">
        <v>81</v>
      </c>
      <c r="L134" s="66"/>
      <c r="M134" s="66"/>
      <c r="N134" s="66"/>
      <c r="O134" s="66"/>
      <c r="P134" s="1"/>
      <c r="Q134" s="66"/>
      <c r="R134" s="66"/>
      <c r="S134" s="66"/>
      <c r="T134" s="66"/>
    </row>
    <row r="135" spans="1:20" ht="144" x14ac:dyDescent="0.2">
      <c r="A135" s="66" t="s">
        <v>201</v>
      </c>
      <c r="B135" s="68">
        <v>42614</v>
      </c>
      <c r="C135" s="68" t="s">
        <v>575</v>
      </c>
      <c r="D135" s="66" t="s">
        <v>291</v>
      </c>
      <c r="E135" s="1" t="s">
        <v>300</v>
      </c>
      <c r="F135" s="1" t="s">
        <v>301</v>
      </c>
      <c r="G135" s="26" t="s">
        <v>91</v>
      </c>
      <c r="H135" s="26">
        <f>VLOOKUP(G135,lookups!$B$10:$C$22,2)</f>
        <v>10</v>
      </c>
      <c r="I135" s="26">
        <v>0</v>
      </c>
      <c r="J135" s="26">
        <f>VLOOKUP(I135,lookups!$B$10:$C$22,2)</f>
        <v>0</v>
      </c>
      <c r="K135" s="5" t="s">
        <v>81</v>
      </c>
      <c r="L135" s="66"/>
      <c r="M135" s="66"/>
      <c r="N135" s="66"/>
      <c r="O135" s="66"/>
      <c r="P135" s="1"/>
      <c r="Q135" s="66"/>
      <c r="R135" s="66"/>
      <c r="S135" s="66"/>
      <c r="T135" s="66"/>
    </row>
    <row r="136" spans="1:20" ht="84" x14ac:dyDescent="0.2">
      <c r="A136" s="66" t="s">
        <v>201</v>
      </c>
      <c r="B136" s="68">
        <v>42614</v>
      </c>
      <c r="C136" s="68" t="s">
        <v>575</v>
      </c>
      <c r="D136" s="66" t="s">
        <v>291</v>
      </c>
      <c r="E136" s="1" t="s">
        <v>302</v>
      </c>
      <c r="F136" s="1" t="s">
        <v>303</v>
      </c>
      <c r="G136" s="26" t="s">
        <v>91</v>
      </c>
      <c r="H136" s="26">
        <f>VLOOKUP(G136,lookups!$B$10:$C$22,2)</f>
        <v>10</v>
      </c>
      <c r="I136" s="26">
        <v>0</v>
      </c>
      <c r="J136" s="26">
        <f>VLOOKUP(I136,lookups!$B$10:$C$22,2)</f>
        <v>0</v>
      </c>
      <c r="K136" s="5" t="s">
        <v>81</v>
      </c>
      <c r="L136" s="66"/>
      <c r="M136" s="66"/>
      <c r="N136" s="66"/>
      <c r="O136" s="66"/>
      <c r="P136" s="1"/>
      <c r="Q136" s="66"/>
      <c r="R136" s="66"/>
      <c r="S136" s="66"/>
      <c r="T136" s="66"/>
    </row>
    <row r="137" spans="1:20" ht="144" x14ac:dyDescent="0.2">
      <c r="A137" s="66" t="s">
        <v>201</v>
      </c>
      <c r="B137" s="68">
        <v>42614</v>
      </c>
      <c r="C137" s="68" t="s">
        <v>575</v>
      </c>
      <c r="D137" s="66" t="s">
        <v>291</v>
      </c>
      <c r="E137" s="1" t="s">
        <v>304</v>
      </c>
      <c r="F137" s="1" t="s">
        <v>305</v>
      </c>
      <c r="G137" s="26" t="s">
        <v>91</v>
      </c>
      <c r="H137" s="26">
        <f>VLOOKUP(G137,lookups!$B$10:$C$22,2)</f>
        <v>10</v>
      </c>
      <c r="I137" s="26" t="s">
        <v>91</v>
      </c>
      <c r="J137" s="26">
        <f>VLOOKUP(I137,lookups!$B$10:$C$22,2)</f>
        <v>10</v>
      </c>
      <c r="K137" s="10" t="s">
        <v>82</v>
      </c>
      <c r="L137" s="66"/>
      <c r="M137" s="66"/>
      <c r="N137" s="66"/>
      <c r="O137" s="66"/>
      <c r="P137" s="1"/>
      <c r="Q137" s="66"/>
      <c r="R137" s="66"/>
      <c r="S137" s="66"/>
      <c r="T137" s="72"/>
    </row>
    <row r="138" spans="1:20" ht="96" x14ac:dyDescent="0.2">
      <c r="A138" s="66" t="s">
        <v>201</v>
      </c>
      <c r="B138" s="68">
        <v>42614</v>
      </c>
      <c r="C138" s="68" t="s">
        <v>575</v>
      </c>
      <c r="D138" s="66" t="s">
        <v>291</v>
      </c>
      <c r="E138" s="1" t="s">
        <v>306</v>
      </c>
      <c r="F138" s="7" t="s">
        <v>307</v>
      </c>
      <c r="G138" s="26" t="s">
        <v>91</v>
      </c>
      <c r="H138" s="26">
        <f>VLOOKUP(G138,lookups!$B$10:$C$22,2)</f>
        <v>10</v>
      </c>
      <c r="I138" s="26" t="s">
        <v>91</v>
      </c>
      <c r="J138" s="26">
        <f>VLOOKUP(I138,lookups!$B$10:$C$22,2)</f>
        <v>10</v>
      </c>
      <c r="K138" s="5" t="s">
        <v>82</v>
      </c>
      <c r="L138" s="66"/>
      <c r="M138" s="66"/>
      <c r="N138" s="66"/>
      <c r="O138" s="66"/>
      <c r="P138" s="7"/>
      <c r="Q138" s="66"/>
      <c r="R138" s="66"/>
      <c r="S138" s="66"/>
      <c r="T138" s="66"/>
    </row>
    <row r="139" spans="1:20" ht="72" x14ac:dyDescent="0.2">
      <c r="A139" s="66" t="s">
        <v>201</v>
      </c>
      <c r="B139" s="68">
        <v>42614</v>
      </c>
      <c r="C139" s="68" t="s">
        <v>575</v>
      </c>
      <c r="D139" s="66" t="s">
        <v>291</v>
      </c>
      <c r="E139" s="1" t="s">
        <v>308</v>
      </c>
      <c r="F139" s="7" t="s">
        <v>309</v>
      </c>
      <c r="G139" s="26" t="s">
        <v>91</v>
      </c>
      <c r="H139" s="26">
        <f>VLOOKUP(G139,lookups!$B$10:$C$22,2)</f>
        <v>10</v>
      </c>
      <c r="I139" s="26" t="s">
        <v>91</v>
      </c>
      <c r="J139" s="26">
        <f>VLOOKUP(I139,lookups!$B$10:$C$22,2)</f>
        <v>10</v>
      </c>
      <c r="K139" s="10" t="s">
        <v>82</v>
      </c>
      <c r="L139" s="66"/>
      <c r="M139" s="66"/>
      <c r="N139" s="66"/>
      <c r="O139" s="66"/>
      <c r="P139" s="7"/>
      <c r="Q139" s="66"/>
      <c r="R139" s="66"/>
      <c r="S139" s="66"/>
      <c r="T139" s="72"/>
    </row>
    <row r="140" spans="1:20" ht="216" x14ac:dyDescent="0.2">
      <c r="A140" s="66" t="s">
        <v>201</v>
      </c>
      <c r="B140" s="68">
        <v>42614</v>
      </c>
      <c r="C140" s="68" t="s">
        <v>575</v>
      </c>
      <c r="D140" s="66" t="s">
        <v>291</v>
      </c>
      <c r="E140" s="1" t="s">
        <v>310</v>
      </c>
      <c r="F140" s="7" t="s">
        <v>311</v>
      </c>
      <c r="G140" s="26" t="s">
        <v>91</v>
      </c>
      <c r="H140" s="26">
        <f>VLOOKUP(G140,lookups!$B$10:$C$22,2)</f>
        <v>10</v>
      </c>
      <c r="I140" s="26">
        <v>0</v>
      </c>
      <c r="J140" s="26">
        <f>VLOOKUP(I140,lookups!$B$10:$C$22,2)</f>
        <v>0</v>
      </c>
      <c r="K140" s="10" t="s">
        <v>81</v>
      </c>
      <c r="L140" s="66"/>
      <c r="M140" s="66"/>
      <c r="N140" s="66"/>
      <c r="O140" s="66"/>
      <c r="P140" s="7"/>
      <c r="Q140" s="66"/>
      <c r="R140" s="66"/>
      <c r="S140" s="66"/>
      <c r="T140" s="72"/>
    </row>
    <row r="141" spans="1:20" hidden="1" x14ac:dyDescent="0.2">
      <c r="A141" s="66"/>
      <c r="B141" s="66"/>
      <c r="C141" s="66"/>
      <c r="D141" s="66"/>
      <c r="E141" s="1"/>
      <c r="F141" s="7"/>
      <c r="G141" s="7"/>
      <c r="H141" s="7">
        <f>SUM(H72:H140)</f>
        <v>4020</v>
      </c>
      <c r="I141" s="7"/>
      <c r="J141" s="7">
        <f>SUM(J72:J140)</f>
        <v>720</v>
      </c>
      <c r="K141" s="5"/>
      <c r="L141" s="66"/>
      <c r="M141" s="66"/>
      <c r="N141" s="66"/>
      <c r="O141" s="66"/>
      <c r="P141" s="7"/>
      <c r="Q141" s="66"/>
      <c r="R141" s="66"/>
      <c r="S141" s="66"/>
      <c r="T141" s="66"/>
    </row>
    <row r="142" spans="1:20" x14ac:dyDescent="0.2">
      <c r="A142" s="66"/>
      <c r="B142" s="66"/>
      <c r="C142" s="66"/>
      <c r="D142" s="66"/>
      <c r="E142" s="1"/>
      <c r="F142" s="7"/>
      <c r="G142" s="7"/>
      <c r="H142" s="7"/>
      <c r="I142" s="7"/>
      <c r="J142" s="7"/>
      <c r="K142" s="5"/>
      <c r="L142" s="66"/>
      <c r="M142" s="66"/>
      <c r="N142" s="66"/>
      <c r="O142" s="66"/>
      <c r="P142" s="7"/>
      <c r="Q142" s="66"/>
      <c r="R142" s="66"/>
      <c r="S142" s="66"/>
      <c r="T142" s="66"/>
    </row>
    <row r="143" spans="1:20" x14ac:dyDescent="0.2">
      <c r="A143" s="66"/>
      <c r="B143" s="66"/>
      <c r="C143" s="66"/>
      <c r="D143" s="66"/>
      <c r="E143" s="1"/>
      <c r="F143" s="7"/>
      <c r="G143" s="7"/>
      <c r="H143" s="7"/>
      <c r="I143" s="7"/>
      <c r="J143" s="7"/>
      <c r="K143" s="5"/>
      <c r="L143" s="66"/>
      <c r="M143" s="66"/>
      <c r="N143" s="66"/>
      <c r="O143" s="66"/>
      <c r="P143" s="7"/>
      <c r="Q143" s="66"/>
      <c r="R143" s="66"/>
      <c r="S143" s="66"/>
      <c r="T143" s="66"/>
    </row>
    <row r="144" spans="1:20" ht="15" thickBot="1" x14ac:dyDescent="0.25">
      <c r="A144" s="66"/>
      <c r="B144" s="66"/>
      <c r="C144" s="66"/>
      <c r="D144" s="66"/>
      <c r="E144" s="1"/>
      <c r="F144" s="7"/>
      <c r="G144" s="7"/>
      <c r="H144" s="250"/>
      <c r="I144" s="250"/>
      <c r="J144" s="250"/>
      <c r="K144" s="251"/>
      <c r="L144" s="66"/>
      <c r="M144" s="66"/>
      <c r="N144" s="66"/>
      <c r="O144" s="66"/>
      <c r="P144" s="7"/>
      <c r="Q144" s="66"/>
      <c r="R144" s="66"/>
      <c r="S144" s="66"/>
      <c r="T144" s="66"/>
    </row>
    <row r="145" spans="1:20" ht="15" customHeight="1" x14ac:dyDescent="0.2">
      <c r="A145" s="66"/>
      <c r="B145" s="66"/>
      <c r="C145" s="66"/>
      <c r="D145" s="66"/>
      <c r="E145" s="229"/>
      <c r="F145" s="283" t="s">
        <v>576</v>
      </c>
      <c r="G145" s="284"/>
      <c r="H145" s="254"/>
      <c r="I145" s="277" t="s">
        <v>577</v>
      </c>
      <c r="J145" s="278"/>
      <c r="K145" s="279"/>
      <c r="L145" s="164"/>
      <c r="M145" s="66"/>
      <c r="N145" s="66"/>
      <c r="O145" s="66"/>
      <c r="P145" s="7"/>
      <c r="Q145" s="66"/>
      <c r="R145" s="66"/>
      <c r="S145" s="66"/>
      <c r="T145" s="66"/>
    </row>
    <row r="146" spans="1:20" ht="24" customHeight="1" x14ac:dyDescent="0.2">
      <c r="A146" s="66"/>
      <c r="B146" s="66"/>
      <c r="C146" s="66"/>
      <c r="D146" s="66"/>
      <c r="E146" s="229"/>
      <c r="F146" s="230" t="s">
        <v>193</v>
      </c>
      <c r="G146" s="231">
        <f>(H71-J71)/H71</f>
        <v>0.82835820895522383</v>
      </c>
      <c r="H146" s="247"/>
      <c r="I146" s="285" t="s">
        <v>193</v>
      </c>
      <c r="J146" s="286"/>
      <c r="K146" s="231">
        <f>(CICS!H141-CICS!J141)/CICS!H141</f>
        <v>0.82089552238805974</v>
      </c>
      <c r="L146" s="164"/>
      <c r="M146" s="66"/>
      <c r="N146" s="66"/>
      <c r="O146" s="66"/>
      <c r="P146" s="1"/>
      <c r="Q146" s="66"/>
      <c r="R146" s="66"/>
      <c r="S146" s="66"/>
      <c r="T146" s="66"/>
    </row>
    <row r="147" spans="1:20" ht="36" customHeight="1" x14ac:dyDescent="0.2">
      <c r="A147" s="66"/>
      <c r="B147" s="66"/>
      <c r="C147" s="66"/>
      <c r="D147" s="66"/>
      <c r="E147" s="229"/>
      <c r="F147" s="230" t="s">
        <v>98</v>
      </c>
      <c r="G147" s="231">
        <f>J71/H71</f>
        <v>0.17164179104477612</v>
      </c>
      <c r="H147" s="247"/>
      <c r="I147" s="285" t="s">
        <v>98</v>
      </c>
      <c r="J147" s="286"/>
      <c r="K147" s="231">
        <f>CICS!J141/CICS!H141</f>
        <v>0.17910447761194029</v>
      </c>
      <c r="L147" s="164"/>
      <c r="M147" s="66"/>
      <c r="N147" s="66"/>
      <c r="O147" s="66"/>
      <c r="P147" s="1"/>
      <c r="Q147" s="66"/>
      <c r="R147" s="66"/>
      <c r="S147" s="66"/>
      <c r="T147" s="66"/>
    </row>
    <row r="148" spans="1:20" x14ac:dyDescent="0.2">
      <c r="A148" s="66"/>
      <c r="B148" s="66"/>
      <c r="C148" s="66"/>
      <c r="D148" s="66"/>
      <c r="E148" s="229"/>
      <c r="F148" s="232"/>
      <c r="G148" s="233"/>
      <c r="H148" s="247"/>
      <c r="I148" s="280"/>
      <c r="J148" s="281"/>
      <c r="K148" s="282"/>
      <c r="L148" s="164"/>
      <c r="M148" s="66"/>
      <c r="N148" s="66"/>
      <c r="O148" s="66"/>
      <c r="P148" s="1"/>
      <c r="Q148" s="66"/>
      <c r="R148" s="66"/>
      <c r="S148" s="66"/>
      <c r="T148" s="66"/>
    </row>
    <row r="149" spans="1:20" ht="36" customHeight="1" x14ac:dyDescent="0.2">
      <c r="A149" s="66"/>
      <c r="B149" s="66"/>
      <c r="C149" s="66"/>
      <c r="D149" s="66"/>
      <c r="E149" s="229"/>
      <c r="F149" s="230" t="s">
        <v>97</v>
      </c>
      <c r="G149" s="234">
        <f>COUNTIF(K$1:K$145,"Compliant")</f>
        <v>107</v>
      </c>
      <c r="H149" s="247"/>
      <c r="I149" s="285" t="s">
        <v>97</v>
      </c>
      <c r="J149" s="286"/>
      <c r="K149" s="255">
        <f>COUNTIF(K$72:K$140,"Compliant")</f>
        <v>52</v>
      </c>
      <c r="L149" s="164"/>
      <c r="M149" s="66"/>
      <c r="N149" s="66"/>
      <c r="O149" s="66"/>
      <c r="P149" s="1"/>
      <c r="Q149" s="66"/>
      <c r="R149" s="66"/>
      <c r="S149" s="66"/>
      <c r="T149" s="66"/>
    </row>
    <row r="150" spans="1:20" ht="36" customHeight="1" x14ac:dyDescent="0.2">
      <c r="A150" s="66"/>
      <c r="B150" s="66"/>
      <c r="C150" s="66"/>
      <c r="D150" s="66"/>
      <c r="E150" s="229"/>
      <c r="F150" s="230" t="s">
        <v>96</v>
      </c>
      <c r="G150" s="234">
        <f>COUNTIF(K$1:K$145,"Non Compliant")</f>
        <v>31</v>
      </c>
      <c r="H150" s="247"/>
      <c r="I150" s="285" t="s">
        <v>96</v>
      </c>
      <c r="J150" s="286"/>
      <c r="K150" s="234">
        <f>COUNTIF(K$72:K$140,"Non Compliant")</f>
        <v>17</v>
      </c>
      <c r="L150" s="164"/>
      <c r="M150" s="66"/>
      <c r="N150" s="66"/>
      <c r="O150" s="66"/>
      <c r="P150" s="1"/>
      <c r="Q150" s="66"/>
      <c r="R150" s="66"/>
      <c r="S150" s="66"/>
      <c r="T150" s="66"/>
    </row>
    <row r="151" spans="1:20" x14ac:dyDescent="0.2">
      <c r="A151" s="66"/>
      <c r="B151" s="66"/>
      <c r="C151" s="66"/>
      <c r="D151" s="66"/>
      <c r="E151" s="229"/>
      <c r="F151" s="235"/>
      <c r="G151" s="236">
        <f>SUM(G149:G150)</f>
        <v>138</v>
      </c>
      <c r="H151" s="247"/>
      <c r="I151" s="275"/>
      <c r="J151" s="276"/>
      <c r="K151" s="236">
        <f>SUM(K149:K150)</f>
        <v>69</v>
      </c>
      <c r="L151" s="164"/>
      <c r="M151" s="66"/>
      <c r="N151" s="66"/>
      <c r="O151" s="66"/>
      <c r="P151" s="1"/>
      <c r="Q151" s="66"/>
      <c r="R151" s="66"/>
      <c r="S151" s="66"/>
      <c r="T151" s="66"/>
    </row>
    <row r="152" spans="1:20" x14ac:dyDescent="0.2">
      <c r="A152" s="66"/>
      <c r="B152" s="66"/>
      <c r="C152" s="66"/>
      <c r="D152" s="66"/>
      <c r="E152" s="229"/>
      <c r="F152" s="237"/>
      <c r="G152" s="238"/>
      <c r="H152" s="247"/>
      <c r="I152" s="275"/>
      <c r="J152" s="289"/>
      <c r="K152" s="290"/>
      <c r="L152" s="164"/>
      <c r="M152" s="66"/>
      <c r="N152" s="66"/>
      <c r="O152" s="66"/>
      <c r="P152" s="1"/>
      <c r="Q152" s="66"/>
      <c r="R152" s="66"/>
      <c r="S152" s="66"/>
      <c r="T152" s="66"/>
    </row>
    <row r="153" spans="1:20" ht="24" customHeight="1" x14ac:dyDescent="0.2">
      <c r="A153" s="66"/>
      <c r="B153" s="66"/>
      <c r="C153" s="66"/>
      <c r="D153" s="66"/>
      <c r="E153" s="229"/>
      <c r="F153" s="230" t="s">
        <v>95</v>
      </c>
      <c r="G153" s="239"/>
      <c r="H153" s="247"/>
      <c r="I153" s="291" t="s">
        <v>95</v>
      </c>
      <c r="J153" s="292"/>
      <c r="K153" s="239"/>
      <c r="L153" s="164"/>
      <c r="M153" s="66"/>
      <c r="N153" s="66"/>
      <c r="O153" s="66"/>
      <c r="P153" s="1"/>
      <c r="Q153" s="66"/>
      <c r="R153" s="66"/>
      <c r="S153" s="66"/>
      <c r="T153" s="66"/>
    </row>
    <row r="154" spans="1:20" x14ac:dyDescent="0.2">
      <c r="A154" s="66"/>
      <c r="B154" s="66"/>
      <c r="C154" s="66"/>
      <c r="D154" s="66"/>
      <c r="E154" s="229"/>
      <c r="F154" s="240" t="s">
        <v>94</v>
      </c>
      <c r="G154" s="238">
        <v>0</v>
      </c>
      <c r="H154" s="247"/>
      <c r="I154" s="287" t="s">
        <v>94</v>
      </c>
      <c r="J154" s="288"/>
      <c r="K154" s="238">
        <v>0</v>
      </c>
      <c r="L154" s="164"/>
      <c r="M154" s="66"/>
      <c r="N154" s="66"/>
      <c r="O154" s="66"/>
      <c r="P154" s="1"/>
      <c r="Q154" s="66"/>
      <c r="R154" s="66"/>
      <c r="S154" s="66"/>
      <c r="T154" s="66"/>
    </row>
    <row r="155" spans="1:20" x14ac:dyDescent="0.2">
      <c r="A155" s="66"/>
      <c r="B155" s="66"/>
      <c r="C155" s="66"/>
      <c r="D155" s="66"/>
      <c r="E155" s="229"/>
      <c r="F155" s="240" t="s">
        <v>93</v>
      </c>
      <c r="G155" s="238">
        <v>0</v>
      </c>
      <c r="H155" s="247"/>
      <c r="I155" s="287" t="s">
        <v>93</v>
      </c>
      <c r="J155" s="288"/>
      <c r="K155" s="238">
        <v>0</v>
      </c>
      <c r="L155" s="164"/>
      <c r="M155" s="66"/>
      <c r="N155" s="66"/>
      <c r="O155" s="66"/>
      <c r="P155" s="1"/>
      <c r="Q155" s="66"/>
      <c r="R155" s="66"/>
      <c r="S155" s="66"/>
      <c r="T155" s="66"/>
    </row>
    <row r="156" spans="1:20" x14ac:dyDescent="0.2">
      <c r="A156" s="66"/>
      <c r="B156" s="66"/>
      <c r="C156" s="66"/>
      <c r="D156" s="66"/>
      <c r="E156" s="229"/>
      <c r="F156" s="240" t="s">
        <v>92</v>
      </c>
      <c r="G156" s="238">
        <v>0</v>
      </c>
      <c r="H156" s="247"/>
      <c r="I156" s="287" t="s">
        <v>92</v>
      </c>
      <c r="J156" s="288"/>
      <c r="K156" s="238">
        <v>0</v>
      </c>
      <c r="L156" s="164"/>
      <c r="M156" s="66"/>
      <c r="N156" s="66"/>
      <c r="O156" s="66"/>
      <c r="P156" s="1"/>
      <c r="Q156" s="66"/>
      <c r="R156" s="66"/>
      <c r="S156" s="66"/>
      <c r="T156" s="66"/>
    </row>
    <row r="157" spans="1:20" x14ac:dyDescent="0.2">
      <c r="A157" s="66"/>
      <c r="B157" s="66"/>
      <c r="C157" s="66"/>
      <c r="D157" s="66"/>
      <c r="E157" s="229"/>
      <c r="F157" s="240" t="s">
        <v>91</v>
      </c>
      <c r="G157" s="238">
        <v>10</v>
      </c>
      <c r="H157" s="247"/>
      <c r="I157" s="287" t="s">
        <v>91</v>
      </c>
      <c r="J157" s="288"/>
      <c r="K157" s="238">
        <v>13</v>
      </c>
      <c r="L157" s="164"/>
      <c r="M157" s="66"/>
      <c r="N157" s="66"/>
      <c r="O157" s="66"/>
      <c r="P157" s="1"/>
      <c r="Q157" s="66"/>
      <c r="R157" s="66"/>
      <c r="S157" s="66"/>
      <c r="T157" s="66"/>
    </row>
    <row r="158" spans="1:20" x14ac:dyDescent="0.2">
      <c r="A158" s="66"/>
      <c r="B158" s="66"/>
      <c r="C158" s="66"/>
      <c r="D158" s="66"/>
      <c r="E158" s="229"/>
      <c r="F158" s="240" t="s">
        <v>90</v>
      </c>
      <c r="G158" s="238">
        <v>0</v>
      </c>
      <c r="H158" s="247"/>
      <c r="I158" s="287" t="s">
        <v>90</v>
      </c>
      <c r="J158" s="288"/>
      <c r="K158" s="238">
        <v>0</v>
      </c>
      <c r="L158" s="164"/>
      <c r="M158" s="66"/>
      <c r="N158" s="66"/>
      <c r="O158" s="66"/>
      <c r="P158" s="1"/>
      <c r="Q158" s="66"/>
      <c r="R158" s="66"/>
      <c r="S158" s="66"/>
      <c r="T158" s="66"/>
    </row>
    <row r="159" spans="1:20" x14ac:dyDescent="0.2">
      <c r="A159" s="66"/>
      <c r="B159" s="66"/>
      <c r="C159" s="66"/>
      <c r="D159" s="66"/>
      <c r="E159" s="229"/>
      <c r="F159" s="240" t="s">
        <v>89</v>
      </c>
      <c r="G159" s="238">
        <v>0</v>
      </c>
      <c r="H159" s="247"/>
      <c r="I159" s="287" t="s">
        <v>89</v>
      </c>
      <c r="J159" s="288"/>
      <c r="K159" s="238">
        <v>0</v>
      </c>
      <c r="L159" s="164"/>
      <c r="M159" s="66"/>
      <c r="N159" s="66"/>
      <c r="O159" s="66"/>
      <c r="P159" s="1"/>
      <c r="Q159" s="66"/>
      <c r="R159" s="66"/>
      <c r="S159" s="66"/>
      <c r="T159" s="66"/>
    </row>
    <row r="160" spans="1:20" x14ac:dyDescent="0.2">
      <c r="A160" s="66"/>
      <c r="B160" s="66"/>
      <c r="C160" s="66"/>
      <c r="D160" s="66"/>
      <c r="E160" s="229"/>
      <c r="F160" s="240" t="s">
        <v>88</v>
      </c>
      <c r="G160" s="238">
        <v>6</v>
      </c>
      <c r="H160" s="247"/>
      <c r="I160" s="287" t="s">
        <v>88</v>
      </c>
      <c r="J160" s="288"/>
      <c r="K160" s="238">
        <v>6</v>
      </c>
      <c r="L160" s="164"/>
      <c r="M160" s="66"/>
      <c r="N160" s="66"/>
      <c r="O160" s="66"/>
      <c r="P160" s="1"/>
      <c r="Q160" s="66"/>
      <c r="R160" s="66"/>
      <c r="S160" s="66"/>
      <c r="T160" s="66"/>
    </row>
    <row r="161" spans="1:20" x14ac:dyDescent="0.2">
      <c r="A161" s="66"/>
      <c r="B161" s="66"/>
      <c r="C161" s="66"/>
      <c r="D161" s="66"/>
      <c r="E161" s="229"/>
      <c r="F161" s="240" t="s">
        <v>87</v>
      </c>
      <c r="G161" s="238">
        <v>0</v>
      </c>
      <c r="H161" s="248"/>
      <c r="I161" s="287" t="s">
        <v>87</v>
      </c>
      <c r="J161" s="288"/>
      <c r="K161" s="238">
        <v>0</v>
      </c>
      <c r="L161" s="164"/>
      <c r="M161" s="66"/>
      <c r="N161" s="66"/>
      <c r="O161" s="66"/>
      <c r="P161" s="7"/>
      <c r="Q161" s="66"/>
      <c r="R161" s="66"/>
      <c r="S161" s="66"/>
      <c r="T161" s="66"/>
    </row>
    <row r="162" spans="1:20" x14ac:dyDescent="0.2">
      <c r="A162" s="66"/>
      <c r="B162" s="66"/>
      <c r="C162" s="66"/>
      <c r="D162" s="66"/>
      <c r="E162" s="229"/>
      <c r="F162" s="240" t="s">
        <v>86</v>
      </c>
      <c r="G162" s="238">
        <v>0</v>
      </c>
      <c r="H162" s="248"/>
      <c r="I162" s="287" t="s">
        <v>86</v>
      </c>
      <c r="J162" s="288"/>
      <c r="K162" s="238">
        <v>0</v>
      </c>
      <c r="L162" s="164"/>
      <c r="M162" s="66"/>
      <c r="N162" s="66"/>
      <c r="O162" s="66"/>
      <c r="P162" s="7"/>
      <c r="Q162" s="66"/>
      <c r="R162" s="66"/>
      <c r="S162" s="66"/>
      <c r="T162" s="66"/>
    </row>
    <row r="163" spans="1:20" x14ac:dyDescent="0.2">
      <c r="A163" s="66"/>
      <c r="B163" s="66"/>
      <c r="C163" s="66"/>
      <c r="D163" s="66"/>
      <c r="E163" s="229"/>
      <c r="F163" s="240" t="s">
        <v>85</v>
      </c>
      <c r="G163" s="238">
        <v>0</v>
      </c>
      <c r="H163" s="248"/>
      <c r="I163" s="287" t="s">
        <v>85</v>
      </c>
      <c r="J163" s="288"/>
      <c r="K163" s="238">
        <v>0</v>
      </c>
      <c r="L163" s="164"/>
      <c r="M163" s="66"/>
      <c r="N163" s="66"/>
      <c r="O163" s="66"/>
      <c r="P163" s="7"/>
      <c r="Q163" s="66"/>
      <c r="R163" s="66"/>
      <c r="S163" s="66"/>
      <c r="T163" s="66"/>
    </row>
    <row r="164" spans="1:20" x14ac:dyDescent="0.2">
      <c r="A164" s="66"/>
      <c r="B164" s="66"/>
      <c r="C164" s="66"/>
      <c r="D164" s="66"/>
      <c r="E164" s="229"/>
      <c r="F164" s="240" t="s">
        <v>84</v>
      </c>
      <c r="G164" s="238">
        <v>0</v>
      </c>
      <c r="H164" s="248"/>
      <c r="I164" s="287" t="s">
        <v>84</v>
      </c>
      <c r="J164" s="288"/>
      <c r="K164" s="238">
        <v>0</v>
      </c>
      <c r="L164" s="164"/>
      <c r="M164" s="66"/>
      <c r="N164" s="66"/>
      <c r="O164" s="66"/>
      <c r="P164" s="7"/>
      <c r="Q164" s="66"/>
      <c r="R164" s="66"/>
      <c r="S164" s="66"/>
      <c r="T164" s="66"/>
    </row>
    <row r="165" spans="1:20" x14ac:dyDescent="0.2">
      <c r="A165" s="66"/>
      <c r="B165" s="66"/>
      <c r="C165" s="66"/>
      <c r="D165" s="66"/>
      <c r="E165" s="229"/>
      <c r="F165" s="240" t="s">
        <v>83</v>
      </c>
      <c r="G165" s="241">
        <v>0</v>
      </c>
      <c r="H165" s="248"/>
      <c r="I165" s="287" t="s">
        <v>83</v>
      </c>
      <c r="J165" s="288"/>
      <c r="K165" s="241">
        <v>0</v>
      </c>
      <c r="L165" s="164"/>
      <c r="M165" s="66"/>
      <c r="N165" s="66"/>
      <c r="O165" s="66"/>
      <c r="P165" s="7"/>
      <c r="Q165" s="66"/>
      <c r="R165" s="66"/>
      <c r="S165" s="66"/>
      <c r="T165" s="66"/>
    </row>
    <row r="166" spans="1:20" ht="15" thickBot="1" x14ac:dyDescent="0.25">
      <c r="A166" s="66"/>
      <c r="B166" s="66"/>
      <c r="C166" s="66"/>
      <c r="D166" s="66"/>
      <c r="E166" s="229"/>
      <c r="F166" s="242"/>
      <c r="G166" s="246">
        <f>SUM(G154:G165)</f>
        <v>16</v>
      </c>
      <c r="H166" s="249"/>
      <c r="I166" s="242"/>
      <c r="J166" s="253"/>
      <c r="K166" s="243">
        <f>SUM(K154:K165)</f>
        <v>19</v>
      </c>
      <c r="L166" s="164"/>
      <c r="M166" s="66"/>
      <c r="N166" s="66"/>
      <c r="O166" s="66"/>
      <c r="P166" s="7"/>
      <c r="Q166" s="66"/>
      <c r="R166" s="66"/>
      <c r="S166" s="66"/>
      <c r="T166" s="66"/>
    </row>
    <row r="167" spans="1:20" x14ac:dyDescent="0.2">
      <c r="E167" s="2"/>
      <c r="F167" s="219"/>
      <c r="G167" s="219"/>
      <c r="I167" s="252"/>
      <c r="J167" s="219"/>
      <c r="K167" s="252"/>
    </row>
    <row r="168" spans="1:20" x14ac:dyDescent="0.2">
      <c r="E168" s="3"/>
      <c r="K168" s="244"/>
    </row>
    <row r="169" spans="1:20" x14ac:dyDescent="0.2">
      <c r="E169" s="3"/>
      <c r="K169" s="245"/>
    </row>
    <row r="170" spans="1:20" x14ac:dyDescent="0.2">
      <c r="E170" s="14"/>
      <c r="K170" s="245"/>
    </row>
    <row r="171" spans="1:20" x14ac:dyDescent="0.2">
      <c r="K171" s="245"/>
    </row>
    <row r="172" spans="1:20" x14ac:dyDescent="0.2">
      <c r="K172" s="245"/>
    </row>
  </sheetData>
  <autoFilter ref="A1:T141">
    <filterColumn colId="2">
      <customFilters>
        <customFilter operator="notEqual" val=" "/>
      </customFilters>
    </filterColumn>
  </autoFilter>
  <mergeCells count="22">
    <mergeCell ref="I152:K152"/>
    <mergeCell ref="I160:J160"/>
    <mergeCell ref="I161:J161"/>
    <mergeCell ref="I162:J162"/>
    <mergeCell ref="I163:J163"/>
    <mergeCell ref="I153:J153"/>
    <mergeCell ref="I164:J164"/>
    <mergeCell ref="I165:J165"/>
    <mergeCell ref="I154:J154"/>
    <mergeCell ref="I155:J155"/>
    <mergeCell ref="I156:J156"/>
    <mergeCell ref="I157:J157"/>
    <mergeCell ref="I158:J158"/>
    <mergeCell ref="I159:J159"/>
    <mergeCell ref="I151:J151"/>
    <mergeCell ref="I145:K145"/>
    <mergeCell ref="I148:K148"/>
    <mergeCell ref="F145:G145"/>
    <mergeCell ref="I146:J146"/>
    <mergeCell ref="I147:J147"/>
    <mergeCell ref="I149:J149"/>
    <mergeCell ref="I150:J150"/>
  </mergeCells>
  <conditionalFormatting sqref="K71 K142:K144">
    <cfRule type="cellIs" dxfId="1869" priority="221" stopIfTrue="1" operator="equal">
      <formula>"non-compliant"</formula>
    </cfRule>
    <cfRule type="cellIs" dxfId="1868" priority="222" stopIfTrue="1" operator="equal">
      <formula>"compliant"</formula>
    </cfRule>
  </conditionalFormatting>
  <conditionalFormatting sqref="K61:K62 K59 K55:K56 K53 K27 K25 K4:K6 K8:K10 K47 K15:K18 K12:K13 K21">
    <cfRule type="cellIs" dxfId="1867" priority="219" stopIfTrue="1" operator="equal">
      <formula>"Non Compliant"</formula>
    </cfRule>
    <cfRule type="cellIs" dxfId="1866" priority="220" stopIfTrue="1" operator="equal">
      <formula>"compliant"</formula>
    </cfRule>
  </conditionalFormatting>
  <conditionalFormatting sqref="K7">
    <cfRule type="cellIs" dxfId="1865" priority="217" stopIfTrue="1" operator="equal">
      <formula>"non-compliant"</formula>
    </cfRule>
    <cfRule type="cellIs" dxfId="1864" priority="218" stopIfTrue="1" operator="equal">
      <formula>"compliant"</formula>
    </cfRule>
  </conditionalFormatting>
  <conditionalFormatting sqref="K22">
    <cfRule type="cellIs" dxfId="1863" priority="215" stopIfTrue="1" operator="equal">
      <formula>"non-compliant"</formula>
    </cfRule>
    <cfRule type="cellIs" dxfId="1862" priority="216" stopIfTrue="1" operator="equal">
      <formula>"compliant"</formula>
    </cfRule>
  </conditionalFormatting>
  <conditionalFormatting sqref="K48:K50 K26 K29:K37">
    <cfRule type="cellIs" dxfId="1861" priority="213" stopIfTrue="1" operator="equal">
      <formula>"non-compliant"</formula>
    </cfRule>
    <cfRule type="cellIs" dxfId="1860" priority="214" stopIfTrue="1" operator="equal">
      <formula>"compliant"</formula>
    </cfRule>
  </conditionalFormatting>
  <conditionalFormatting sqref="K28">
    <cfRule type="cellIs" dxfId="1859" priority="211" stopIfTrue="1" operator="equal">
      <formula>"non-compliant"</formula>
    </cfRule>
    <cfRule type="cellIs" dxfId="1858" priority="212" stopIfTrue="1" operator="equal">
      <formula>"compliant"</formula>
    </cfRule>
  </conditionalFormatting>
  <conditionalFormatting sqref="K52">
    <cfRule type="cellIs" dxfId="1857" priority="207" stopIfTrue="1" operator="equal">
      <formula>"non-compliant"</formula>
    </cfRule>
    <cfRule type="cellIs" dxfId="1856" priority="208" stopIfTrue="1" operator="equal">
      <formula>"compliant"</formula>
    </cfRule>
  </conditionalFormatting>
  <conditionalFormatting sqref="K54">
    <cfRule type="cellIs" dxfId="1855" priority="203" stopIfTrue="1" operator="equal">
      <formula>"non-compliant"</formula>
    </cfRule>
    <cfRule type="cellIs" dxfId="1854" priority="204" stopIfTrue="1" operator="equal">
      <formula>"compliant"</formula>
    </cfRule>
  </conditionalFormatting>
  <conditionalFormatting sqref="K57">
    <cfRule type="cellIs" dxfId="1853" priority="201" stopIfTrue="1" operator="equal">
      <formula>"non-compliant"</formula>
    </cfRule>
    <cfRule type="cellIs" dxfId="1852" priority="202" stopIfTrue="1" operator="equal">
      <formula>"compliant"</formula>
    </cfRule>
  </conditionalFormatting>
  <conditionalFormatting sqref="K58">
    <cfRule type="cellIs" dxfId="1851" priority="199" stopIfTrue="1" operator="equal">
      <formula>"non-compliant"</formula>
    </cfRule>
    <cfRule type="cellIs" dxfId="1850" priority="200" stopIfTrue="1" operator="equal">
      <formula>"compliant"</formula>
    </cfRule>
  </conditionalFormatting>
  <conditionalFormatting sqref="K63">
    <cfRule type="cellIs" dxfId="1849" priority="195" stopIfTrue="1" operator="equal">
      <formula>"non-compliant"</formula>
    </cfRule>
    <cfRule type="cellIs" dxfId="1848" priority="196" stopIfTrue="1" operator="equal">
      <formula>"compliant"</formula>
    </cfRule>
  </conditionalFormatting>
  <conditionalFormatting sqref="K64">
    <cfRule type="cellIs" dxfId="1847" priority="193" stopIfTrue="1" operator="equal">
      <formula>"non-compliant"</formula>
    </cfRule>
    <cfRule type="cellIs" dxfId="1846" priority="194" stopIfTrue="1" operator="equal">
      <formula>"compliant"</formula>
    </cfRule>
  </conditionalFormatting>
  <conditionalFormatting sqref="K65">
    <cfRule type="cellIs" dxfId="1845" priority="191" stopIfTrue="1" operator="equal">
      <formula>"non-compliant"</formula>
    </cfRule>
    <cfRule type="cellIs" dxfId="1844" priority="192" stopIfTrue="1" operator="equal">
      <formula>"compliant"</formula>
    </cfRule>
  </conditionalFormatting>
  <conditionalFormatting sqref="K66">
    <cfRule type="cellIs" dxfId="1843" priority="189" stopIfTrue="1" operator="equal">
      <formula>"non-compliant"</formula>
    </cfRule>
    <cfRule type="cellIs" dxfId="1842" priority="190" stopIfTrue="1" operator="equal">
      <formula>"compliant"</formula>
    </cfRule>
  </conditionalFormatting>
  <conditionalFormatting sqref="K68">
    <cfRule type="cellIs" dxfId="1841" priority="185" stopIfTrue="1" operator="equal">
      <formula>"non-compliant"</formula>
    </cfRule>
    <cfRule type="cellIs" dxfId="1840" priority="186" stopIfTrue="1" operator="equal">
      <formula>"compliant"</formula>
    </cfRule>
  </conditionalFormatting>
  <conditionalFormatting sqref="K2">
    <cfRule type="cellIs" dxfId="1839" priority="135" stopIfTrue="1" operator="equal">
      <formula>"non-compliant"</formula>
    </cfRule>
    <cfRule type="cellIs" dxfId="1838" priority="136" stopIfTrue="1" operator="equal">
      <formula>"compliant"</formula>
    </cfRule>
  </conditionalFormatting>
  <conditionalFormatting sqref="K67">
    <cfRule type="cellIs" dxfId="1837" priority="129" stopIfTrue="1" operator="equal">
      <formula>"non-compliant"</formula>
    </cfRule>
    <cfRule type="cellIs" dxfId="1836" priority="130" stopIfTrue="1" operator="equal">
      <formula>"compliant"</formula>
    </cfRule>
  </conditionalFormatting>
  <conditionalFormatting sqref="K51">
    <cfRule type="cellIs" dxfId="1835" priority="131" stopIfTrue="1" operator="equal">
      <formula>"non-compliant"</formula>
    </cfRule>
    <cfRule type="cellIs" dxfId="1834" priority="132" stopIfTrue="1" operator="equal">
      <formula>"compliant"</formula>
    </cfRule>
  </conditionalFormatting>
  <conditionalFormatting sqref="K69">
    <cfRule type="cellIs" dxfId="1833" priority="127" stopIfTrue="1" operator="equal">
      <formula>"non-compliant"</formula>
    </cfRule>
    <cfRule type="cellIs" dxfId="1832" priority="128" stopIfTrue="1" operator="equal">
      <formula>"compliant"</formula>
    </cfRule>
  </conditionalFormatting>
  <conditionalFormatting sqref="K70">
    <cfRule type="cellIs" dxfId="1831" priority="125" stopIfTrue="1" operator="equal">
      <formula>"non-compliant"</formula>
    </cfRule>
    <cfRule type="cellIs" dxfId="1830" priority="126" stopIfTrue="1" operator="equal">
      <formula>"compliant"</formula>
    </cfRule>
  </conditionalFormatting>
  <conditionalFormatting sqref="K60">
    <cfRule type="cellIs" dxfId="1829" priority="123" stopIfTrue="1" operator="equal">
      <formula>"non-compliant"</formula>
    </cfRule>
    <cfRule type="cellIs" dxfId="1828" priority="124" stopIfTrue="1" operator="equal">
      <formula>"compliant"</formula>
    </cfRule>
  </conditionalFormatting>
  <conditionalFormatting sqref="K14">
    <cfRule type="cellIs" dxfId="1827" priority="119" stopIfTrue="1" operator="equal">
      <formula>"non-compliant"</formula>
    </cfRule>
    <cfRule type="cellIs" dxfId="1826" priority="120" stopIfTrue="1" operator="equal">
      <formula>"compliant"</formula>
    </cfRule>
  </conditionalFormatting>
  <conditionalFormatting sqref="K11">
    <cfRule type="cellIs" dxfId="1825" priority="117" stopIfTrue="1" operator="equal">
      <formula>"non-compliant"</formula>
    </cfRule>
    <cfRule type="cellIs" dxfId="1824" priority="118" stopIfTrue="1" operator="equal">
      <formula>"compliant"</formula>
    </cfRule>
  </conditionalFormatting>
  <conditionalFormatting sqref="K3">
    <cfRule type="cellIs" dxfId="1823" priority="115" stopIfTrue="1" operator="equal">
      <formula>"non-compliant"</formula>
    </cfRule>
    <cfRule type="cellIs" dxfId="1822" priority="116" stopIfTrue="1" operator="equal">
      <formula>"compliant"</formula>
    </cfRule>
  </conditionalFormatting>
  <conditionalFormatting sqref="K19">
    <cfRule type="cellIs" dxfId="1821" priority="113" stopIfTrue="1" operator="equal">
      <formula>"non-compliant"</formula>
    </cfRule>
    <cfRule type="cellIs" dxfId="1820" priority="114" stopIfTrue="1" operator="equal">
      <formula>"compliant"</formula>
    </cfRule>
  </conditionalFormatting>
  <conditionalFormatting sqref="K23">
    <cfRule type="cellIs" dxfId="1819" priority="111" stopIfTrue="1" operator="equal">
      <formula>"non-compliant"</formula>
    </cfRule>
    <cfRule type="cellIs" dxfId="1818" priority="112" stopIfTrue="1" operator="equal">
      <formula>"compliant"</formula>
    </cfRule>
  </conditionalFormatting>
  <conditionalFormatting sqref="K20">
    <cfRule type="cellIs" dxfId="1817" priority="109" stopIfTrue="1" operator="equal">
      <formula>"non-compliant"</formula>
    </cfRule>
    <cfRule type="cellIs" dxfId="1816" priority="110" stopIfTrue="1" operator="equal">
      <formula>"compliant"</formula>
    </cfRule>
  </conditionalFormatting>
  <conditionalFormatting sqref="K24">
    <cfRule type="cellIs" dxfId="1815" priority="105" stopIfTrue="1" operator="equal">
      <formula>"non-compliant"</formula>
    </cfRule>
    <cfRule type="cellIs" dxfId="1814" priority="106" stopIfTrue="1" operator="equal">
      <formula>"compliant"</formula>
    </cfRule>
  </conditionalFormatting>
  <conditionalFormatting sqref="K38">
    <cfRule type="cellIs" dxfId="1813" priority="99" stopIfTrue="1" operator="equal">
      <formula>"non-compliant"</formula>
    </cfRule>
    <cfRule type="cellIs" dxfId="1812" priority="100" stopIfTrue="1" operator="equal">
      <formula>"compliant"</formula>
    </cfRule>
  </conditionalFormatting>
  <conditionalFormatting sqref="K41">
    <cfRule type="cellIs" dxfId="1811" priority="93" stopIfTrue="1" operator="equal">
      <formula>"non-compliant"</formula>
    </cfRule>
    <cfRule type="cellIs" dxfId="1810" priority="94" stopIfTrue="1" operator="equal">
      <formula>"compliant"</formula>
    </cfRule>
  </conditionalFormatting>
  <conditionalFormatting sqref="K40">
    <cfRule type="cellIs" dxfId="1809" priority="97" stopIfTrue="1" operator="equal">
      <formula>"non-compliant"</formula>
    </cfRule>
    <cfRule type="cellIs" dxfId="1808" priority="98" stopIfTrue="1" operator="equal">
      <formula>"compliant"</formula>
    </cfRule>
  </conditionalFormatting>
  <conditionalFormatting sqref="K39">
    <cfRule type="cellIs" dxfId="1807" priority="95" stopIfTrue="1" operator="equal">
      <formula>"non-compliant"</formula>
    </cfRule>
    <cfRule type="cellIs" dxfId="1806" priority="96" stopIfTrue="1" operator="equal">
      <formula>"compliant"</formula>
    </cfRule>
  </conditionalFormatting>
  <conditionalFormatting sqref="K43">
    <cfRule type="cellIs" dxfId="1805" priority="87" stopIfTrue="1" operator="equal">
      <formula>"non-compliant"</formula>
    </cfRule>
    <cfRule type="cellIs" dxfId="1804" priority="88" stopIfTrue="1" operator="equal">
      <formula>"compliant"</formula>
    </cfRule>
  </conditionalFormatting>
  <conditionalFormatting sqref="K42">
    <cfRule type="cellIs" dxfId="1803" priority="89" stopIfTrue="1" operator="equal">
      <formula>"non-compliant"</formula>
    </cfRule>
    <cfRule type="cellIs" dxfId="1802" priority="90" stopIfTrue="1" operator="equal">
      <formula>"compliant"</formula>
    </cfRule>
  </conditionalFormatting>
  <conditionalFormatting sqref="K46">
    <cfRule type="cellIs" dxfId="1801" priority="79" stopIfTrue="1" operator="equal">
      <formula>"non-compliant"</formula>
    </cfRule>
    <cfRule type="cellIs" dxfId="1800" priority="80" stopIfTrue="1" operator="equal">
      <formula>"compliant"</formula>
    </cfRule>
  </conditionalFormatting>
  <conditionalFormatting sqref="K44">
    <cfRule type="cellIs" dxfId="1799" priority="85" stopIfTrue="1" operator="equal">
      <formula>"non-compliant"</formula>
    </cfRule>
    <cfRule type="cellIs" dxfId="1798" priority="86" stopIfTrue="1" operator="equal">
      <formula>"compliant"</formula>
    </cfRule>
  </conditionalFormatting>
  <conditionalFormatting sqref="K45">
    <cfRule type="cellIs" dxfId="1797" priority="83" stopIfTrue="1" operator="equal">
      <formula>"Non Compliant"</formula>
    </cfRule>
    <cfRule type="cellIs" dxfId="1796" priority="84" stopIfTrue="1" operator="equal">
      <formula>"compliant"</formula>
    </cfRule>
  </conditionalFormatting>
  <conditionalFormatting sqref="K131:K132 K129 K125:K126 K123 K97 K95 K74:K76 K78:K80 K117 K85:K88 K82:K83 K91">
    <cfRule type="cellIs" dxfId="1795" priority="77" stopIfTrue="1" operator="equal">
      <formula>"Non Compliant"</formula>
    </cfRule>
    <cfRule type="cellIs" dxfId="1794" priority="78" stopIfTrue="1" operator="equal">
      <formula>"Compliant"</formula>
    </cfRule>
  </conditionalFormatting>
  <conditionalFormatting sqref="K77">
    <cfRule type="cellIs" dxfId="1793" priority="75" stopIfTrue="1" operator="equal">
      <formula>"non-compliant"</formula>
    </cfRule>
    <cfRule type="cellIs" dxfId="1792" priority="76" stopIfTrue="1" operator="equal">
      <formula>"compliant"</formula>
    </cfRule>
  </conditionalFormatting>
  <conditionalFormatting sqref="K92">
    <cfRule type="cellIs" dxfId="1791" priority="73" stopIfTrue="1" operator="equal">
      <formula>"non-compliant"</formula>
    </cfRule>
    <cfRule type="cellIs" dxfId="1790" priority="74" stopIfTrue="1" operator="equal">
      <formula>"compliant"</formula>
    </cfRule>
  </conditionalFormatting>
  <conditionalFormatting sqref="K118:K120 K96 K99:K107">
    <cfRule type="cellIs" dxfId="1789" priority="71" stopIfTrue="1" operator="equal">
      <formula>"non-compliant"</formula>
    </cfRule>
    <cfRule type="cellIs" dxfId="1788" priority="72" stopIfTrue="1" operator="equal">
      <formula>"compliant"</formula>
    </cfRule>
  </conditionalFormatting>
  <conditionalFormatting sqref="K98">
    <cfRule type="cellIs" dxfId="1787" priority="69" stopIfTrue="1" operator="equal">
      <formula>"non-compliant"</formula>
    </cfRule>
    <cfRule type="cellIs" dxfId="1786" priority="70" stopIfTrue="1" operator="equal">
      <formula>"compliant"</formula>
    </cfRule>
  </conditionalFormatting>
  <conditionalFormatting sqref="K122">
    <cfRule type="cellIs" dxfId="1785" priority="67" stopIfTrue="1" operator="equal">
      <formula>"non-compliant"</formula>
    </cfRule>
    <cfRule type="cellIs" dxfId="1784" priority="68" stopIfTrue="1" operator="equal">
      <formula>"compliant"</formula>
    </cfRule>
  </conditionalFormatting>
  <conditionalFormatting sqref="K124">
    <cfRule type="cellIs" dxfId="1783" priority="65" stopIfTrue="1" operator="equal">
      <formula>"non-compliant"</formula>
    </cfRule>
    <cfRule type="cellIs" dxfId="1782" priority="66" stopIfTrue="1" operator="equal">
      <formula>"compliant"</formula>
    </cfRule>
  </conditionalFormatting>
  <conditionalFormatting sqref="K127">
    <cfRule type="cellIs" dxfId="1781" priority="63" stopIfTrue="1" operator="equal">
      <formula>"Non Compliant"</formula>
    </cfRule>
    <cfRule type="cellIs" dxfId="1780" priority="64" stopIfTrue="1" operator="equal">
      <formula>"Compliant"</formula>
    </cfRule>
  </conditionalFormatting>
  <conditionalFormatting sqref="K128">
    <cfRule type="cellIs" dxfId="1779" priority="61" stopIfTrue="1" operator="equal">
      <formula>"non-compliant"</formula>
    </cfRule>
    <cfRule type="cellIs" dxfId="1778" priority="62" stopIfTrue="1" operator="equal">
      <formula>"compliant"</formula>
    </cfRule>
  </conditionalFormatting>
  <conditionalFormatting sqref="K133">
    <cfRule type="cellIs" dxfId="1777" priority="59" stopIfTrue="1" operator="equal">
      <formula>"non-compliant"</formula>
    </cfRule>
    <cfRule type="cellIs" dxfId="1776" priority="60" stopIfTrue="1" operator="equal">
      <formula>"compliant"</formula>
    </cfRule>
  </conditionalFormatting>
  <conditionalFormatting sqref="K134">
    <cfRule type="cellIs" dxfId="1775" priority="57" stopIfTrue="1" operator="equal">
      <formula>"non-compliant"</formula>
    </cfRule>
    <cfRule type="cellIs" dxfId="1774" priority="58" stopIfTrue="1" operator="equal">
      <formula>"compliant"</formula>
    </cfRule>
  </conditionalFormatting>
  <conditionalFormatting sqref="K135">
    <cfRule type="cellIs" dxfId="1773" priority="55" stopIfTrue="1" operator="equal">
      <formula>"non-compliant"</formula>
    </cfRule>
    <cfRule type="cellIs" dxfId="1772" priority="56" stopIfTrue="1" operator="equal">
      <formula>"compliant"</formula>
    </cfRule>
  </conditionalFormatting>
  <conditionalFormatting sqref="K136">
    <cfRule type="cellIs" dxfId="1771" priority="53" stopIfTrue="1" operator="equal">
      <formula>"non-compliant"</formula>
    </cfRule>
    <cfRule type="cellIs" dxfId="1770" priority="54" stopIfTrue="1" operator="equal">
      <formula>"compliant"</formula>
    </cfRule>
  </conditionalFormatting>
  <conditionalFormatting sqref="K138">
    <cfRule type="cellIs" dxfId="1769" priority="51" stopIfTrue="1" operator="equal">
      <formula>"Non Compliant"</formula>
    </cfRule>
    <cfRule type="cellIs" dxfId="1768" priority="52" stopIfTrue="1" operator="equal">
      <formula>"Compliant"</formula>
    </cfRule>
  </conditionalFormatting>
  <conditionalFormatting sqref="K141">
    <cfRule type="cellIs" dxfId="1767" priority="49" stopIfTrue="1" operator="equal">
      <formula>"non-compliant"</formula>
    </cfRule>
    <cfRule type="cellIs" dxfId="1766" priority="50" stopIfTrue="1" operator="equal">
      <formula>"compliant"</formula>
    </cfRule>
  </conditionalFormatting>
  <conditionalFormatting sqref="K72">
    <cfRule type="cellIs" dxfId="1765" priority="47" stopIfTrue="1" operator="equal">
      <formula>"non-compliant"</formula>
    </cfRule>
    <cfRule type="cellIs" dxfId="1764" priority="48" stopIfTrue="1" operator="equal">
      <formula>"compliant"</formula>
    </cfRule>
  </conditionalFormatting>
  <conditionalFormatting sqref="K137">
    <cfRule type="cellIs" dxfId="1763" priority="43" stopIfTrue="1" operator="equal">
      <formula>"non-compliant"</formula>
    </cfRule>
    <cfRule type="cellIs" dxfId="1762" priority="44" stopIfTrue="1" operator="equal">
      <formula>"compliant"</formula>
    </cfRule>
  </conditionalFormatting>
  <conditionalFormatting sqref="K121">
    <cfRule type="cellIs" dxfId="1761" priority="45" stopIfTrue="1" operator="equal">
      <formula>"non-compliant"</formula>
    </cfRule>
    <cfRule type="cellIs" dxfId="1760" priority="46" stopIfTrue="1" operator="equal">
      <formula>"compliant"</formula>
    </cfRule>
  </conditionalFormatting>
  <conditionalFormatting sqref="K139">
    <cfRule type="cellIs" dxfId="1759" priority="41" stopIfTrue="1" operator="equal">
      <formula>"non-compliant"</formula>
    </cfRule>
    <cfRule type="cellIs" dxfId="1758" priority="42" stopIfTrue="1" operator="equal">
      <formula>"compliant"</formula>
    </cfRule>
  </conditionalFormatting>
  <conditionalFormatting sqref="K140">
    <cfRule type="cellIs" dxfId="1757" priority="39" stopIfTrue="1" operator="equal">
      <formula>"non-compliant"</formula>
    </cfRule>
    <cfRule type="cellIs" dxfId="1756" priority="40" stopIfTrue="1" operator="equal">
      <formula>"compliant"</formula>
    </cfRule>
  </conditionalFormatting>
  <conditionalFormatting sqref="K130">
    <cfRule type="cellIs" dxfId="1755" priority="37" stopIfTrue="1" operator="equal">
      <formula>"Non Compliant"</formula>
    </cfRule>
    <cfRule type="cellIs" dxfId="1754" priority="38" stopIfTrue="1" operator="equal">
      <formula>"compliant"</formula>
    </cfRule>
  </conditionalFormatting>
  <conditionalFormatting sqref="K84">
    <cfRule type="cellIs" dxfId="1753" priority="33" stopIfTrue="1" operator="equal">
      <formula>"non-compliant"</formula>
    </cfRule>
    <cfRule type="cellIs" dxfId="1752" priority="34" stopIfTrue="1" operator="equal">
      <formula>"compliant"</formula>
    </cfRule>
  </conditionalFormatting>
  <conditionalFormatting sqref="K81">
    <cfRule type="cellIs" dxfId="1751" priority="31" stopIfTrue="1" operator="equal">
      <formula>"non-compliant"</formula>
    </cfRule>
    <cfRule type="cellIs" dxfId="1750" priority="32" stopIfTrue="1" operator="equal">
      <formula>"compliant"</formula>
    </cfRule>
  </conditionalFormatting>
  <conditionalFormatting sqref="K73">
    <cfRule type="cellIs" dxfId="1749" priority="29" stopIfTrue="1" operator="equal">
      <formula>"non-compliant"</formula>
    </cfRule>
    <cfRule type="cellIs" dxfId="1748" priority="30" stopIfTrue="1" operator="equal">
      <formula>"compliant"</formula>
    </cfRule>
  </conditionalFormatting>
  <conditionalFormatting sqref="K89">
    <cfRule type="cellIs" dxfId="1747" priority="27" stopIfTrue="1" operator="equal">
      <formula>"non-compliant"</formula>
    </cfRule>
    <cfRule type="cellIs" dxfId="1746" priority="28" stopIfTrue="1" operator="equal">
      <formula>"compliant"</formula>
    </cfRule>
  </conditionalFormatting>
  <conditionalFormatting sqref="K93">
    <cfRule type="cellIs" dxfId="1745" priority="25" stopIfTrue="1" operator="equal">
      <formula>"non-compliant"</formula>
    </cfRule>
    <cfRule type="cellIs" dxfId="1744" priority="26" stopIfTrue="1" operator="equal">
      <formula>"compliant"</formula>
    </cfRule>
  </conditionalFormatting>
  <conditionalFormatting sqref="K90">
    <cfRule type="cellIs" dxfId="1743" priority="23" stopIfTrue="1" operator="equal">
      <formula>"non-compliant"</formula>
    </cfRule>
    <cfRule type="cellIs" dxfId="1742" priority="24" stopIfTrue="1" operator="equal">
      <formula>"compliant"</formula>
    </cfRule>
  </conditionalFormatting>
  <conditionalFormatting sqref="K94">
    <cfRule type="cellIs" dxfId="1741" priority="19" stopIfTrue="1" operator="equal">
      <formula>"non-compliant"</formula>
    </cfRule>
    <cfRule type="cellIs" dxfId="1740" priority="20" stopIfTrue="1" operator="equal">
      <formula>"compliant"</formula>
    </cfRule>
  </conditionalFormatting>
  <conditionalFormatting sqref="K108">
    <cfRule type="cellIs" dxfId="1739" priority="17" stopIfTrue="1" operator="equal">
      <formula>"non-compliant"</formula>
    </cfRule>
    <cfRule type="cellIs" dxfId="1738" priority="18" stopIfTrue="1" operator="equal">
      <formula>"compliant"</formula>
    </cfRule>
  </conditionalFormatting>
  <conditionalFormatting sqref="K111">
    <cfRule type="cellIs" dxfId="1737" priority="11" stopIfTrue="1" operator="equal">
      <formula>"non-compliant"</formula>
    </cfRule>
    <cfRule type="cellIs" dxfId="1736" priority="12" stopIfTrue="1" operator="equal">
      <formula>"compliant"</formula>
    </cfRule>
  </conditionalFormatting>
  <conditionalFormatting sqref="K110">
    <cfRule type="cellIs" dxfId="1735" priority="15" stopIfTrue="1" operator="equal">
      <formula>"non-compliant"</formula>
    </cfRule>
    <cfRule type="cellIs" dxfId="1734" priority="16" stopIfTrue="1" operator="equal">
      <formula>"compliant"</formula>
    </cfRule>
  </conditionalFormatting>
  <conditionalFormatting sqref="K109">
    <cfRule type="cellIs" dxfId="1733" priority="13" stopIfTrue="1" operator="equal">
      <formula>"non-compliant"</formula>
    </cfRule>
    <cfRule type="cellIs" dxfId="1732" priority="14" stopIfTrue="1" operator="equal">
      <formula>"compliant"</formula>
    </cfRule>
  </conditionalFormatting>
  <conditionalFormatting sqref="K113">
    <cfRule type="cellIs" dxfId="1731" priority="7" stopIfTrue="1" operator="equal">
      <formula>"non-compliant"</formula>
    </cfRule>
    <cfRule type="cellIs" dxfId="1730" priority="8" stopIfTrue="1" operator="equal">
      <formula>"compliant"</formula>
    </cfRule>
  </conditionalFormatting>
  <conditionalFormatting sqref="K112">
    <cfRule type="cellIs" dxfId="1729" priority="9" stopIfTrue="1" operator="equal">
      <formula>"non-compliant"</formula>
    </cfRule>
    <cfRule type="cellIs" dxfId="1728" priority="10" stopIfTrue="1" operator="equal">
      <formula>"compliant"</formula>
    </cfRule>
  </conditionalFormatting>
  <conditionalFormatting sqref="K116">
    <cfRule type="cellIs" dxfId="1727" priority="1" stopIfTrue="1" operator="equal">
      <formula>"Non Compliant"</formula>
    </cfRule>
    <cfRule type="cellIs" dxfId="1726" priority="2" stopIfTrue="1" operator="equal">
      <formula>"Compliant"</formula>
    </cfRule>
  </conditionalFormatting>
  <conditionalFormatting sqref="K114">
    <cfRule type="cellIs" dxfId="1725" priority="5" stopIfTrue="1" operator="equal">
      <formula>"non-compliant"</formula>
    </cfRule>
    <cfRule type="cellIs" dxfId="1724" priority="6" stopIfTrue="1" operator="equal">
      <formula>"compliant"</formula>
    </cfRule>
  </conditionalFormatting>
  <conditionalFormatting sqref="K115">
    <cfRule type="cellIs" dxfId="1723" priority="3" stopIfTrue="1" operator="equal">
      <formula>"Non Compliant"</formula>
    </cfRule>
    <cfRule type="cellIs" dxfId="1722" priority="4" stopIfTrue="1" operator="equal">
      <formula>"Compliant"</formula>
    </cfRule>
  </conditionalFormatting>
  <pageMargins left="0.7" right="0.7" top="0.75" bottom="0.75" header="0.3" footer="0.3"/>
  <pageSetup paperSize="9" orientation="portrait" r:id="rId1"/>
  <ignoredErrors>
    <ignoredError sqref="H71 J7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95"/>
  <sheetViews>
    <sheetView topLeftCell="D1" workbookViewId="0">
      <selection activeCell="L1388" sqref="L1388"/>
    </sheetView>
  </sheetViews>
  <sheetFormatPr baseColWidth="10" defaultColWidth="8.83203125" defaultRowHeight="14" x14ac:dyDescent="0.2"/>
  <cols>
    <col min="1" max="1" width="10.83203125" style="74" customWidth="1"/>
    <col min="2" max="2" width="14" style="74" bestFit="1" customWidth="1"/>
    <col min="3" max="3" width="12.6640625" style="74" customWidth="1"/>
    <col min="4" max="4" width="21.5" style="66" bestFit="1" customWidth="1"/>
    <col min="5" max="5" width="21.5" style="155" customWidth="1"/>
    <col min="6" max="6" width="9.6640625" style="155" bestFit="1" customWidth="1"/>
    <col min="7" max="7" width="46.5" style="74" customWidth="1"/>
    <col min="8" max="8" width="10.33203125" style="74" customWidth="1"/>
    <col min="9" max="9" width="7.6640625" style="74" hidden="1" customWidth="1"/>
    <col min="10" max="10" width="13" style="74" customWidth="1"/>
    <col min="11" max="11" width="11.1640625" style="74" hidden="1" customWidth="1"/>
    <col min="12" max="12" width="15.6640625" style="74" customWidth="1"/>
    <col min="13" max="16" width="8.83203125" style="74"/>
    <col min="17" max="17" width="38.33203125" style="74" customWidth="1"/>
    <col min="18" max="19" width="8.83203125" style="74"/>
    <col min="20" max="20" width="16.1640625" style="74" bestFit="1" customWidth="1"/>
    <col min="21" max="21" width="22.33203125" style="74" bestFit="1" customWidth="1"/>
    <col min="22" max="16384" width="8.83203125" style="67"/>
  </cols>
  <sheetData>
    <row r="1" spans="1:22" ht="28" x14ac:dyDescent="0.2">
      <c r="A1" s="63" t="s">
        <v>3</v>
      </c>
      <c r="B1" s="64" t="s">
        <v>0</v>
      </c>
      <c r="C1" s="64" t="s">
        <v>5</v>
      </c>
      <c r="D1" s="64" t="s">
        <v>1</v>
      </c>
      <c r="E1" s="259" t="s">
        <v>357</v>
      </c>
      <c r="F1" s="151" t="s">
        <v>7</v>
      </c>
      <c r="G1" s="64" t="s">
        <v>8</v>
      </c>
      <c r="H1" s="228" t="s">
        <v>103</v>
      </c>
      <c r="I1" s="228" t="s">
        <v>102</v>
      </c>
      <c r="J1" s="228" t="s">
        <v>101</v>
      </c>
      <c r="K1" s="228" t="s">
        <v>100</v>
      </c>
      <c r="L1" s="64" t="s">
        <v>2</v>
      </c>
      <c r="M1" s="65" t="s">
        <v>14</v>
      </c>
      <c r="N1" s="65" t="s">
        <v>9</v>
      </c>
      <c r="O1" s="65" t="s">
        <v>10</v>
      </c>
      <c r="P1" s="65" t="s">
        <v>11</v>
      </c>
      <c r="Q1" s="65" t="s">
        <v>12</v>
      </c>
      <c r="R1" s="65" t="s">
        <v>13</v>
      </c>
      <c r="S1" s="65" t="s">
        <v>4</v>
      </c>
      <c r="T1" s="66" t="s">
        <v>6</v>
      </c>
      <c r="U1" s="66" t="s">
        <v>200</v>
      </c>
    </row>
    <row r="2" spans="1:22" ht="56" x14ac:dyDescent="0.2">
      <c r="A2" s="66" t="s">
        <v>400</v>
      </c>
      <c r="B2" s="68">
        <v>42614</v>
      </c>
      <c r="C2" s="68" t="s">
        <v>578</v>
      </c>
      <c r="D2" s="142" t="s">
        <v>654</v>
      </c>
      <c r="E2" s="141" t="s">
        <v>579</v>
      </c>
      <c r="F2" s="152">
        <v>1</v>
      </c>
      <c r="G2" s="82" t="s">
        <v>360</v>
      </c>
      <c r="H2" s="256"/>
      <c r="I2" s="256"/>
      <c r="J2" s="46" t="s">
        <v>88</v>
      </c>
      <c r="K2" s="256"/>
      <c r="L2" s="5" t="s">
        <v>82</v>
      </c>
      <c r="M2" s="81"/>
      <c r="N2" s="81"/>
      <c r="O2" s="81"/>
      <c r="P2" s="81"/>
      <c r="Q2" s="81"/>
      <c r="R2" s="81"/>
      <c r="S2" s="65"/>
      <c r="T2" s="66"/>
      <c r="U2" s="66"/>
    </row>
    <row r="3" spans="1:22" ht="25" x14ac:dyDescent="0.2">
      <c r="A3" s="66" t="s">
        <v>400</v>
      </c>
      <c r="B3" s="68">
        <v>42614</v>
      </c>
      <c r="C3" s="68" t="s">
        <v>578</v>
      </c>
      <c r="D3" s="142" t="s">
        <v>654</v>
      </c>
      <c r="E3" s="141" t="s">
        <v>579</v>
      </c>
      <c r="F3" s="153">
        <v>2</v>
      </c>
      <c r="G3" s="257" t="s">
        <v>361</v>
      </c>
      <c r="H3" s="258"/>
      <c r="I3" s="147"/>
      <c r="J3" s="46" t="s">
        <v>88</v>
      </c>
      <c r="K3" s="256"/>
      <c r="L3" s="5" t="s">
        <v>82</v>
      </c>
      <c r="M3" s="66"/>
      <c r="N3" s="66"/>
      <c r="O3" s="66"/>
      <c r="P3" s="66"/>
      <c r="Q3" s="1"/>
      <c r="R3" s="66"/>
      <c r="S3" s="66"/>
      <c r="T3" s="66"/>
      <c r="U3" s="66"/>
      <c r="V3" s="69"/>
    </row>
    <row r="4" spans="1:22" s="74" customFormat="1" ht="28" x14ac:dyDescent="0.2">
      <c r="A4" s="66" t="s">
        <v>400</v>
      </c>
      <c r="B4" s="68">
        <v>42614</v>
      </c>
      <c r="C4" s="68" t="s">
        <v>578</v>
      </c>
      <c r="D4" s="142" t="s">
        <v>654</v>
      </c>
      <c r="E4" s="141" t="s">
        <v>579</v>
      </c>
      <c r="F4" s="155">
        <v>3</v>
      </c>
      <c r="G4" s="154" t="s">
        <v>362</v>
      </c>
      <c r="J4" s="46" t="s">
        <v>88</v>
      </c>
      <c r="K4" s="256"/>
      <c r="L4" s="5" t="s">
        <v>82</v>
      </c>
      <c r="V4" s="67"/>
    </row>
    <row r="5" spans="1:22" s="74" customFormat="1" ht="28" x14ac:dyDescent="0.2">
      <c r="A5" s="66" t="s">
        <v>400</v>
      </c>
      <c r="B5" s="68">
        <v>42614</v>
      </c>
      <c r="C5" s="68" t="s">
        <v>578</v>
      </c>
      <c r="D5" s="142" t="s">
        <v>654</v>
      </c>
      <c r="E5" s="141" t="s">
        <v>579</v>
      </c>
      <c r="F5" s="155">
        <v>4</v>
      </c>
      <c r="G5" s="154" t="s">
        <v>363</v>
      </c>
      <c r="J5" s="46" t="s">
        <v>88</v>
      </c>
      <c r="K5" s="256"/>
      <c r="L5" s="5" t="s">
        <v>81</v>
      </c>
      <c r="V5" s="67"/>
    </row>
    <row r="6" spans="1:22" s="74" customFormat="1" ht="28" x14ac:dyDescent="0.2">
      <c r="A6" s="66" t="s">
        <v>400</v>
      </c>
      <c r="B6" s="68">
        <v>42614</v>
      </c>
      <c r="C6" s="68" t="s">
        <v>578</v>
      </c>
      <c r="D6" s="142" t="s">
        <v>654</v>
      </c>
      <c r="E6" s="141" t="s">
        <v>579</v>
      </c>
      <c r="F6" s="155">
        <v>5</v>
      </c>
      <c r="G6" s="154" t="s">
        <v>364</v>
      </c>
      <c r="J6" s="46" t="s">
        <v>88</v>
      </c>
      <c r="K6" s="256"/>
      <c r="L6" s="5" t="s">
        <v>81</v>
      </c>
      <c r="V6" s="67"/>
    </row>
    <row r="7" spans="1:22" s="74" customFormat="1" ht="42" x14ac:dyDescent="0.2">
      <c r="A7" s="66" t="s">
        <v>400</v>
      </c>
      <c r="B7" s="68">
        <v>42614</v>
      </c>
      <c r="C7" s="68" t="s">
        <v>578</v>
      </c>
      <c r="D7" s="142" t="s">
        <v>654</v>
      </c>
      <c r="E7" s="141" t="s">
        <v>579</v>
      </c>
      <c r="F7" s="155">
        <v>6</v>
      </c>
      <c r="G7" s="154" t="s">
        <v>365</v>
      </c>
      <c r="J7" s="46" t="s">
        <v>88</v>
      </c>
      <c r="K7" s="256"/>
      <c r="L7" s="5" t="s">
        <v>82</v>
      </c>
      <c r="V7" s="67"/>
    </row>
    <row r="8" spans="1:22" s="74" customFormat="1" ht="28" x14ac:dyDescent="0.2">
      <c r="A8" s="66" t="s">
        <v>400</v>
      </c>
      <c r="B8" s="68">
        <v>42614</v>
      </c>
      <c r="C8" s="68" t="s">
        <v>578</v>
      </c>
      <c r="D8" s="142" t="s">
        <v>654</v>
      </c>
      <c r="E8" s="141" t="s">
        <v>579</v>
      </c>
      <c r="F8" s="155">
        <v>7</v>
      </c>
      <c r="G8" s="154" t="s">
        <v>366</v>
      </c>
      <c r="J8" s="46" t="s">
        <v>88</v>
      </c>
      <c r="K8" s="256"/>
      <c r="L8" s="5" t="s">
        <v>82</v>
      </c>
      <c r="V8" s="67"/>
    </row>
    <row r="9" spans="1:22" s="74" customFormat="1" ht="42" x14ac:dyDescent="0.2">
      <c r="A9" s="66" t="s">
        <v>400</v>
      </c>
      <c r="B9" s="68">
        <v>42614</v>
      </c>
      <c r="C9" s="68" t="s">
        <v>578</v>
      </c>
      <c r="D9" s="142" t="s">
        <v>654</v>
      </c>
      <c r="E9" s="141" t="s">
        <v>579</v>
      </c>
      <c r="F9" s="155">
        <v>8</v>
      </c>
      <c r="G9" s="154" t="s">
        <v>367</v>
      </c>
      <c r="J9" s="46" t="s">
        <v>88</v>
      </c>
      <c r="K9" s="256"/>
      <c r="L9" s="5" t="s">
        <v>82</v>
      </c>
      <c r="V9" s="67"/>
    </row>
    <row r="10" spans="1:22" s="74" customFormat="1" ht="70" x14ac:dyDescent="0.2">
      <c r="A10" s="66" t="s">
        <v>400</v>
      </c>
      <c r="B10" s="68">
        <v>42614</v>
      </c>
      <c r="C10" s="68" t="s">
        <v>578</v>
      </c>
      <c r="D10" s="142" t="s">
        <v>654</v>
      </c>
      <c r="E10" s="141" t="s">
        <v>579</v>
      </c>
      <c r="F10" s="155">
        <v>9</v>
      </c>
      <c r="G10" s="154" t="s">
        <v>368</v>
      </c>
      <c r="J10" s="46" t="s">
        <v>88</v>
      </c>
      <c r="K10" s="256"/>
      <c r="L10" s="5" t="s">
        <v>82</v>
      </c>
      <c r="V10" s="67"/>
    </row>
    <row r="11" spans="1:22" s="74" customFormat="1" ht="28" x14ac:dyDescent="0.2">
      <c r="A11" s="66" t="s">
        <v>400</v>
      </c>
      <c r="B11" s="68">
        <v>42614</v>
      </c>
      <c r="C11" s="68" t="s">
        <v>578</v>
      </c>
      <c r="D11" s="142" t="s">
        <v>654</v>
      </c>
      <c r="E11" s="141" t="s">
        <v>579</v>
      </c>
      <c r="F11" s="155">
        <v>10</v>
      </c>
      <c r="G11" s="154" t="s">
        <v>369</v>
      </c>
      <c r="J11" s="46" t="s">
        <v>88</v>
      </c>
      <c r="K11" s="256"/>
      <c r="L11" s="5" t="s">
        <v>82</v>
      </c>
      <c r="V11" s="67"/>
    </row>
    <row r="12" spans="1:22" s="74" customFormat="1" ht="70" x14ac:dyDescent="0.2">
      <c r="A12" s="66" t="s">
        <v>400</v>
      </c>
      <c r="B12" s="68">
        <v>42614</v>
      </c>
      <c r="C12" s="68" t="s">
        <v>578</v>
      </c>
      <c r="D12" s="142" t="s">
        <v>654</v>
      </c>
      <c r="E12" s="141" t="s">
        <v>579</v>
      </c>
      <c r="F12" s="155">
        <v>11</v>
      </c>
      <c r="G12" s="154" t="s">
        <v>370</v>
      </c>
      <c r="J12" s="46" t="s">
        <v>88</v>
      </c>
      <c r="K12" s="256"/>
      <c r="L12" s="5" t="s">
        <v>82</v>
      </c>
      <c r="V12" s="67"/>
    </row>
    <row r="13" spans="1:22" s="74" customFormat="1" ht="56" x14ac:dyDescent="0.2">
      <c r="A13" s="66" t="s">
        <v>400</v>
      </c>
      <c r="B13" s="68">
        <v>42614</v>
      </c>
      <c r="C13" s="68" t="s">
        <v>578</v>
      </c>
      <c r="D13" s="142" t="s">
        <v>654</v>
      </c>
      <c r="E13" s="141" t="s">
        <v>579</v>
      </c>
      <c r="F13" s="155">
        <v>12</v>
      </c>
      <c r="G13" s="154" t="s">
        <v>371</v>
      </c>
      <c r="J13" s="46" t="s">
        <v>88</v>
      </c>
      <c r="K13" s="256"/>
      <c r="L13" s="5" t="s">
        <v>82</v>
      </c>
      <c r="V13" s="67"/>
    </row>
    <row r="14" spans="1:22" s="74" customFormat="1" x14ac:dyDescent="0.2">
      <c r="A14" s="66" t="s">
        <v>400</v>
      </c>
      <c r="B14" s="68">
        <v>42614</v>
      </c>
      <c r="C14" s="68" t="s">
        <v>578</v>
      </c>
      <c r="D14" s="142" t="s">
        <v>654</v>
      </c>
      <c r="E14" s="141" t="s">
        <v>579</v>
      </c>
      <c r="F14" s="155">
        <v>13</v>
      </c>
      <c r="G14" s="74" t="s">
        <v>372</v>
      </c>
      <c r="J14" s="46" t="s">
        <v>88</v>
      </c>
      <c r="K14" s="256"/>
      <c r="L14" s="5" t="s">
        <v>649</v>
      </c>
      <c r="V14" s="67"/>
    </row>
    <row r="15" spans="1:22" s="74" customFormat="1" x14ac:dyDescent="0.2">
      <c r="A15" s="66" t="s">
        <v>400</v>
      </c>
      <c r="B15" s="68">
        <v>42614</v>
      </c>
      <c r="C15" s="68" t="s">
        <v>578</v>
      </c>
      <c r="D15" s="142" t="s">
        <v>654</v>
      </c>
      <c r="E15" s="141" t="s">
        <v>579</v>
      </c>
      <c r="F15" s="155">
        <v>14</v>
      </c>
      <c r="G15" s="74" t="s">
        <v>373</v>
      </c>
      <c r="J15" s="46" t="s">
        <v>88</v>
      </c>
      <c r="K15" s="256"/>
      <c r="L15" s="5" t="s">
        <v>649</v>
      </c>
      <c r="V15" s="67"/>
    </row>
    <row r="16" spans="1:22" s="74" customFormat="1" x14ac:dyDescent="0.2">
      <c r="A16" s="66" t="s">
        <v>400</v>
      </c>
      <c r="B16" s="68">
        <v>42614</v>
      </c>
      <c r="C16" s="68" t="s">
        <v>578</v>
      </c>
      <c r="D16" s="142" t="s">
        <v>654</v>
      </c>
      <c r="E16" s="141" t="s">
        <v>579</v>
      </c>
      <c r="F16" s="155">
        <v>15</v>
      </c>
      <c r="G16" s="74" t="s">
        <v>374</v>
      </c>
      <c r="J16" s="46" t="s">
        <v>88</v>
      </c>
      <c r="K16" s="256"/>
      <c r="L16" s="5" t="s">
        <v>649</v>
      </c>
      <c r="V16" s="67"/>
    </row>
    <row r="17" spans="1:22" s="74" customFormat="1" ht="28" x14ac:dyDescent="0.2">
      <c r="A17" s="66" t="s">
        <v>400</v>
      </c>
      <c r="B17" s="68">
        <v>42614</v>
      </c>
      <c r="C17" s="68" t="s">
        <v>578</v>
      </c>
      <c r="D17" s="142" t="s">
        <v>654</v>
      </c>
      <c r="E17" s="141" t="s">
        <v>579</v>
      </c>
      <c r="F17" s="155">
        <v>16</v>
      </c>
      <c r="G17" s="154" t="s">
        <v>375</v>
      </c>
      <c r="J17" s="46" t="s">
        <v>88</v>
      </c>
      <c r="K17" s="256"/>
      <c r="L17" s="5" t="s">
        <v>649</v>
      </c>
      <c r="V17" s="67"/>
    </row>
    <row r="18" spans="1:22" s="74" customFormat="1" x14ac:dyDescent="0.2">
      <c r="A18" s="66" t="s">
        <v>400</v>
      </c>
      <c r="B18" s="68">
        <v>42614</v>
      </c>
      <c r="C18" s="68" t="s">
        <v>578</v>
      </c>
      <c r="D18" s="142" t="s">
        <v>654</v>
      </c>
      <c r="E18" s="141" t="s">
        <v>579</v>
      </c>
      <c r="F18" s="155">
        <v>17</v>
      </c>
      <c r="G18" s="74" t="s">
        <v>376</v>
      </c>
      <c r="J18" s="46" t="s">
        <v>88</v>
      </c>
      <c r="K18" s="256"/>
      <c r="L18" s="5" t="s">
        <v>649</v>
      </c>
      <c r="V18" s="67"/>
    </row>
    <row r="19" spans="1:22" s="74" customFormat="1" x14ac:dyDescent="0.2">
      <c r="A19" s="66" t="s">
        <v>400</v>
      </c>
      <c r="B19" s="68">
        <v>42614</v>
      </c>
      <c r="C19" s="68" t="s">
        <v>578</v>
      </c>
      <c r="D19" s="142" t="s">
        <v>654</v>
      </c>
      <c r="E19" s="141" t="s">
        <v>579</v>
      </c>
      <c r="F19" s="155">
        <v>18</v>
      </c>
      <c r="G19" s="74" t="s">
        <v>377</v>
      </c>
      <c r="J19" s="46" t="s">
        <v>88</v>
      </c>
      <c r="K19" s="256"/>
      <c r="L19" s="5" t="s">
        <v>649</v>
      </c>
      <c r="V19" s="67"/>
    </row>
    <row r="20" spans="1:22" ht="56" x14ac:dyDescent="0.2">
      <c r="A20" s="66" t="s">
        <v>400</v>
      </c>
      <c r="B20" s="68">
        <v>42614</v>
      </c>
      <c r="C20" s="68" t="s">
        <v>578</v>
      </c>
      <c r="D20" s="142" t="s">
        <v>654</v>
      </c>
      <c r="E20" s="141" t="s">
        <v>580</v>
      </c>
      <c r="F20" s="152">
        <v>1</v>
      </c>
      <c r="G20" s="82" t="s">
        <v>360</v>
      </c>
      <c r="H20" s="256"/>
      <c r="I20" s="256"/>
      <c r="J20" s="46" t="s">
        <v>88</v>
      </c>
      <c r="K20" s="256"/>
      <c r="L20" s="5" t="s">
        <v>82</v>
      </c>
    </row>
    <row r="21" spans="1:22" ht="25" x14ac:dyDescent="0.2">
      <c r="A21" s="66" t="s">
        <v>400</v>
      </c>
      <c r="B21" s="68">
        <v>42614</v>
      </c>
      <c r="C21" s="68" t="s">
        <v>578</v>
      </c>
      <c r="D21" s="142" t="s">
        <v>654</v>
      </c>
      <c r="E21" s="141" t="s">
        <v>580</v>
      </c>
      <c r="F21" s="153">
        <v>2</v>
      </c>
      <c r="G21" s="257" t="s">
        <v>361</v>
      </c>
      <c r="H21" s="258"/>
      <c r="I21" s="147"/>
      <c r="J21" s="46" t="s">
        <v>88</v>
      </c>
      <c r="K21" s="256"/>
      <c r="L21" s="5" t="s">
        <v>82</v>
      </c>
    </row>
    <row r="22" spans="1:22" ht="28" x14ac:dyDescent="0.2">
      <c r="A22" s="66" t="s">
        <v>400</v>
      </c>
      <c r="B22" s="68">
        <v>42614</v>
      </c>
      <c r="C22" s="68" t="s">
        <v>578</v>
      </c>
      <c r="D22" s="142" t="s">
        <v>654</v>
      </c>
      <c r="E22" s="141" t="s">
        <v>580</v>
      </c>
      <c r="F22" s="155">
        <v>3</v>
      </c>
      <c r="G22" s="154" t="s">
        <v>362</v>
      </c>
      <c r="J22" s="46" t="s">
        <v>88</v>
      </c>
      <c r="K22" s="256"/>
      <c r="L22" s="5" t="s">
        <v>82</v>
      </c>
    </row>
    <row r="23" spans="1:22" s="74" customFormat="1" ht="28" x14ac:dyDescent="0.2">
      <c r="A23" s="66" t="s">
        <v>400</v>
      </c>
      <c r="B23" s="68">
        <v>42614</v>
      </c>
      <c r="C23" s="68" t="s">
        <v>578</v>
      </c>
      <c r="D23" s="142" t="s">
        <v>654</v>
      </c>
      <c r="E23" s="141" t="s">
        <v>580</v>
      </c>
      <c r="F23" s="155">
        <v>4</v>
      </c>
      <c r="G23" s="154" t="s">
        <v>363</v>
      </c>
      <c r="J23" s="46" t="s">
        <v>88</v>
      </c>
      <c r="K23" s="256"/>
      <c r="L23" s="5" t="s">
        <v>81</v>
      </c>
      <c r="V23" s="67"/>
    </row>
    <row r="24" spans="1:22" s="74" customFormat="1" ht="28" x14ac:dyDescent="0.2">
      <c r="A24" s="66" t="s">
        <v>400</v>
      </c>
      <c r="B24" s="68">
        <v>42614</v>
      </c>
      <c r="C24" s="68" t="s">
        <v>578</v>
      </c>
      <c r="D24" s="142" t="s">
        <v>654</v>
      </c>
      <c r="E24" s="141" t="s">
        <v>580</v>
      </c>
      <c r="F24" s="155">
        <v>5</v>
      </c>
      <c r="G24" s="154" t="s">
        <v>364</v>
      </c>
      <c r="J24" s="46" t="s">
        <v>88</v>
      </c>
      <c r="K24" s="256"/>
      <c r="L24" s="5" t="s">
        <v>81</v>
      </c>
      <c r="V24" s="67"/>
    </row>
    <row r="25" spans="1:22" s="74" customFormat="1" ht="42" x14ac:dyDescent="0.2">
      <c r="A25" s="66" t="s">
        <v>400</v>
      </c>
      <c r="B25" s="68">
        <v>42614</v>
      </c>
      <c r="C25" s="68" t="s">
        <v>578</v>
      </c>
      <c r="D25" s="142" t="s">
        <v>654</v>
      </c>
      <c r="E25" s="141" t="s">
        <v>580</v>
      </c>
      <c r="F25" s="155">
        <v>6</v>
      </c>
      <c r="G25" s="154" t="s">
        <v>365</v>
      </c>
      <c r="J25" s="46" t="s">
        <v>88</v>
      </c>
      <c r="K25" s="256"/>
      <c r="L25" s="5" t="s">
        <v>82</v>
      </c>
      <c r="V25" s="67"/>
    </row>
    <row r="26" spans="1:22" s="74" customFormat="1" ht="28" x14ac:dyDescent="0.2">
      <c r="A26" s="66" t="s">
        <v>400</v>
      </c>
      <c r="B26" s="68">
        <v>42614</v>
      </c>
      <c r="C26" s="68" t="s">
        <v>578</v>
      </c>
      <c r="D26" s="142" t="s">
        <v>654</v>
      </c>
      <c r="E26" s="141" t="s">
        <v>580</v>
      </c>
      <c r="F26" s="155">
        <v>7</v>
      </c>
      <c r="G26" s="154" t="s">
        <v>366</v>
      </c>
      <c r="J26" s="46" t="s">
        <v>88</v>
      </c>
      <c r="K26" s="256"/>
      <c r="L26" s="5" t="s">
        <v>82</v>
      </c>
      <c r="V26" s="67"/>
    </row>
    <row r="27" spans="1:22" s="74" customFormat="1" ht="42" x14ac:dyDescent="0.2">
      <c r="A27" s="66" t="s">
        <v>400</v>
      </c>
      <c r="B27" s="68">
        <v>42614</v>
      </c>
      <c r="C27" s="68" t="s">
        <v>578</v>
      </c>
      <c r="D27" s="142" t="s">
        <v>654</v>
      </c>
      <c r="E27" s="141" t="s">
        <v>580</v>
      </c>
      <c r="F27" s="155">
        <v>8</v>
      </c>
      <c r="G27" s="154" t="s">
        <v>367</v>
      </c>
      <c r="J27" s="46" t="s">
        <v>88</v>
      </c>
      <c r="K27" s="256"/>
      <c r="L27" s="5" t="s">
        <v>82</v>
      </c>
      <c r="V27" s="67"/>
    </row>
    <row r="28" spans="1:22" ht="70" x14ac:dyDescent="0.2">
      <c r="A28" s="66" t="s">
        <v>400</v>
      </c>
      <c r="B28" s="68">
        <v>42614</v>
      </c>
      <c r="C28" s="68" t="s">
        <v>578</v>
      </c>
      <c r="D28" s="142" t="s">
        <v>654</v>
      </c>
      <c r="E28" s="141" t="s">
        <v>580</v>
      </c>
      <c r="F28" s="155">
        <v>9</v>
      </c>
      <c r="G28" s="154" t="s">
        <v>368</v>
      </c>
      <c r="J28" s="46" t="s">
        <v>88</v>
      </c>
      <c r="K28" s="256"/>
      <c r="L28" s="5" t="s">
        <v>82</v>
      </c>
    </row>
    <row r="29" spans="1:22" ht="28" x14ac:dyDescent="0.2">
      <c r="A29" s="66" t="s">
        <v>400</v>
      </c>
      <c r="B29" s="68">
        <v>42614</v>
      </c>
      <c r="C29" s="68" t="s">
        <v>578</v>
      </c>
      <c r="D29" s="142" t="s">
        <v>654</v>
      </c>
      <c r="E29" s="141" t="s">
        <v>580</v>
      </c>
      <c r="F29" s="155">
        <v>10</v>
      </c>
      <c r="G29" s="154" t="s">
        <v>369</v>
      </c>
      <c r="J29" s="46" t="s">
        <v>88</v>
      </c>
      <c r="K29" s="256"/>
      <c r="L29" s="5" t="s">
        <v>82</v>
      </c>
    </row>
    <row r="30" spans="1:22" ht="70" x14ac:dyDescent="0.2">
      <c r="A30" s="66" t="s">
        <v>400</v>
      </c>
      <c r="B30" s="68">
        <v>42614</v>
      </c>
      <c r="C30" s="68" t="s">
        <v>578</v>
      </c>
      <c r="D30" s="142" t="s">
        <v>654</v>
      </c>
      <c r="E30" s="141" t="s">
        <v>580</v>
      </c>
      <c r="F30" s="155">
        <v>11</v>
      </c>
      <c r="G30" s="154" t="s">
        <v>370</v>
      </c>
      <c r="J30" s="46" t="s">
        <v>88</v>
      </c>
      <c r="K30" s="256"/>
      <c r="L30" s="5" t="s">
        <v>82</v>
      </c>
    </row>
    <row r="31" spans="1:22" ht="56" x14ac:dyDescent="0.2">
      <c r="A31" s="66" t="s">
        <v>400</v>
      </c>
      <c r="B31" s="68">
        <v>42614</v>
      </c>
      <c r="C31" s="68" t="s">
        <v>578</v>
      </c>
      <c r="D31" s="142" t="s">
        <v>654</v>
      </c>
      <c r="E31" s="141" t="s">
        <v>580</v>
      </c>
      <c r="F31" s="155">
        <v>12</v>
      </c>
      <c r="G31" s="154" t="s">
        <v>371</v>
      </c>
      <c r="J31" s="46" t="s">
        <v>88</v>
      </c>
      <c r="K31" s="256"/>
      <c r="L31" s="5" t="s">
        <v>82</v>
      </c>
    </row>
    <row r="32" spans="1:22" x14ac:dyDescent="0.2">
      <c r="A32" s="66" t="s">
        <v>400</v>
      </c>
      <c r="B32" s="68">
        <v>42614</v>
      </c>
      <c r="C32" s="68" t="s">
        <v>578</v>
      </c>
      <c r="D32" s="142" t="s">
        <v>654</v>
      </c>
      <c r="E32" s="141" t="s">
        <v>580</v>
      </c>
      <c r="F32" s="155">
        <v>13</v>
      </c>
      <c r="G32" s="74" t="s">
        <v>372</v>
      </c>
      <c r="J32" s="46" t="s">
        <v>88</v>
      </c>
      <c r="K32" s="256"/>
      <c r="L32" s="5" t="s">
        <v>649</v>
      </c>
    </row>
    <row r="33" spans="1:12" x14ac:dyDescent="0.2">
      <c r="A33" s="66" t="s">
        <v>400</v>
      </c>
      <c r="B33" s="68">
        <v>42614</v>
      </c>
      <c r="C33" s="68" t="s">
        <v>578</v>
      </c>
      <c r="D33" s="142" t="s">
        <v>654</v>
      </c>
      <c r="E33" s="141" t="s">
        <v>580</v>
      </c>
      <c r="F33" s="155">
        <v>14</v>
      </c>
      <c r="G33" s="74" t="s">
        <v>373</v>
      </c>
      <c r="J33" s="46" t="s">
        <v>88</v>
      </c>
      <c r="K33" s="256"/>
      <c r="L33" s="5" t="s">
        <v>649</v>
      </c>
    </row>
    <row r="34" spans="1:12" x14ac:dyDescent="0.2">
      <c r="A34" s="66" t="s">
        <v>400</v>
      </c>
      <c r="B34" s="68">
        <v>42614</v>
      </c>
      <c r="C34" s="68" t="s">
        <v>578</v>
      </c>
      <c r="D34" s="142" t="s">
        <v>654</v>
      </c>
      <c r="E34" s="141" t="s">
        <v>580</v>
      </c>
      <c r="F34" s="155">
        <v>15</v>
      </c>
      <c r="G34" s="74" t="s">
        <v>374</v>
      </c>
      <c r="J34" s="46" t="s">
        <v>88</v>
      </c>
      <c r="K34" s="256"/>
      <c r="L34" s="5" t="s">
        <v>649</v>
      </c>
    </row>
    <row r="35" spans="1:12" ht="28" x14ac:dyDescent="0.2">
      <c r="A35" s="66" t="s">
        <v>400</v>
      </c>
      <c r="B35" s="68">
        <v>42614</v>
      </c>
      <c r="C35" s="68" t="s">
        <v>578</v>
      </c>
      <c r="D35" s="142" t="s">
        <v>654</v>
      </c>
      <c r="E35" s="141" t="s">
        <v>580</v>
      </c>
      <c r="F35" s="155">
        <v>16</v>
      </c>
      <c r="G35" s="154" t="s">
        <v>375</v>
      </c>
      <c r="J35" s="46" t="s">
        <v>88</v>
      </c>
      <c r="K35" s="256"/>
      <c r="L35" s="5" t="s">
        <v>649</v>
      </c>
    </row>
    <row r="36" spans="1:12" x14ac:dyDescent="0.2">
      <c r="A36" s="66" t="s">
        <v>400</v>
      </c>
      <c r="B36" s="68">
        <v>42614</v>
      </c>
      <c r="C36" s="68" t="s">
        <v>578</v>
      </c>
      <c r="D36" s="142" t="s">
        <v>654</v>
      </c>
      <c r="E36" s="141" t="s">
        <v>580</v>
      </c>
      <c r="F36" s="155">
        <v>17</v>
      </c>
      <c r="G36" s="74" t="s">
        <v>376</v>
      </c>
      <c r="J36" s="46" t="s">
        <v>88</v>
      </c>
      <c r="K36" s="256"/>
      <c r="L36" s="5" t="s">
        <v>649</v>
      </c>
    </row>
    <row r="37" spans="1:12" x14ac:dyDescent="0.2">
      <c r="A37" s="66" t="s">
        <v>400</v>
      </c>
      <c r="B37" s="68">
        <v>42614</v>
      </c>
      <c r="C37" s="68" t="s">
        <v>578</v>
      </c>
      <c r="D37" s="142" t="s">
        <v>654</v>
      </c>
      <c r="E37" s="141" t="s">
        <v>580</v>
      </c>
      <c r="F37" s="155">
        <v>18</v>
      </c>
      <c r="G37" s="74" t="s">
        <v>377</v>
      </c>
      <c r="J37" s="46" t="s">
        <v>88</v>
      </c>
      <c r="K37" s="256"/>
      <c r="L37" s="5" t="s">
        <v>649</v>
      </c>
    </row>
    <row r="38" spans="1:12" ht="56" x14ac:dyDescent="0.2">
      <c r="A38" s="66" t="s">
        <v>400</v>
      </c>
      <c r="B38" s="68">
        <v>42614</v>
      </c>
      <c r="C38" s="68" t="s">
        <v>578</v>
      </c>
      <c r="D38" s="142" t="s">
        <v>654</v>
      </c>
      <c r="E38" s="141" t="s">
        <v>581</v>
      </c>
      <c r="F38" s="152">
        <v>1</v>
      </c>
      <c r="G38" s="82" t="s">
        <v>360</v>
      </c>
      <c r="H38" s="256"/>
      <c r="I38" s="256"/>
      <c r="J38" s="46" t="s">
        <v>88</v>
      </c>
      <c r="K38" s="256"/>
      <c r="L38" s="5" t="s">
        <v>82</v>
      </c>
    </row>
    <row r="39" spans="1:12" ht="25" x14ac:dyDescent="0.2">
      <c r="A39" s="66" t="s">
        <v>400</v>
      </c>
      <c r="B39" s="68">
        <v>42614</v>
      </c>
      <c r="C39" s="68" t="s">
        <v>578</v>
      </c>
      <c r="D39" s="142" t="s">
        <v>654</v>
      </c>
      <c r="E39" s="141" t="s">
        <v>581</v>
      </c>
      <c r="F39" s="153">
        <v>2</v>
      </c>
      <c r="G39" s="257" t="s">
        <v>361</v>
      </c>
      <c r="H39" s="258"/>
      <c r="I39" s="147"/>
      <c r="J39" s="46" t="s">
        <v>88</v>
      </c>
      <c r="K39" s="256"/>
      <c r="L39" s="5" t="s">
        <v>82</v>
      </c>
    </row>
    <row r="40" spans="1:12" ht="28" x14ac:dyDescent="0.2">
      <c r="A40" s="66" t="s">
        <v>400</v>
      </c>
      <c r="B40" s="68">
        <v>42614</v>
      </c>
      <c r="C40" s="68" t="s">
        <v>578</v>
      </c>
      <c r="D40" s="142" t="s">
        <v>654</v>
      </c>
      <c r="E40" s="141" t="s">
        <v>581</v>
      </c>
      <c r="F40" s="155">
        <v>3</v>
      </c>
      <c r="G40" s="154" t="s">
        <v>362</v>
      </c>
      <c r="J40" s="46" t="s">
        <v>88</v>
      </c>
      <c r="K40" s="256"/>
      <c r="L40" s="5" t="s">
        <v>82</v>
      </c>
    </row>
    <row r="41" spans="1:12" ht="28" x14ac:dyDescent="0.2">
      <c r="A41" s="66" t="s">
        <v>400</v>
      </c>
      <c r="B41" s="68">
        <v>42614</v>
      </c>
      <c r="C41" s="68" t="s">
        <v>578</v>
      </c>
      <c r="D41" s="142" t="s">
        <v>654</v>
      </c>
      <c r="E41" s="141" t="s">
        <v>581</v>
      </c>
      <c r="F41" s="155">
        <v>4</v>
      </c>
      <c r="G41" s="154" t="s">
        <v>363</v>
      </c>
      <c r="J41" s="46" t="s">
        <v>88</v>
      </c>
      <c r="K41" s="256"/>
      <c r="L41" s="5" t="s">
        <v>81</v>
      </c>
    </row>
    <row r="42" spans="1:12" ht="28" x14ac:dyDescent="0.2">
      <c r="A42" s="66" t="s">
        <v>400</v>
      </c>
      <c r="B42" s="68">
        <v>42614</v>
      </c>
      <c r="C42" s="68" t="s">
        <v>578</v>
      </c>
      <c r="D42" s="142" t="s">
        <v>654</v>
      </c>
      <c r="E42" s="141" t="s">
        <v>581</v>
      </c>
      <c r="F42" s="155">
        <v>5</v>
      </c>
      <c r="G42" s="154" t="s">
        <v>364</v>
      </c>
      <c r="J42" s="46" t="s">
        <v>88</v>
      </c>
      <c r="K42" s="256"/>
      <c r="L42" s="5" t="s">
        <v>81</v>
      </c>
    </row>
    <row r="43" spans="1:12" ht="42" x14ac:dyDescent="0.2">
      <c r="A43" s="66" t="s">
        <v>400</v>
      </c>
      <c r="B43" s="68">
        <v>42614</v>
      </c>
      <c r="C43" s="68" t="s">
        <v>578</v>
      </c>
      <c r="D43" s="142" t="s">
        <v>654</v>
      </c>
      <c r="E43" s="141" t="s">
        <v>581</v>
      </c>
      <c r="F43" s="155">
        <v>6</v>
      </c>
      <c r="G43" s="154" t="s">
        <v>365</v>
      </c>
      <c r="J43" s="46" t="s">
        <v>88</v>
      </c>
      <c r="K43" s="256"/>
      <c r="L43" s="5" t="s">
        <v>82</v>
      </c>
    </row>
    <row r="44" spans="1:12" ht="28" x14ac:dyDescent="0.2">
      <c r="A44" s="66" t="s">
        <v>400</v>
      </c>
      <c r="B44" s="68">
        <v>42614</v>
      </c>
      <c r="C44" s="68" t="s">
        <v>578</v>
      </c>
      <c r="D44" s="142" t="s">
        <v>654</v>
      </c>
      <c r="E44" s="141" t="s">
        <v>581</v>
      </c>
      <c r="F44" s="155">
        <v>7</v>
      </c>
      <c r="G44" s="154" t="s">
        <v>366</v>
      </c>
      <c r="J44" s="46" t="s">
        <v>88</v>
      </c>
      <c r="K44" s="256"/>
      <c r="L44" s="5" t="s">
        <v>82</v>
      </c>
    </row>
    <row r="45" spans="1:12" ht="42" x14ac:dyDescent="0.2">
      <c r="A45" s="66" t="s">
        <v>400</v>
      </c>
      <c r="B45" s="68">
        <v>42614</v>
      </c>
      <c r="C45" s="68" t="s">
        <v>578</v>
      </c>
      <c r="D45" s="142" t="s">
        <v>654</v>
      </c>
      <c r="E45" s="141" t="s">
        <v>581</v>
      </c>
      <c r="F45" s="155">
        <v>8</v>
      </c>
      <c r="G45" s="154" t="s">
        <v>367</v>
      </c>
      <c r="J45" s="46" t="s">
        <v>88</v>
      </c>
      <c r="K45" s="256"/>
      <c r="L45" s="5" t="s">
        <v>82</v>
      </c>
    </row>
    <row r="46" spans="1:12" ht="70" x14ac:dyDescent="0.2">
      <c r="A46" s="66" t="s">
        <v>400</v>
      </c>
      <c r="B46" s="68">
        <v>42614</v>
      </c>
      <c r="C46" s="68" t="s">
        <v>578</v>
      </c>
      <c r="D46" s="142" t="s">
        <v>654</v>
      </c>
      <c r="E46" s="141" t="s">
        <v>581</v>
      </c>
      <c r="F46" s="155">
        <v>9</v>
      </c>
      <c r="G46" s="154" t="s">
        <v>368</v>
      </c>
      <c r="J46" s="46" t="s">
        <v>88</v>
      </c>
      <c r="K46" s="256"/>
      <c r="L46" s="5" t="s">
        <v>82</v>
      </c>
    </row>
    <row r="47" spans="1:12" ht="28" x14ac:dyDescent="0.2">
      <c r="A47" s="66" t="s">
        <v>400</v>
      </c>
      <c r="B47" s="68">
        <v>42614</v>
      </c>
      <c r="C47" s="68" t="s">
        <v>578</v>
      </c>
      <c r="D47" s="142" t="s">
        <v>654</v>
      </c>
      <c r="E47" s="141" t="s">
        <v>581</v>
      </c>
      <c r="F47" s="155">
        <v>10</v>
      </c>
      <c r="G47" s="154" t="s">
        <v>369</v>
      </c>
      <c r="J47" s="46" t="s">
        <v>88</v>
      </c>
      <c r="K47" s="256"/>
      <c r="L47" s="5" t="s">
        <v>82</v>
      </c>
    </row>
    <row r="48" spans="1:12" ht="70" x14ac:dyDescent="0.2">
      <c r="A48" s="66" t="s">
        <v>400</v>
      </c>
      <c r="B48" s="68">
        <v>42614</v>
      </c>
      <c r="C48" s="68" t="s">
        <v>578</v>
      </c>
      <c r="D48" s="142" t="s">
        <v>654</v>
      </c>
      <c r="E48" s="141" t="s">
        <v>581</v>
      </c>
      <c r="F48" s="155">
        <v>11</v>
      </c>
      <c r="G48" s="154" t="s">
        <v>370</v>
      </c>
      <c r="J48" s="46" t="s">
        <v>88</v>
      </c>
      <c r="K48" s="256"/>
      <c r="L48" s="5" t="s">
        <v>82</v>
      </c>
    </row>
    <row r="49" spans="1:12" ht="56" x14ac:dyDescent="0.2">
      <c r="A49" s="66" t="s">
        <v>400</v>
      </c>
      <c r="B49" s="68">
        <v>42614</v>
      </c>
      <c r="C49" s="68" t="s">
        <v>578</v>
      </c>
      <c r="D49" s="142" t="s">
        <v>654</v>
      </c>
      <c r="E49" s="141" t="s">
        <v>581</v>
      </c>
      <c r="F49" s="155">
        <v>12</v>
      </c>
      <c r="G49" s="154" t="s">
        <v>371</v>
      </c>
      <c r="J49" s="46" t="s">
        <v>88</v>
      </c>
      <c r="K49" s="256"/>
      <c r="L49" s="5" t="s">
        <v>82</v>
      </c>
    </row>
    <row r="50" spans="1:12" x14ac:dyDescent="0.2">
      <c r="A50" s="66" t="s">
        <v>400</v>
      </c>
      <c r="B50" s="68">
        <v>42614</v>
      </c>
      <c r="C50" s="68" t="s">
        <v>578</v>
      </c>
      <c r="D50" s="142" t="s">
        <v>654</v>
      </c>
      <c r="E50" s="141" t="s">
        <v>581</v>
      </c>
      <c r="F50" s="155">
        <v>13</v>
      </c>
      <c r="G50" s="74" t="s">
        <v>372</v>
      </c>
      <c r="J50" s="46" t="s">
        <v>88</v>
      </c>
      <c r="K50" s="256"/>
      <c r="L50" s="5" t="s">
        <v>649</v>
      </c>
    </row>
    <row r="51" spans="1:12" x14ac:dyDescent="0.2">
      <c r="A51" s="66" t="s">
        <v>400</v>
      </c>
      <c r="B51" s="68">
        <v>42614</v>
      </c>
      <c r="C51" s="68" t="s">
        <v>578</v>
      </c>
      <c r="D51" s="142" t="s">
        <v>654</v>
      </c>
      <c r="E51" s="141" t="s">
        <v>581</v>
      </c>
      <c r="F51" s="155">
        <v>14</v>
      </c>
      <c r="G51" s="74" t="s">
        <v>373</v>
      </c>
      <c r="J51" s="46" t="s">
        <v>88</v>
      </c>
      <c r="K51" s="256"/>
      <c r="L51" s="5" t="s">
        <v>649</v>
      </c>
    </row>
    <row r="52" spans="1:12" x14ac:dyDescent="0.2">
      <c r="A52" s="66" t="s">
        <v>400</v>
      </c>
      <c r="B52" s="68">
        <v>42614</v>
      </c>
      <c r="C52" s="68" t="s">
        <v>578</v>
      </c>
      <c r="D52" s="142" t="s">
        <v>654</v>
      </c>
      <c r="E52" s="141" t="s">
        <v>581</v>
      </c>
      <c r="F52" s="155">
        <v>15</v>
      </c>
      <c r="G52" s="74" t="s">
        <v>374</v>
      </c>
      <c r="J52" s="46" t="s">
        <v>88</v>
      </c>
      <c r="K52" s="256"/>
      <c r="L52" s="5" t="s">
        <v>649</v>
      </c>
    </row>
    <row r="53" spans="1:12" ht="28" x14ac:dyDescent="0.2">
      <c r="A53" s="66" t="s">
        <v>400</v>
      </c>
      <c r="B53" s="68">
        <v>42614</v>
      </c>
      <c r="C53" s="68" t="s">
        <v>578</v>
      </c>
      <c r="D53" s="142" t="s">
        <v>654</v>
      </c>
      <c r="E53" s="141" t="s">
        <v>581</v>
      </c>
      <c r="F53" s="155">
        <v>16</v>
      </c>
      <c r="G53" s="154" t="s">
        <v>375</v>
      </c>
      <c r="J53" s="46" t="s">
        <v>88</v>
      </c>
      <c r="K53" s="256"/>
      <c r="L53" s="5" t="s">
        <v>649</v>
      </c>
    </row>
    <row r="54" spans="1:12" x14ac:dyDescent="0.2">
      <c r="A54" s="66" t="s">
        <v>400</v>
      </c>
      <c r="B54" s="68">
        <v>42614</v>
      </c>
      <c r="C54" s="68" t="s">
        <v>578</v>
      </c>
      <c r="D54" s="142" t="s">
        <v>654</v>
      </c>
      <c r="E54" s="141" t="s">
        <v>581</v>
      </c>
      <c r="F54" s="155">
        <v>17</v>
      </c>
      <c r="G54" s="74" t="s">
        <v>376</v>
      </c>
      <c r="J54" s="46" t="s">
        <v>88</v>
      </c>
      <c r="K54" s="256"/>
      <c r="L54" s="5" t="s">
        <v>649</v>
      </c>
    </row>
    <row r="55" spans="1:12" x14ac:dyDescent="0.2">
      <c r="A55" s="66" t="s">
        <v>400</v>
      </c>
      <c r="B55" s="68">
        <v>42614</v>
      </c>
      <c r="C55" s="68" t="s">
        <v>578</v>
      </c>
      <c r="D55" s="142" t="s">
        <v>654</v>
      </c>
      <c r="E55" s="141" t="s">
        <v>581</v>
      </c>
      <c r="F55" s="155">
        <v>18</v>
      </c>
      <c r="G55" s="74" t="s">
        <v>377</v>
      </c>
      <c r="J55" s="46" t="s">
        <v>88</v>
      </c>
      <c r="K55" s="256"/>
      <c r="L55" s="5" t="s">
        <v>649</v>
      </c>
    </row>
    <row r="56" spans="1:12" ht="56" x14ac:dyDescent="0.2">
      <c r="A56" s="66" t="s">
        <v>400</v>
      </c>
      <c r="B56" s="68">
        <v>42614</v>
      </c>
      <c r="C56" s="68" t="s">
        <v>578</v>
      </c>
      <c r="D56" s="142" t="s">
        <v>654</v>
      </c>
      <c r="E56" s="141" t="s">
        <v>582</v>
      </c>
      <c r="F56" s="152">
        <v>1</v>
      </c>
      <c r="G56" s="82" t="s">
        <v>360</v>
      </c>
      <c r="H56" s="256"/>
      <c r="I56" s="256"/>
      <c r="J56" s="46" t="s">
        <v>88</v>
      </c>
      <c r="K56" s="256"/>
      <c r="L56" s="5" t="s">
        <v>82</v>
      </c>
    </row>
    <row r="57" spans="1:12" ht="25" x14ac:dyDescent="0.2">
      <c r="A57" s="66" t="s">
        <v>400</v>
      </c>
      <c r="B57" s="68">
        <v>42614</v>
      </c>
      <c r="C57" s="68" t="s">
        <v>578</v>
      </c>
      <c r="D57" s="142" t="s">
        <v>654</v>
      </c>
      <c r="E57" s="141" t="s">
        <v>582</v>
      </c>
      <c r="F57" s="153">
        <v>2</v>
      </c>
      <c r="G57" s="257" t="s">
        <v>361</v>
      </c>
      <c r="H57" s="258"/>
      <c r="I57" s="147"/>
      <c r="J57" s="46" t="s">
        <v>88</v>
      </c>
      <c r="K57" s="256"/>
      <c r="L57" s="5" t="s">
        <v>82</v>
      </c>
    </row>
    <row r="58" spans="1:12" ht="28" x14ac:dyDescent="0.2">
      <c r="A58" s="66" t="s">
        <v>400</v>
      </c>
      <c r="B58" s="68">
        <v>42614</v>
      </c>
      <c r="C58" s="68" t="s">
        <v>578</v>
      </c>
      <c r="D58" s="142" t="s">
        <v>654</v>
      </c>
      <c r="E58" s="141" t="s">
        <v>582</v>
      </c>
      <c r="F58" s="155">
        <v>3</v>
      </c>
      <c r="G58" s="154" t="s">
        <v>362</v>
      </c>
      <c r="J58" s="46" t="s">
        <v>88</v>
      </c>
      <c r="K58" s="256"/>
      <c r="L58" s="5" t="s">
        <v>82</v>
      </c>
    </row>
    <row r="59" spans="1:12" ht="28" x14ac:dyDescent="0.2">
      <c r="A59" s="66" t="s">
        <v>400</v>
      </c>
      <c r="B59" s="68">
        <v>42614</v>
      </c>
      <c r="C59" s="68" t="s">
        <v>578</v>
      </c>
      <c r="D59" s="142" t="s">
        <v>654</v>
      </c>
      <c r="E59" s="141" t="s">
        <v>582</v>
      </c>
      <c r="F59" s="155">
        <v>4</v>
      </c>
      <c r="G59" s="154" t="s">
        <v>363</v>
      </c>
      <c r="J59" s="46" t="s">
        <v>88</v>
      </c>
      <c r="K59" s="256"/>
      <c r="L59" s="5" t="s">
        <v>81</v>
      </c>
    </row>
    <row r="60" spans="1:12" ht="28" x14ac:dyDescent="0.2">
      <c r="A60" s="66" t="s">
        <v>400</v>
      </c>
      <c r="B60" s="68">
        <v>42614</v>
      </c>
      <c r="C60" s="68" t="s">
        <v>578</v>
      </c>
      <c r="D60" s="142" t="s">
        <v>654</v>
      </c>
      <c r="E60" s="141" t="s">
        <v>582</v>
      </c>
      <c r="F60" s="155">
        <v>5</v>
      </c>
      <c r="G60" s="154" t="s">
        <v>364</v>
      </c>
      <c r="J60" s="46" t="s">
        <v>88</v>
      </c>
      <c r="K60" s="256"/>
      <c r="L60" s="5" t="s">
        <v>81</v>
      </c>
    </row>
    <row r="61" spans="1:12" ht="42" x14ac:dyDescent="0.2">
      <c r="A61" s="66" t="s">
        <v>400</v>
      </c>
      <c r="B61" s="68">
        <v>42614</v>
      </c>
      <c r="C61" s="68" t="s">
        <v>578</v>
      </c>
      <c r="D61" s="142" t="s">
        <v>654</v>
      </c>
      <c r="E61" s="141" t="s">
        <v>582</v>
      </c>
      <c r="F61" s="155">
        <v>6</v>
      </c>
      <c r="G61" s="154" t="s">
        <v>365</v>
      </c>
      <c r="J61" s="46" t="s">
        <v>88</v>
      </c>
      <c r="K61" s="256"/>
      <c r="L61" s="5" t="s">
        <v>82</v>
      </c>
    </row>
    <row r="62" spans="1:12" ht="28" x14ac:dyDescent="0.2">
      <c r="A62" s="66" t="s">
        <v>400</v>
      </c>
      <c r="B62" s="68">
        <v>42614</v>
      </c>
      <c r="C62" s="68" t="s">
        <v>578</v>
      </c>
      <c r="D62" s="142" t="s">
        <v>654</v>
      </c>
      <c r="E62" s="141" t="s">
        <v>582</v>
      </c>
      <c r="F62" s="155">
        <v>7</v>
      </c>
      <c r="G62" s="154" t="s">
        <v>366</v>
      </c>
      <c r="J62" s="46" t="s">
        <v>88</v>
      </c>
      <c r="K62" s="256"/>
      <c r="L62" s="5" t="s">
        <v>82</v>
      </c>
    </row>
    <row r="63" spans="1:12" ht="42" x14ac:dyDescent="0.2">
      <c r="A63" s="66" t="s">
        <v>400</v>
      </c>
      <c r="B63" s="68">
        <v>42614</v>
      </c>
      <c r="C63" s="68" t="s">
        <v>578</v>
      </c>
      <c r="D63" s="142" t="s">
        <v>654</v>
      </c>
      <c r="E63" s="141" t="s">
        <v>582</v>
      </c>
      <c r="F63" s="155">
        <v>8</v>
      </c>
      <c r="G63" s="154" t="s">
        <v>367</v>
      </c>
      <c r="J63" s="46" t="s">
        <v>88</v>
      </c>
      <c r="K63" s="256"/>
      <c r="L63" s="5" t="s">
        <v>82</v>
      </c>
    </row>
    <row r="64" spans="1:12" ht="70" x14ac:dyDescent="0.2">
      <c r="A64" s="66" t="s">
        <v>400</v>
      </c>
      <c r="B64" s="68">
        <v>42614</v>
      </c>
      <c r="C64" s="68" t="s">
        <v>578</v>
      </c>
      <c r="D64" s="142" t="s">
        <v>654</v>
      </c>
      <c r="E64" s="141" t="s">
        <v>582</v>
      </c>
      <c r="F64" s="155">
        <v>9</v>
      </c>
      <c r="G64" s="154" t="s">
        <v>368</v>
      </c>
      <c r="J64" s="46" t="s">
        <v>88</v>
      </c>
      <c r="K64" s="256"/>
      <c r="L64" s="5" t="s">
        <v>82</v>
      </c>
    </row>
    <row r="65" spans="1:12" ht="28" x14ac:dyDescent="0.2">
      <c r="A65" s="66" t="s">
        <v>400</v>
      </c>
      <c r="B65" s="68">
        <v>42614</v>
      </c>
      <c r="C65" s="68" t="s">
        <v>578</v>
      </c>
      <c r="D65" s="142" t="s">
        <v>654</v>
      </c>
      <c r="E65" s="141" t="s">
        <v>582</v>
      </c>
      <c r="F65" s="155">
        <v>10</v>
      </c>
      <c r="G65" s="154" t="s">
        <v>369</v>
      </c>
      <c r="J65" s="46" t="s">
        <v>88</v>
      </c>
      <c r="K65" s="256"/>
      <c r="L65" s="5" t="s">
        <v>82</v>
      </c>
    </row>
    <row r="66" spans="1:12" ht="70" x14ac:dyDescent="0.2">
      <c r="A66" s="66" t="s">
        <v>400</v>
      </c>
      <c r="B66" s="68">
        <v>42614</v>
      </c>
      <c r="C66" s="68" t="s">
        <v>578</v>
      </c>
      <c r="D66" s="142" t="s">
        <v>654</v>
      </c>
      <c r="E66" s="141" t="s">
        <v>582</v>
      </c>
      <c r="F66" s="155">
        <v>11</v>
      </c>
      <c r="G66" s="154" t="s">
        <v>370</v>
      </c>
      <c r="J66" s="46" t="s">
        <v>88</v>
      </c>
      <c r="K66" s="256"/>
      <c r="L66" s="5" t="s">
        <v>82</v>
      </c>
    </row>
    <row r="67" spans="1:12" ht="56" x14ac:dyDescent="0.2">
      <c r="A67" s="66" t="s">
        <v>400</v>
      </c>
      <c r="B67" s="68">
        <v>42614</v>
      </c>
      <c r="C67" s="68" t="s">
        <v>578</v>
      </c>
      <c r="D67" s="142" t="s">
        <v>654</v>
      </c>
      <c r="E67" s="141" t="s">
        <v>582</v>
      </c>
      <c r="F67" s="155">
        <v>12</v>
      </c>
      <c r="G67" s="154" t="s">
        <v>371</v>
      </c>
      <c r="J67" s="46" t="s">
        <v>88</v>
      </c>
      <c r="K67" s="256"/>
      <c r="L67" s="5" t="s">
        <v>82</v>
      </c>
    </row>
    <row r="68" spans="1:12" x14ac:dyDescent="0.2">
      <c r="A68" s="66" t="s">
        <v>400</v>
      </c>
      <c r="B68" s="68">
        <v>42614</v>
      </c>
      <c r="C68" s="68" t="s">
        <v>578</v>
      </c>
      <c r="D68" s="142" t="s">
        <v>654</v>
      </c>
      <c r="E68" s="141" t="s">
        <v>582</v>
      </c>
      <c r="F68" s="155">
        <v>13</v>
      </c>
      <c r="G68" s="74" t="s">
        <v>372</v>
      </c>
      <c r="J68" s="46" t="s">
        <v>88</v>
      </c>
      <c r="K68" s="256"/>
      <c r="L68" s="5" t="s">
        <v>649</v>
      </c>
    </row>
    <row r="69" spans="1:12" x14ac:dyDescent="0.2">
      <c r="A69" s="66" t="s">
        <v>400</v>
      </c>
      <c r="B69" s="68">
        <v>42614</v>
      </c>
      <c r="C69" s="68" t="s">
        <v>578</v>
      </c>
      <c r="D69" s="142" t="s">
        <v>654</v>
      </c>
      <c r="E69" s="141" t="s">
        <v>582</v>
      </c>
      <c r="F69" s="155">
        <v>14</v>
      </c>
      <c r="G69" s="74" t="s">
        <v>373</v>
      </c>
      <c r="J69" s="46" t="s">
        <v>88</v>
      </c>
      <c r="K69" s="256"/>
      <c r="L69" s="5" t="s">
        <v>649</v>
      </c>
    </row>
    <row r="70" spans="1:12" x14ac:dyDescent="0.2">
      <c r="A70" s="66" t="s">
        <v>400</v>
      </c>
      <c r="B70" s="68">
        <v>42614</v>
      </c>
      <c r="C70" s="68" t="s">
        <v>578</v>
      </c>
      <c r="D70" s="142" t="s">
        <v>654</v>
      </c>
      <c r="E70" s="141" t="s">
        <v>582</v>
      </c>
      <c r="F70" s="155">
        <v>15</v>
      </c>
      <c r="G70" s="74" t="s">
        <v>374</v>
      </c>
      <c r="J70" s="46" t="s">
        <v>88</v>
      </c>
      <c r="K70" s="256"/>
      <c r="L70" s="5" t="s">
        <v>649</v>
      </c>
    </row>
    <row r="71" spans="1:12" ht="28" x14ac:dyDescent="0.2">
      <c r="A71" s="66" t="s">
        <v>400</v>
      </c>
      <c r="B71" s="68">
        <v>42614</v>
      </c>
      <c r="C71" s="68" t="s">
        <v>578</v>
      </c>
      <c r="D71" s="142" t="s">
        <v>654</v>
      </c>
      <c r="E71" s="141" t="s">
        <v>582</v>
      </c>
      <c r="F71" s="155">
        <v>16</v>
      </c>
      <c r="G71" s="154" t="s">
        <v>375</v>
      </c>
      <c r="J71" s="46" t="s">
        <v>88</v>
      </c>
      <c r="K71" s="256"/>
      <c r="L71" s="5" t="s">
        <v>649</v>
      </c>
    </row>
    <row r="72" spans="1:12" x14ac:dyDescent="0.2">
      <c r="A72" s="66" t="s">
        <v>400</v>
      </c>
      <c r="B72" s="68">
        <v>42614</v>
      </c>
      <c r="C72" s="68" t="s">
        <v>578</v>
      </c>
      <c r="D72" s="142" t="s">
        <v>654</v>
      </c>
      <c r="E72" s="141" t="s">
        <v>582</v>
      </c>
      <c r="F72" s="155">
        <v>17</v>
      </c>
      <c r="G72" s="74" t="s">
        <v>376</v>
      </c>
      <c r="J72" s="46" t="s">
        <v>88</v>
      </c>
      <c r="K72" s="256"/>
      <c r="L72" s="5" t="s">
        <v>649</v>
      </c>
    </row>
    <row r="73" spans="1:12" x14ac:dyDescent="0.2">
      <c r="A73" s="66" t="s">
        <v>400</v>
      </c>
      <c r="B73" s="68">
        <v>42614</v>
      </c>
      <c r="C73" s="68" t="s">
        <v>578</v>
      </c>
      <c r="D73" s="142" t="s">
        <v>654</v>
      </c>
      <c r="E73" s="141" t="s">
        <v>582</v>
      </c>
      <c r="F73" s="155">
        <v>18</v>
      </c>
      <c r="G73" s="74" t="s">
        <v>377</v>
      </c>
      <c r="J73" s="46" t="s">
        <v>88</v>
      </c>
      <c r="K73" s="256"/>
      <c r="L73" s="5" t="s">
        <v>649</v>
      </c>
    </row>
    <row r="74" spans="1:12" ht="56" x14ac:dyDescent="0.2">
      <c r="A74" s="66" t="s">
        <v>400</v>
      </c>
      <c r="B74" s="68">
        <v>42614</v>
      </c>
      <c r="C74" s="68" t="s">
        <v>578</v>
      </c>
      <c r="D74" s="142" t="s">
        <v>583</v>
      </c>
      <c r="E74" s="141" t="s">
        <v>579</v>
      </c>
      <c r="F74" s="152">
        <v>1</v>
      </c>
      <c r="G74" s="82" t="s">
        <v>360</v>
      </c>
      <c r="H74" s="256"/>
      <c r="I74" s="256"/>
      <c r="J74" s="46" t="s">
        <v>88</v>
      </c>
      <c r="K74" s="256"/>
      <c r="L74" s="5" t="s">
        <v>82</v>
      </c>
    </row>
    <row r="75" spans="1:12" ht="25" x14ac:dyDescent="0.2">
      <c r="A75" s="66" t="s">
        <v>400</v>
      </c>
      <c r="B75" s="68">
        <v>42614</v>
      </c>
      <c r="C75" s="68" t="s">
        <v>578</v>
      </c>
      <c r="D75" s="142" t="s">
        <v>583</v>
      </c>
      <c r="E75" s="141" t="s">
        <v>579</v>
      </c>
      <c r="F75" s="153">
        <v>2</v>
      </c>
      <c r="G75" s="257" t="s">
        <v>361</v>
      </c>
      <c r="H75" s="258"/>
      <c r="I75" s="147"/>
      <c r="J75" s="46" t="s">
        <v>88</v>
      </c>
      <c r="K75" s="256"/>
      <c r="L75" s="5" t="s">
        <v>82</v>
      </c>
    </row>
    <row r="76" spans="1:12" ht="28" x14ac:dyDescent="0.2">
      <c r="A76" s="66" t="s">
        <v>400</v>
      </c>
      <c r="B76" s="68">
        <v>42614</v>
      </c>
      <c r="C76" s="68" t="s">
        <v>578</v>
      </c>
      <c r="D76" s="142" t="s">
        <v>583</v>
      </c>
      <c r="E76" s="141" t="s">
        <v>579</v>
      </c>
      <c r="F76" s="155">
        <v>3</v>
      </c>
      <c r="G76" s="154" t="s">
        <v>362</v>
      </c>
      <c r="J76" s="46" t="s">
        <v>88</v>
      </c>
      <c r="K76" s="256"/>
      <c r="L76" s="5" t="s">
        <v>82</v>
      </c>
    </row>
    <row r="77" spans="1:12" ht="28" x14ac:dyDescent="0.2">
      <c r="A77" s="66" t="s">
        <v>400</v>
      </c>
      <c r="B77" s="68">
        <v>42614</v>
      </c>
      <c r="C77" s="68" t="s">
        <v>578</v>
      </c>
      <c r="D77" s="142" t="s">
        <v>583</v>
      </c>
      <c r="E77" s="141" t="s">
        <v>579</v>
      </c>
      <c r="F77" s="155">
        <v>4</v>
      </c>
      <c r="G77" s="154" t="s">
        <v>363</v>
      </c>
      <c r="J77" s="46" t="s">
        <v>88</v>
      </c>
      <c r="K77" s="256"/>
      <c r="L77" s="5" t="s">
        <v>81</v>
      </c>
    </row>
    <row r="78" spans="1:12" ht="28" x14ac:dyDescent="0.2">
      <c r="A78" s="66" t="s">
        <v>400</v>
      </c>
      <c r="B78" s="68">
        <v>42614</v>
      </c>
      <c r="C78" s="68" t="s">
        <v>578</v>
      </c>
      <c r="D78" s="142" t="s">
        <v>583</v>
      </c>
      <c r="E78" s="141" t="s">
        <v>579</v>
      </c>
      <c r="F78" s="155">
        <v>5</v>
      </c>
      <c r="G78" s="154" t="s">
        <v>364</v>
      </c>
      <c r="J78" s="46" t="s">
        <v>88</v>
      </c>
      <c r="K78" s="256"/>
      <c r="L78" s="5" t="s">
        <v>81</v>
      </c>
    </row>
    <row r="79" spans="1:12" ht="42" x14ac:dyDescent="0.2">
      <c r="A79" s="66" t="s">
        <v>400</v>
      </c>
      <c r="B79" s="68">
        <v>42614</v>
      </c>
      <c r="C79" s="68" t="s">
        <v>578</v>
      </c>
      <c r="D79" s="142" t="s">
        <v>583</v>
      </c>
      <c r="E79" s="141" t="s">
        <v>579</v>
      </c>
      <c r="F79" s="155">
        <v>6</v>
      </c>
      <c r="G79" s="154" t="s">
        <v>365</v>
      </c>
      <c r="J79" s="46" t="s">
        <v>88</v>
      </c>
      <c r="K79" s="256"/>
      <c r="L79" s="5" t="s">
        <v>82</v>
      </c>
    </row>
    <row r="80" spans="1:12" ht="28" x14ac:dyDescent="0.2">
      <c r="A80" s="66" t="s">
        <v>400</v>
      </c>
      <c r="B80" s="68">
        <v>42614</v>
      </c>
      <c r="C80" s="68" t="s">
        <v>578</v>
      </c>
      <c r="D80" s="142" t="s">
        <v>583</v>
      </c>
      <c r="E80" s="141" t="s">
        <v>579</v>
      </c>
      <c r="F80" s="155">
        <v>7</v>
      </c>
      <c r="G80" s="154" t="s">
        <v>366</v>
      </c>
      <c r="J80" s="46" t="s">
        <v>88</v>
      </c>
      <c r="K80" s="256"/>
      <c r="L80" s="5" t="s">
        <v>82</v>
      </c>
    </row>
    <row r="81" spans="1:12" ht="42" x14ac:dyDescent="0.2">
      <c r="A81" s="66" t="s">
        <v>400</v>
      </c>
      <c r="B81" s="68">
        <v>42614</v>
      </c>
      <c r="C81" s="68" t="s">
        <v>578</v>
      </c>
      <c r="D81" s="142" t="s">
        <v>583</v>
      </c>
      <c r="E81" s="141" t="s">
        <v>579</v>
      </c>
      <c r="F81" s="155">
        <v>8</v>
      </c>
      <c r="G81" s="154" t="s">
        <v>367</v>
      </c>
      <c r="J81" s="46" t="s">
        <v>88</v>
      </c>
      <c r="K81" s="256"/>
      <c r="L81" s="5" t="s">
        <v>82</v>
      </c>
    </row>
    <row r="82" spans="1:12" ht="70" x14ac:dyDescent="0.2">
      <c r="A82" s="66" t="s">
        <v>400</v>
      </c>
      <c r="B82" s="68">
        <v>42614</v>
      </c>
      <c r="C82" s="68" t="s">
        <v>578</v>
      </c>
      <c r="D82" s="142" t="s">
        <v>583</v>
      </c>
      <c r="E82" s="141" t="s">
        <v>579</v>
      </c>
      <c r="F82" s="155">
        <v>9</v>
      </c>
      <c r="G82" s="154" t="s">
        <v>368</v>
      </c>
      <c r="J82" s="46" t="s">
        <v>88</v>
      </c>
      <c r="K82" s="256"/>
      <c r="L82" s="5" t="s">
        <v>82</v>
      </c>
    </row>
    <row r="83" spans="1:12" ht="28" x14ac:dyDescent="0.2">
      <c r="A83" s="66" t="s">
        <v>400</v>
      </c>
      <c r="B83" s="68">
        <v>42614</v>
      </c>
      <c r="C83" s="68" t="s">
        <v>578</v>
      </c>
      <c r="D83" s="142" t="s">
        <v>583</v>
      </c>
      <c r="E83" s="141" t="s">
        <v>579</v>
      </c>
      <c r="F83" s="155">
        <v>10</v>
      </c>
      <c r="G83" s="154" t="s">
        <v>369</v>
      </c>
      <c r="J83" s="46" t="s">
        <v>88</v>
      </c>
      <c r="K83" s="256"/>
      <c r="L83" s="5" t="s">
        <v>82</v>
      </c>
    </row>
    <row r="84" spans="1:12" ht="70" x14ac:dyDescent="0.2">
      <c r="A84" s="66" t="s">
        <v>400</v>
      </c>
      <c r="B84" s="68">
        <v>42614</v>
      </c>
      <c r="C84" s="68" t="s">
        <v>578</v>
      </c>
      <c r="D84" s="142" t="s">
        <v>583</v>
      </c>
      <c r="E84" s="141" t="s">
        <v>579</v>
      </c>
      <c r="F84" s="155">
        <v>11</v>
      </c>
      <c r="G84" s="154" t="s">
        <v>370</v>
      </c>
      <c r="J84" s="46" t="s">
        <v>88</v>
      </c>
      <c r="K84" s="256"/>
      <c r="L84" s="5" t="s">
        <v>82</v>
      </c>
    </row>
    <row r="85" spans="1:12" ht="56" x14ac:dyDescent="0.2">
      <c r="A85" s="66" t="s">
        <v>400</v>
      </c>
      <c r="B85" s="68">
        <v>42614</v>
      </c>
      <c r="C85" s="68" t="s">
        <v>578</v>
      </c>
      <c r="D85" s="142" t="s">
        <v>583</v>
      </c>
      <c r="E85" s="141" t="s">
        <v>579</v>
      </c>
      <c r="F85" s="155">
        <v>12</v>
      </c>
      <c r="G85" s="154" t="s">
        <v>371</v>
      </c>
      <c r="J85" s="46" t="s">
        <v>88</v>
      </c>
      <c r="K85" s="256"/>
      <c r="L85" s="5" t="s">
        <v>82</v>
      </c>
    </row>
    <row r="86" spans="1:12" x14ac:dyDescent="0.2">
      <c r="A86" s="66" t="s">
        <v>400</v>
      </c>
      <c r="B86" s="68">
        <v>42614</v>
      </c>
      <c r="C86" s="68" t="s">
        <v>578</v>
      </c>
      <c r="D86" s="142" t="s">
        <v>583</v>
      </c>
      <c r="E86" s="141" t="s">
        <v>579</v>
      </c>
      <c r="F86" s="155">
        <v>13</v>
      </c>
      <c r="G86" s="74" t="s">
        <v>372</v>
      </c>
      <c r="J86" s="46" t="s">
        <v>88</v>
      </c>
      <c r="K86" s="256"/>
      <c r="L86" s="5" t="s">
        <v>649</v>
      </c>
    </row>
    <row r="87" spans="1:12" x14ac:dyDescent="0.2">
      <c r="A87" s="66" t="s">
        <v>400</v>
      </c>
      <c r="B87" s="68">
        <v>42614</v>
      </c>
      <c r="C87" s="68" t="s">
        <v>578</v>
      </c>
      <c r="D87" s="142" t="s">
        <v>583</v>
      </c>
      <c r="E87" s="141" t="s">
        <v>579</v>
      </c>
      <c r="F87" s="155">
        <v>14</v>
      </c>
      <c r="G87" s="74" t="s">
        <v>373</v>
      </c>
      <c r="J87" s="46" t="s">
        <v>88</v>
      </c>
      <c r="K87" s="256"/>
      <c r="L87" s="5" t="s">
        <v>649</v>
      </c>
    </row>
    <row r="88" spans="1:12" x14ac:dyDescent="0.2">
      <c r="A88" s="66" t="s">
        <v>400</v>
      </c>
      <c r="B88" s="68">
        <v>42614</v>
      </c>
      <c r="C88" s="68" t="s">
        <v>578</v>
      </c>
      <c r="D88" s="142" t="s">
        <v>583</v>
      </c>
      <c r="E88" s="141" t="s">
        <v>579</v>
      </c>
      <c r="F88" s="155">
        <v>15</v>
      </c>
      <c r="G88" s="74" t="s">
        <v>374</v>
      </c>
      <c r="J88" s="46" t="s">
        <v>88</v>
      </c>
      <c r="K88" s="256"/>
      <c r="L88" s="5" t="s">
        <v>649</v>
      </c>
    </row>
    <row r="89" spans="1:12" ht="28" x14ac:dyDescent="0.2">
      <c r="A89" s="66" t="s">
        <v>400</v>
      </c>
      <c r="B89" s="68">
        <v>42614</v>
      </c>
      <c r="C89" s="68" t="s">
        <v>578</v>
      </c>
      <c r="D89" s="142" t="s">
        <v>583</v>
      </c>
      <c r="E89" s="141" t="s">
        <v>579</v>
      </c>
      <c r="F89" s="155">
        <v>16</v>
      </c>
      <c r="G89" s="154" t="s">
        <v>375</v>
      </c>
      <c r="J89" s="46" t="s">
        <v>88</v>
      </c>
      <c r="K89" s="256"/>
      <c r="L89" s="5" t="s">
        <v>649</v>
      </c>
    </row>
    <row r="90" spans="1:12" x14ac:dyDescent="0.2">
      <c r="A90" s="66" t="s">
        <v>400</v>
      </c>
      <c r="B90" s="68">
        <v>42614</v>
      </c>
      <c r="C90" s="68" t="s">
        <v>578</v>
      </c>
      <c r="D90" s="142" t="s">
        <v>583</v>
      </c>
      <c r="E90" s="141" t="s">
        <v>579</v>
      </c>
      <c r="F90" s="155">
        <v>17</v>
      </c>
      <c r="G90" s="74" t="s">
        <v>376</v>
      </c>
      <c r="J90" s="46" t="s">
        <v>88</v>
      </c>
      <c r="K90" s="256"/>
      <c r="L90" s="5" t="s">
        <v>649</v>
      </c>
    </row>
    <row r="91" spans="1:12" x14ac:dyDescent="0.2">
      <c r="A91" s="66" t="s">
        <v>400</v>
      </c>
      <c r="B91" s="68">
        <v>42614</v>
      </c>
      <c r="C91" s="68" t="s">
        <v>578</v>
      </c>
      <c r="D91" s="142" t="s">
        <v>583</v>
      </c>
      <c r="E91" s="141" t="s">
        <v>579</v>
      </c>
      <c r="F91" s="155">
        <v>18</v>
      </c>
      <c r="G91" s="74" t="s">
        <v>377</v>
      </c>
      <c r="J91" s="46" t="s">
        <v>88</v>
      </c>
      <c r="K91" s="256"/>
      <c r="L91" s="5" t="s">
        <v>649</v>
      </c>
    </row>
    <row r="92" spans="1:12" ht="56" x14ac:dyDescent="0.2">
      <c r="A92" s="66" t="s">
        <v>400</v>
      </c>
      <c r="B92" s="68">
        <v>42614</v>
      </c>
      <c r="C92" s="68" t="s">
        <v>578</v>
      </c>
      <c r="D92" s="142" t="s">
        <v>583</v>
      </c>
      <c r="E92" s="141" t="s">
        <v>580</v>
      </c>
      <c r="F92" s="152">
        <v>1</v>
      </c>
      <c r="G92" s="82" t="s">
        <v>360</v>
      </c>
      <c r="H92" s="256"/>
      <c r="I92" s="256"/>
      <c r="J92" s="46" t="s">
        <v>88</v>
      </c>
      <c r="K92" s="256"/>
      <c r="L92" s="5" t="s">
        <v>82</v>
      </c>
    </row>
    <row r="93" spans="1:12" ht="25" x14ac:dyDescent="0.2">
      <c r="A93" s="66" t="s">
        <v>400</v>
      </c>
      <c r="B93" s="68">
        <v>42614</v>
      </c>
      <c r="C93" s="68" t="s">
        <v>578</v>
      </c>
      <c r="D93" s="142" t="s">
        <v>583</v>
      </c>
      <c r="E93" s="141" t="s">
        <v>580</v>
      </c>
      <c r="F93" s="153">
        <v>2</v>
      </c>
      <c r="G93" s="257" t="s">
        <v>361</v>
      </c>
      <c r="H93" s="258"/>
      <c r="I93" s="147"/>
      <c r="J93" s="46" t="s">
        <v>88</v>
      </c>
      <c r="K93" s="256"/>
      <c r="L93" s="5" t="s">
        <v>82</v>
      </c>
    </row>
    <row r="94" spans="1:12" ht="28" x14ac:dyDescent="0.2">
      <c r="A94" s="66" t="s">
        <v>400</v>
      </c>
      <c r="B94" s="68">
        <v>42614</v>
      </c>
      <c r="C94" s="68" t="s">
        <v>578</v>
      </c>
      <c r="D94" s="142" t="s">
        <v>583</v>
      </c>
      <c r="E94" s="141" t="s">
        <v>580</v>
      </c>
      <c r="F94" s="155">
        <v>3</v>
      </c>
      <c r="G94" s="154" t="s">
        <v>362</v>
      </c>
      <c r="J94" s="46" t="s">
        <v>88</v>
      </c>
      <c r="K94" s="256"/>
      <c r="L94" s="5" t="s">
        <v>82</v>
      </c>
    </row>
    <row r="95" spans="1:12" ht="28" x14ac:dyDescent="0.2">
      <c r="A95" s="66" t="s">
        <v>400</v>
      </c>
      <c r="B95" s="68">
        <v>42614</v>
      </c>
      <c r="C95" s="68" t="s">
        <v>578</v>
      </c>
      <c r="D95" s="142" t="s">
        <v>583</v>
      </c>
      <c r="E95" s="141" t="s">
        <v>580</v>
      </c>
      <c r="F95" s="155">
        <v>4</v>
      </c>
      <c r="G95" s="154" t="s">
        <v>363</v>
      </c>
      <c r="J95" s="46" t="s">
        <v>88</v>
      </c>
      <c r="K95" s="256"/>
      <c r="L95" s="5" t="s">
        <v>81</v>
      </c>
    </row>
    <row r="96" spans="1:12" ht="28" x14ac:dyDescent="0.2">
      <c r="A96" s="66" t="s">
        <v>400</v>
      </c>
      <c r="B96" s="68">
        <v>42614</v>
      </c>
      <c r="C96" s="68" t="s">
        <v>578</v>
      </c>
      <c r="D96" s="142" t="s">
        <v>583</v>
      </c>
      <c r="E96" s="141" t="s">
        <v>580</v>
      </c>
      <c r="F96" s="155">
        <v>5</v>
      </c>
      <c r="G96" s="154" t="s">
        <v>364</v>
      </c>
      <c r="J96" s="46" t="s">
        <v>88</v>
      </c>
      <c r="K96" s="256"/>
      <c r="L96" s="5" t="s">
        <v>81</v>
      </c>
    </row>
    <row r="97" spans="1:12" ht="42" x14ac:dyDescent="0.2">
      <c r="A97" s="66" t="s">
        <v>400</v>
      </c>
      <c r="B97" s="68">
        <v>42614</v>
      </c>
      <c r="C97" s="68" t="s">
        <v>578</v>
      </c>
      <c r="D97" s="142" t="s">
        <v>583</v>
      </c>
      <c r="E97" s="141" t="s">
        <v>580</v>
      </c>
      <c r="F97" s="155">
        <v>6</v>
      </c>
      <c r="G97" s="154" t="s">
        <v>365</v>
      </c>
      <c r="J97" s="46" t="s">
        <v>88</v>
      </c>
      <c r="K97" s="256"/>
      <c r="L97" s="5" t="s">
        <v>82</v>
      </c>
    </row>
    <row r="98" spans="1:12" ht="28" x14ac:dyDescent="0.2">
      <c r="A98" s="66" t="s">
        <v>400</v>
      </c>
      <c r="B98" s="68">
        <v>42614</v>
      </c>
      <c r="C98" s="68" t="s">
        <v>578</v>
      </c>
      <c r="D98" s="142" t="s">
        <v>583</v>
      </c>
      <c r="E98" s="141" t="s">
        <v>580</v>
      </c>
      <c r="F98" s="155">
        <v>7</v>
      </c>
      <c r="G98" s="154" t="s">
        <v>366</v>
      </c>
      <c r="J98" s="46" t="s">
        <v>88</v>
      </c>
      <c r="K98" s="256"/>
      <c r="L98" s="5" t="s">
        <v>82</v>
      </c>
    </row>
    <row r="99" spans="1:12" ht="42" x14ac:dyDescent="0.2">
      <c r="A99" s="66" t="s">
        <v>400</v>
      </c>
      <c r="B99" s="68">
        <v>42614</v>
      </c>
      <c r="C99" s="68" t="s">
        <v>578</v>
      </c>
      <c r="D99" s="142" t="s">
        <v>583</v>
      </c>
      <c r="E99" s="141" t="s">
        <v>580</v>
      </c>
      <c r="F99" s="155">
        <v>8</v>
      </c>
      <c r="G99" s="154" t="s">
        <v>367</v>
      </c>
      <c r="J99" s="46" t="s">
        <v>88</v>
      </c>
      <c r="K99" s="256"/>
      <c r="L99" s="5" t="s">
        <v>82</v>
      </c>
    </row>
    <row r="100" spans="1:12" ht="70" x14ac:dyDescent="0.2">
      <c r="A100" s="66" t="s">
        <v>400</v>
      </c>
      <c r="B100" s="68">
        <v>42614</v>
      </c>
      <c r="C100" s="68" t="s">
        <v>578</v>
      </c>
      <c r="D100" s="142" t="s">
        <v>583</v>
      </c>
      <c r="E100" s="141" t="s">
        <v>580</v>
      </c>
      <c r="F100" s="155">
        <v>9</v>
      </c>
      <c r="G100" s="154" t="s">
        <v>368</v>
      </c>
      <c r="J100" s="46" t="s">
        <v>88</v>
      </c>
      <c r="K100" s="256"/>
      <c r="L100" s="5" t="s">
        <v>82</v>
      </c>
    </row>
    <row r="101" spans="1:12" ht="28" x14ac:dyDescent="0.2">
      <c r="A101" s="66" t="s">
        <v>400</v>
      </c>
      <c r="B101" s="68">
        <v>42614</v>
      </c>
      <c r="C101" s="68" t="s">
        <v>578</v>
      </c>
      <c r="D101" s="142" t="s">
        <v>583</v>
      </c>
      <c r="E101" s="141" t="s">
        <v>580</v>
      </c>
      <c r="F101" s="155">
        <v>10</v>
      </c>
      <c r="G101" s="154" t="s">
        <v>369</v>
      </c>
      <c r="J101" s="46" t="s">
        <v>88</v>
      </c>
      <c r="K101" s="256"/>
      <c r="L101" s="5" t="s">
        <v>82</v>
      </c>
    </row>
    <row r="102" spans="1:12" ht="70" x14ac:dyDescent="0.2">
      <c r="A102" s="66" t="s">
        <v>400</v>
      </c>
      <c r="B102" s="68">
        <v>42614</v>
      </c>
      <c r="C102" s="68" t="s">
        <v>578</v>
      </c>
      <c r="D102" s="142" t="s">
        <v>583</v>
      </c>
      <c r="E102" s="141" t="s">
        <v>580</v>
      </c>
      <c r="F102" s="155">
        <v>11</v>
      </c>
      <c r="G102" s="154" t="s">
        <v>370</v>
      </c>
      <c r="J102" s="46" t="s">
        <v>88</v>
      </c>
      <c r="K102" s="256"/>
      <c r="L102" s="5" t="s">
        <v>82</v>
      </c>
    </row>
    <row r="103" spans="1:12" ht="56" x14ac:dyDescent="0.2">
      <c r="A103" s="66" t="s">
        <v>400</v>
      </c>
      <c r="B103" s="68">
        <v>42614</v>
      </c>
      <c r="C103" s="68" t="s">
        <v>578</v>
      </c>
      <c r="D103" s="142" t="s">
        <v>583</v>
      </c>
      <c r="E103" s="141" t="s">
        <v>580</v>
      </c>
      <c r="F103" s="155">
        <v>12</v>
      </c>
      <c r="G103" s="154" t="s">
        <v>371</v>
      </c>
      <c r="J103" s="46" t="s">
        <v>88</v>
      </c>
      <c r="K103" s="256"/>
      <c r="L103" s="5" t="s">
        <v>82</v>
      </c>
    </row>
    <row r="104" spans="1:12" x14ac:dyDescent="0.2">
      <c r="A104" s="66" t="s">
        <v>400</v>
      </c>
      <c r="B104" s="68">
        <v>42614</v>
      </c>
      <c r="C104" s="68" t="s">
        <v>578</v>
      </c>
      <c r="D104" s="142" t="s">
        <v>583</v>
      </c>
      <c r="E104" s="141" t="s">
        <v>580</v>
      </c>
      <c r="F104" s="155">
        <v>13</v>
      </c>
      <c r="G104" s="74" t="s">
        <v>372</v>
      </c>
      <c r="J104" s="46" t="s">
        <v>88</v>
      </c>
      <c r="K104" s="256"/>
      <c r="L104" s="5" t="s">
        <v>649</v>
      </c>
    </row>
    <row r="105" spans="1:12" x14ac:dyDescent="0.2">
      <c r="A105" s="66" t="s">
        <v>400</v>
      </c>
      <c r="B105" s="68">
        <v>42614</v>
      </c>
      <c r="C105" s="68" t="s">
        <v>578</v>
      </c>
      <c r="D105" s="142" t="s">
        <v>583</v>
      </c>
      <c r="E105" s="141" t="s">
        <v>580</v>
      </c>
      <c r="F105" s="155">
        <v>14</v>
      </c>
      <c r="G105" s="74" t="s">
        <v>373</v>
      </c>
      <c r="J105" s="46" t="s">
        <v>88</v>
      </c>
      <c r="K105" s="256"/>
      <c r="L105" s="5" t="s">
        <v>649</v>
      </c>
    </row>
    <row r="106" spans="1:12" x14ac:dyDescent="0.2">
      <c r="A106" s="66" t="s">
        <v>400</v>
      </c>
      <c r="B106" s="68">
        <v>42614</v>
      </c>
      <c r="C106" s="68" t="s">
        <v>578</v>
      </c>
      <c r="D106" s="142" t="s">
        <v>583</v>
      </c>
      <c r="E106" s="141" t="s">
        <v>580</v>
      </c>
      <c r="F106" s="155">
        <v>15</v>
      </c>
      <c r="G106" s="74" t="s">
        <v>374</v>
      </c>
      <c r="J106" s="46" t="s">
        <v>88</v>
      </c>
      <c r="K106" s="256"/>
      <c r="L106" s="5" t="s">
        <v>649</v>
      </c>
    </row>
    <row r="107" spans="1:12" ht="28" x14ac:dyDescent="0.2">
      <c r="A107" s="66" t="s">
        <v>400</v>
      </c>
      <c r="B107" s="68">
        <v>42614</v>
      </c>
      <c r="C107" s="68" t="s">
        <v>578</v>
      </c>
      <c r="D107" s="142" t="s">
        <v>583</v>
      </c>
      <c r="E107" s="141" t="s">
        <v>580</v>
      </c>
      <c r="F107" s="155">
        <v>16</v>
      </c>
      <c r="G107" s="154" t="s">
        <v>375</v>
      </c>
      <c r="J107" s="46" t="s">
        <v>88</v>
      </c>
      <c r="K107" s="256"/>
      <c r="L107" s="5" t="s">
        <v>649</v>
      </c>
    </row>
    <row r="108" spans="1:12" x14ac:dyDescent="0.2">
      <c r="A108" s="66" t="s">
        <v>400</v>
      </c>
      <c r="B108" s="68">
        <v>42614</v>
      </c>
      <c r="C108" s="68" t="s">
        <v>578</v>
      </c>
      <c r="D108" s="142" t="s">
        <v>583</v>
      </c>
      <c r="E108" s="141" t="s">
        <v>580</v>
      </c>
      <c r="F108" s="155">
        <v>17</v>
      </c>
      <c r="G108" s="74" t="s">
        <v>376</v>
      </c>
      <c r="J108" s="46" t="s">
        <v>88</v>
      </c>
      <c r="K108" s="256"/>
      <c r="L108" s="5" t="s">
        <v>649</v>
      </c>
    </row>
    <row r="109" spans="1:12" x14ac:dyDescent="0.2">
      <c r="A109" s="66" t="s">
        <v>400</v>
      </c>
      <c r="B109" s="68">
        <v>42614</v>
      </c>
      <c r="C109" s="68" t="s">
        <v>578</v>
      </c>
      <c r="D109" s="142" t="s">
        <v>583</v>
      </c>
      <c r="E109" s="141" t="s">
        <v>580</v>
      </c>
      <c r="F109" s="155">
        <v>18</v>
      </c>
      <c r="G109" s="74" t="s">
        <v>377</v>
      </c>
      <c r="J109" s="46" t="s">
        <v>88</v>
      </c>
      <c r="K109" s="256"/>
      <c r="L109" s="5" t="s">
        <v>649</v>
      </c>
    </row>
    <row r="110" spans="1:12" ht="56" x14ac:dyDescent="0.2">
      <c r="A110" s="66" t="s">
        <v>400</v>
      </c>
      <c r="B110" s="68">
        <v>42614</v>
      </c>
      <c r="C110" s="68" t="s">
        <v>578</v>
      </c>
      <c r="D110" s="142" t="s">
        <v>583</v>
      </c>
      <c r="E110" s="141" t="s">
        <v>581</v>
      </c>
      <c r="F110" s="152">
        <v>1</v>
      </c>
      <c r="G110" s="82" t="s">
        <v>360</v>
      </c>
      <c r="H110" s="256"/>
      <c r="I110" s="256"/>
      <c r="J110" s="46" t="s">
        <v>88</v>
      </c>
      <c r="K110" s="256"/>
      <c r="L110" s="5" t="s">
        <v>82</v>
      </c>
    </row>
    <row r="111" spans="1:12" ht="25" x14ac:dyDescent="0.2">
      <c r="A111" s="66" t="s">
        <v>400</v>
      </c>
      <c r="B111" s="68">
        <v>42614</v>
      </c>
      <c r="C111" s="68" t="s">
        <v>578</v>
      </c>
      <c r="D111" s="142" t="s">
        <v>583</v>
      </c>
      <c r="E111" s="141" t="s">
        <v>581</v>
      </c>
      <c r="F111" s="153">
        <v>2</v>
      </c>
      <c r="G111" s="257" t="s">
        <v>361</v>
      </c>
      <c r="H111" s="258"/>
      <c r="I111" s="147"/>
      <c r="J111" s="46" t="s">
        <v>88</v>
      </c>
      <c r="K111" s="256"/>
      <c r="L111" s="5" t="s">
        <v>82</v>
      </c>
    </row>
    <row r="112" spans="1:12" ht="28" x14ac:dyDescent="0.2">
      <c r="A112" s="66" t="s">
        <v>400</v>
      </c>
      <c r="B112" s="68">
        <v>42614</v>
      </c>
      <c r="C112" s="68" t="s">
        <v>578</v>
      </c>
      <c r="D112" s="142" t="s">
        <v>583</v>
      </c>
      <c r="E112" s="141" t="s">
        <v>581</v>
      </c>
      <c r="F112" s="155">
        <v>3</v>
      </c>
      <c r="G112" s="154" t="s">
        <v>362</v>
      </c>
      <c r="J112" s="46" t="s">
        <v>88</v>
      </c>
      <c r="K112" s="256"/>
      <c r="L112" s="5" t="s">
        <v>82</v>
      </c>
    </row>
    <row r="113" spans="1:12" ht="28" x14ac:dyDescent="0.2">
      <c r="A113" s="66" t="s">
        <v>400</v>
      </c>
      <c r="B113" s="68">
        <v>42614</v>
      </c>
      <c r="C113" s="68" t="s">
        <v>578</v>
      </c>
      <c r="D113" s="142" t="s">
        <v>583</v>
      </c>
      <c r="E113" s="141" t="s">
        <v>581</v>
      </c>
      <c r="F113" s="155">
        <v>4</v>
      </c>
      <c r="G113" s="154" t="s">
        <v>363</v>
      </c>
      <c r="J113" s="46" t="s">
        <v>88</v>
      </c>
      <c r="K113" s="256"/>
      <c r="L113" s="5" t="s">
        <v>81</v>
      </c>
    </row>
    <row r="114" spans="1:12" ht="28" x14ac:dyDescent="0.2">
      <c r="A114" s="66" t="s">
        <v>400</v>
      </c>
      <c r="B114" s="68">
        <v>42614</v>
      </c>
      <c r="C114" s="68" t="s">
        <v>578</v>
      </c>
      <c r="D114" s="142" t="s">
        <v>583</v>
      </c>
      <c r="E114" s="141" t="s">
        <v>581</v>
      </c>
      <c r="F114" s="155">
        <v>5</v>
      </c>
      <c r="G114" s="154" t="s">
        <v>364</v>
      </c>
      <c r="J114" s="46" t="s">
        <v>88</v>
      </c>
      <c r="K114" s="256"/>
      <c r="L114" s="5" t="s">
        <v>81</v>
      </c>
    </row>
    <row r="115" spans="1:12" ht="42" x14ac:dyDescent="0.2">
      <c r="A115" s="66" t="s">
        <v>400</v>
      </c>
      <c r="B115" s="68">
        <v>42614</v>
      </c>
      <c r="C115" s="68" t="s">
        <v>578</v>
      </c>
      <c r="D115" s="142" t="s">
        <v>583</v>
      </c>
      <c r="E115" s="141" t="s">
        <v>581</v>
      </c>
      <c r="F115" s="155">
        <v>6</v>
      </c>
      <c r="G115" s="154" t="s">
        <v>365</v>
      </c>
      <c r="J115" s="46" t="s">
        <v>88</v>
      </c>
      <c r="K115" s="256"/>
      <c r="L115" s="5" t="s">
        <v>82</v>
      </c>
    </row>
    <row r="116" spans="1:12" ht="28" x14ac:dyDescent="0.2">
      <c r="A116" s="66" t="s">
        <v>400</v>
      </c>
      <c r="B116" s="68">
        <v>42614</v>
      </c>
      <c r="C116" s="68" t="s">
        <v>578</v>
      </c>
      <c r="D116" s="142" t="s">
        <v>583</v>
      </c>
      <c r="E116" s="141" t="s">
        <v>581</v>
      </c>
      <c r="F116" s="155">
        <v>7</v>
      </c>
      <c r="G116" s="154" t="s">
        <v>366</v>
      </c>
      <c r="J116" s="46" t="s">
        <v>88</v>
      </c>
      <c r="K116" s="256"/>
      <c r="L116" s="5" t="s">
        <v>82</v>
      </c>
    </row>
    <row r="117" spans="1:12" ht="42" x14ac:dyDescent="0.2">
      <c r="A117" s="66" t="s">
        <v>400</v>
      </c>
      <c r="B117" s="68">
        <v>42614</v>
      </c>
      <c r="C117" s="68" t="s">
        <v>578</v>
      </c>
      <c r="D117" s="142" t="s">
        <v>583</v>
      </c>
      <c r="E117" s="141" t="s">
        <v>581</v>
      </c>
      <c r="F117" s="155">
        <v>8</v>
      </c>
      <c r="G117" s="154" t="s">
        <v>367</v>
      </c>
      <c r="J117" s="46" t="s">
        <v>88</v>
      </c>
      <c r="K117" s="256"/>
      <c r="L117" s="5" t="s">
        <v>82</v>
      </c>
    </row>
    <row r="118" spans="1:12" ht="70" x14ac:dyDescent="0.2">
      <c r="A118" s="66" t="s">
        <v>400</v>
      </c>
      <c r="B118" s="68">
        <v>42614</v>
      </c>
      <c r="C118" s="68" t="s">
        <v>578</v>
      </c>
      <c r="D118" s="142" t="s">
        <v>583</v>
      </c>
      <c r="E118" s="141" t="s">
        <v>581</v>
      </c>
      <c r="F118" s="155">
        <v>9</v>
      </c>
      <c r="G118" s="154" t="s">
        <v>368</v>
      </c>
      <c r="J118" s="46" t="s">
        <v>88</v>
      </c>
      <c r="K118" s="256"/>
      <c r="L118" s="5" t="s">
        <v>82</v>
      </c>
    </row>
    <row r="119" spans="1:12" ht="28" x14ac:dyDescent="0.2">
      <c r="A119" s="66" t="s">
        <v>400</v>
      </c>
      <c r="B119" s="68">
        <v>42614</v>
      </c>
      <c r="C119" s="68" t="s">
        <v>578</v>
      </c>
      <c r="D119" s="142" t="s">
        <v>583</v>
      </c>
      <c r="E119" s="141" t="s">
        <v>581</v>
      </c>
      <c r="F119" s="155">
        <v>10</v>
      </c>
      <c r="G119" s="154" t="s">
        <v>369</v>
      </c>
      <c r="J119" s="46" t="s">
        <v>88</v>
      </c>
      <c r="K119" s="256"/>
      <c r="L119" s="5" t="s">
        <v>82</v>
      </c>
    </row>
    <row r="120" spans="1:12" ht="70" x14ac:dyDescent="0.2">
      <c r="A120" s="66" t="s">
        <v>400</v>
      </c>
      <c r="B120" s="68">
        <v>42614</v>
      </c>
      <c r="C120" s="68" t="s">
        <v>578</v>
      </c>
      <c r="D120" s="142" t="s">
        <v>583</v>
      </c>
      <c r="E120" s="141" t="s">
        <v>581</v>
      </c>
      <c r="F120" s="155">
        <v>11</v>
      </c>
      <c r="G120" s="154" t="s">
        <v>370</v>
      </c>
      <c r="J120" s="46" t="s">
        <v>88</v>
      </c>
      <c r="K120" s="256"/>
      <c r="L120" s="5" t="s">
        <v>82</v>
      </c>
    </row>
    <row r="121" spans="1:12" ht="56" x14ac:dyDescent="0.2">
      <c r="A121" s="66" t="s">
        <v>400</v>
      </c>
      <c r="B121" s="68">
        <v>42614</v>
      </c>
      <c r="C121" s="68" t="s">
        <v>578</v>
      </c>
      <c r="D121" s="142" t="s">
        <v>583</v>
      </c>
      <c r="E121" s="141" t="s">
        <v>581</v>
      </c>
      <c r="F121" s="155">
        <v>12</v>
      </c>
      <c r="G121" s="154" t="s">
        <v>371</v>
      </c>
      <c r="J121" s="46" t="s">
        <v>88</v>
      </c>
      <c r="K121" s="256"/>
      <c r="L121" s="5" t="s">
        <v>82</v>
      </c>
    </row>
    <row r="122" spans="1:12" x14ac:dyDescent="0.2">
      <c r="A122" s="66" t="s">
        <v>400</v>
      </c>
      <c r="B122" s="68">
        <v>42614</v>
      </c>
      <c r="C122" s="68" t="s">
        <v>578</v>
      </c>
      <c r="D122" s="142" t="s">
        <v>583</v>
      </c>
      <c r="E122" s="141" t="s">
        <v>581</v>
      </c>
      <c r="F122" s="155">
        <v>13</v>
      </c>
      <c r="G122" s="74" t="s">
        <v>372</v>
      </c>
      <c r="J122" s="46" t="s">
        <v>88</v>
      </c>
      <c r="K122" s="256"/>
      <c r="L122" s="5" t="s">
        <v>649</v>
      </c>
    </row>
    <row r="123" spans="1:12" x14ac:dyDescent="0.2">
      <c r="A123" s="66" t="s">
        <v>400</v>
      </c>
      <c r="B123" s="68">
        <v>42614</v>
      </c>
      <c r="C123" s="68" t="s">
        <v>578</v>
      </c>
      <c r="D123" s="142" t="s">
        <v>583</v>
      </c>
      <c r="E123" s="141" t="s">
        <v>581</v>
      </c>
      <c r="F123" s="155">
        <v>14</v>
      </c>
      <c r="G123" s="74" t="s">
        <v>373</v>
      </c>
      <c r="J123" s="46" t="s">
        <v>88</v>
      </c>
      <c r="K123" s="256"/>
      <c r="L123" s="5" t="s">
        <v>649</v>
      </c>
    </row>
    <row r="124" spans="1:12" x14ac:dyDescent="0.2">
      <c r="A124" s="66" t="s">
        <v>400</v>
      </c>
      <c r="B124" s="68">
        <v>42614</v>
      </c>
      <c r="C124" s="68" t="s">
        <v>578</v>
      </c>
      <c r="D124" s="142" t="s">
        <v>583</v>
      </c>
      <c r="E124" s="141" t="s">
        <v>581</v>
      </c>
      <c r="F124" s="155">
        <v>15</v>
      </c>
      <c r="G124" s="74" t="s">
        <v>374</v>
      </c>
      <c r="J124" s="46" t="s">
        <v>88</v>
      </c>
      <c r="K124" s="256"/>
      <c r="L124" s="5" t="s">
        <v>649</v>
      </c>
    </row>
    <row r="125" spans="1:12" ht="28" x14ac:dyDescent="0.2">
      <c r="A125" s="66" t="s">
        <v>400</v>
      </c>
      <c r="B125" s="68">
        <v>42614</v>
      </c>
      <c r="C125" s="68" t="s">
        <v>578</v>
      </c>
      <c r="D125" s="142" t="s">
        <v>583</v>
      </c>
      <c r="E125" s="141" t="s">
        <v>581</v>
      </c>
      <c r="F125" s="155">
        <v>16</v>
      </c>
      <c r="G125" s="154" t="s">
        <v>375</v>
      </c>
      <c r="J125" s="46" t="s">
        <v>88</v>
      </c>
      <c r="K125" s="256"/>
      <c r="L125" s="5" t="s">
        <v>649</v>
      </c>
    </row>
    <row r="126" spans="1:12" x14ac:dyDescent="0.2">
      <c r="A126" s="66" t="s">
        <v>400</v>
      </c>
      <c r="B126" s="68">
        <v>42614</v>
      </c>
      <c r="C126" s="68" t="s">
        <v>578</v>
      </c>
      <c r="D126" s="142" t="s">
        <v>583</v>
      </c>
      <c r="E126" s="141" t="s">
        <v>581</v>
      </c>
      <c r="F126" s="155">
        <v>17</v>
      </c>
      <c r="G126" s="74" t="s">
        <v>376</v>
      </c>
      <c r="J126" s="46" t="s">
        <v>88</v>
      </c>
      <c r="K126" s="256"/>
      <c r="L126" s="5" t="s">
        <v>649</v>
      </c>
    </row>
    <row r="127" spans="1:12" x14ac:dyDescent="0.2">
      <c r="A127" s="66" t="s">
        <v>400</v>
      </c>
      <c r="B127" s="68">
        <v>42614</v>
      </c>
      <c r="C127" s="68" t="s">
        <v>578</v>
      </c>
      <c r="D127" s="142" t="s">
        <v>583</v>
      </c>
      <c r="E127" s="141" t="s">
        <v>581</v>
      </c>
      <c r="F127" s="155">
        <v>18</v>
      </c>
      <c r="G127" s="74" t="s">
        <v>377</v>
      </c>
      <c r="J127" s="46" t="s">
        <v>88</v>
      </c>
      <c r="K127" s="256"/>
      <c r="L127" s="5" t="s">
        <v>649</v>
      </c>
    </row>
    <row r="128" spans="1:12" ht="56" x14ac:dyDescent="0.2">
      <c r="A128" s="66" t="s">
        <v>400</v>
      </c>
      <c r="B128" s="68">
        <v>42614</v>
      </c>
      <c r="C128" s="68" t="s">
        <v>578</v>
      </c>
      <c r="D128" s="142" t="s">
        <v>583</v>
      </c>
      <c r="E128" s="141" t="s">
        <v>582</v>
      </c>
      <c r="F128" s="152">
        <v>1</v>
      </c>
      <c r="G128" s="82" t="s">
        <v>360</v>
      </c>
      <c r="H128" s="256"/>
      <c r="I128" s="256"/>
      <c r="J128" s="46" t="s">
        <v>88</v>
      </c>
      <c r="K128" s="256"/>
      <c r="L128" s="5" t="s">
        <v>82</v>
      </c>
    </row>
    <row r="129" spans="1:12" ht="25" x14ac:dyDescent="0.2">
      <c r="A129" s="66" t="s">
        <v>400</v>
      </c>
      <c r="B129" s="68">
        <v>42614</v>
      </c>
      <c r="C129" s="68" t="s">
        <v>578</v>
      </c>
      <c r="D129" s="142" t="s">
        <v>583</v>
      </c>
      <c r="E129" s="141" t="s">
        <v>582</v>
      </c>
      <c r="F129" s="153">
        <v>2</v>
      </c>
      <c r="G129" s="257" t="s">
        <v>361</v>
      </c>
      <c r="H129" s="258"/>
      <c r="I129" s="147"/>
      <c r="J129" s="46" t="s">
        <v>88</v>
      </c>
      <c r="K129" s="256"/>
      <c r="L129" s="5" t="s">
        <v>82</v>
      </c>
    </row>
    <row r="130" spans="1:12" ht="28" x14ac:dyDescent="0.2">
      <c r="A130" s="66" t="s">
        <v>400</v>
      </c>
      <c r="B130" s="68">
        <v>42614</v>
      </c>
      <c r="C130" s="68" t="s">
        <v>578</v>
      </c>
      <c r="D130" s="142" t="s">
        <v>583</v>
      </c>
      <c r="E130" s="141" t="s">
        <v>582</v>
      </c>
      <c r="F130" s="155">
        <v>3</v>
      </c>
      <c r="G130" s="154" t="s">
        <v>362</v>
      </c>
      <c r="J130" s="46" t="s">
        <v>88</v>
      </c>
      <c r="K130" s="256"/>
      <c r="L130" s="5" t="s">
        <v>82</v>
      </c>
    </row>
    <row r="131" spans="1:12" ht="28" x14ac:dyDescent="0.2">
      <c r="A131" s="66" t="s">
        <v>400</v>
      </c>
      <c r="B131" s="68">
        <v>42614</v>
      </c>
      <c r="C131" s="68" t="s">
        <v>578</v>
      </c>
      <c r="D131" s="142" t="s">
        <v>583</v>
      </c>
      <c r="E131" s="141" t="s">
        <v>582</v>
      </c>
      <c r="F131" s="155">
        <v>4</v>
      </c>
      <c r="G131" s="154" t="s">
        <v>363</v>
      </c>
      <c r="J131" s="46" t="s">
        <v>88</v>
      </c>
      <c r="K131" s="256"/>
      <c r="L131" s="5" t="s">
        <v>81</v>
      </c>
    </row>
    <row r="132" spans="1:12" ht="28" x14ac:dyDescent="0.2">
      <c r="A132" s="66" t="s">
        <v>400</v>
      </c>
      <c r="B132" s="68">
        <v>42614</v>
      </c>
      <c r="C132" s="68" t="s">
        <v>578</v>
      </c>
      <c r="D132" s="142" t="s">
        <v>583</v>
      </c>
      <c r="E132" s="141" t="s">
        <v>582</v>
      </c>
      <c r="F132" s="155">
        <v>5</v>
      </c>
      <c r="G132" s="154" t="s">
        <v>364</v>
      </c>
      <c r="J132" s="46" t="s">
        <v>88</v>
      </c>
      <c r="K132" s="256"/>
      <c r="L132" s="5" t="s">
        <v>81</v>
      </c>
    </row>
    <row r="133" spans="1:12" ht="42" x14ac:dyDescent="0.2">
      <c r="A133" s="66" t="s">
        <v>400</v>
      </c>
      <c r="B133" s="68">
        <v>42614</v>
      </c>
      <c r="C133" s="68" t="s">
        <v>578</v>
      </c>
      <c r="D133" s="142" t="s">
        <v>583</v>
      </c>
      <c r="E133" s="141" t="s">
        <v>582</v>
      </c>
      <c r="F133" s="155">
        <v>6</v>
      </c>
      <c r="G133" s="154" t="s">
        <v>365</v>
      </c>
      <c r="J133" s="46" t="s">
        <v>88</v>
      </c>
      <c r="K133" s="256"/>
      <c r="L133" s="5" t="s">
        <v>82</v>
      </c>
    </row>
    <row r="134" spans="1:12" ht="28" x14ac:dyDescent="0.2">
      <c r="A134" s="66" t="s">
        <v>400</v>
      </c>
      <c r="B134" s="68">
        <v>42614</v>
      </c>
      <c r="C134" s="68" t="s">
        <v>578</v>
      </c>
      <c r="D134" s="142" t="s">
        <v>583</v>
      </c>
      <c r="E134" s="141" t="s">
        <v>582</v>
      </c>
      <c r="F134" s="155">
        <v>7</v>
      </c>
      <c r="G134" s="154" t="s">
        <v>366</v>
      </c>
      <c r="J134" s="46" t="s">
        <v>88</v>
      </c>
      <c r="K134" s="256"/>
      <c r="L134" s="5" t="s">
        <v>82</v>
      </c>
    </row>
    <row r="135" spans="1:12" ht="42" x14ac:dyDescent="0.2">
      <c r="A135" s="66" t="s">
        <v>400</v>
      </c>
      <c r="B135" s="68">
        <v>42614</v>
      </c>
      <c r="C135" s="68" t="s">
        <v>578</v>
      </c>
      <c r="D135" s="142" t="s">
        <v>583</v>
      </c>
      <c r="E135" s="141" t="s">
        <v>582</v>
      </c>
      <c r="F135" s="155">
        <v>8</v>
      </c>
      <c r="G135" s="154" t="s">
        <v>367</v>
      </c>
      <c r="J135" s="46" t="s">
        <v>88</v>
      </c>
      <c r="K135" s="256"/>
      <c r="L135" s="5" t="s">
        <v>82</v>
      </c>
    </row>
    <row r="136" spans="1:12" ht="70" x14ac:dyDescent="0.2">
      <c r="A136" s="66" t="s">
        <v>400</v>
      </c>
      <c r="B136" s="68">
        <v>42614</v>
      </c>
      <c r="C136" s="68" t="s">
        <v>578</v>
      </c>
      <c r="D136" s="142" t="s">
        <v>583</v>
      </c>
      <c r="E136" s="141" t="s">
        <v>582</v>
      </c>
      <c r="F136" s="155">
        <v>9</v>
      </c>
      <c r="G136" s="154" t="s">
        <v>368</v>
      </c>
      <c r="J136" s="46" t="s">
        <v>88</v>
      </c>
      <c r="K136" s="256"/>
      <c r="L136" s="5" t="s">
        <v>82</v>
      </c>
    </row>
    <row r="137" spans="1:12" ht="28" x14ac:dyDescent="0.2">
      <c r="A137" s="66" t="s">
        <v>400</v>
      </c>
      <c r="B137" s="68">
        <v>42614</v>
      </c>
      <c r="C137" s="68" t="s">
        <v>578</v>
      </c>
      <c r="D137" s="142" t="s">
        <v>583</v>
      </c>
      <c r="E137" s="141" t="s">
        <v>582</v>
      </c>
      <c r="F137" s="155">
        <v>10</v>
      </c>
      <c r="G137" s="154" t="s">
        <v>369</v>
      </c>
      <c r="J137" s="46" t="s">
        <v>88</v>
      </c>
      <c r="K137" s="256"/>
      <c r="L137" s="5" t="s">
        <v>82</v>
      </c>
    </row>
    <row r="138" spans="1:12" ht="70" x14ac:dyDescent="0.2">
      <c r="A138" s="66" t="s">
        <v>400</v>
      </c>
      <c r="B138" s="68">
        <v>42614</v>
      </c>
      <c r="C138" s="68" t="s">
        <v>578</v>
      </c>
      <c r="D138" s="142" t="s">
        <v>583</v>
      </c>
      <c r="E138" s="141" t="s">
        <v>582</v>
      </c>
      <c r="F138" s="155">
        <v>11</v>
      </c>
      <c r="G138" s="154" t="s">
        <v>370</v>
      </c>
      <c r="J138" s="46" t="s">
        <v>88</v>
      </c>
      <c r="K138" s="256"/>
      <c r="L138" s="5" t="s">
        <v>82</v>
      </c>
    </row>
    <row r="139" spans="1:12" ht="56" x14ac:dyDescent="0.2">
      <c r="A139" s="66" t="s">
        <v>400</v>
      </c>
      <c r="B139" s="68">
        <v>42614</v>
      </c>
      <c r="C139" s="68" t="s">
        <v>578</v>
      </c>
      <c r="D139" s="142" t="s">
        <v>583</v>
      </c>
      <c r="E139" s="141" t="s">
        <v>582</v>
      </c>
      <c r="F139" s="155">
        <v>12</v>
      </c>
      <c r="G139" s="154" t="s">
        <v>371</v>
      </c>
      <c r="J139" s="46" t="s">
        <v>88</v>
      </c>
      <c r="K139" s="256"/>
      <c r="L139" s="5" t="s">
        <v>82</v>
      </c>
    </row>
    <row r="140" spans="1:12" x14ac:dyDescent="0.2">
      <c r="A140" s="66" t="s">
        <v>400</v>
      </c>
      <c r="B140" s="68">
        <v>42614</v>
      </c>
      <c r="C140" s="68" t="s">
        <v>578</v>
      </c>
      <c r="D140" s="142" t="s">
        <v>583</v>
      </c>
      <c r="E140" s="141" t="s">
        <v>582</v>
      </c>
      <c r="F140" s="155">
        <v>13</v>
      </c>
      <c r="G140" s="74" t="s">
        <v>372</v>
      </c>
      <c r="J140" s="46" t="s">
        <v>88</v>
      </c>
      <c r="K140" s="256"/>
      <c r="L140" s="5" t="s">
        <v>649</v>
      </c>
    </row>
    <row r="141" spans="1:12" x14ac:dyDescent="0.2">
      <c r="A141" s="66" t="s">
        <v>400</v>
      </c>
      <c r="B141" s="68">
        <v>42614</v>
      </c>
      <c r="C141" s="68" t="s">
        <v>578</v>
      </c>
      <c r="D141" s="142" t="s">
        <v>583</v>
      </c>
      <c r="E141" s="141" t="s">
        <v>582</v>
      </c>
      <c r="F141" s="155">
        <v>14</v>
      </c>
      <c r="G141" s="74" t="s">
        <v>373</v>
      </c>
      <c r="J141" s="46" t="s">
        <v>88</v>
      </c>
      <c r="K141" s="256"/>
      <c r="L141" s="5" t="s">
        <v>649</v>
      </c>
    </row>
    <row r="142" spans="1:12" x14ac:dyDescent="0.2">
      <c r="A142" s="66" t="s">
        <v>400</v>
      </c>
      <c r="B142" s="68">
        <v>42614</v>
      </c>
      <c r="C142" s="68" t="s">
        <v>578</v>
      </c>
      <c r="D142" s="142" t="s">
        <v>583</v>
      </c>
      <c r="E142" s="141" t="s">
        <v>582</v>
      </c>
      <c r="F142" s="155">
        <v>15</v>
      </c>
      <c r="G142" s="74" t="s">
        <v>374</v>
      </c>
      <c r="J142" s="46" t="s">
        <v>88</v>
      </c>
      <c r="K142" s="256"/>
      <c r="L142" s="5" t="s">
        <v>649</v>
      </c>
    </row>
    <row r="143" spans="1:12" ht="28" x14ac:dyDescent="0.2">
      <c r="A143" s="66" t="s">
        <v>400</v>
      </c>
      <c r="B143" s="68">
        <v>42614</v>
      </c>
      <c r="C143" s="68" t="s">
        <v>578</v>
      </c>
      <c r="D143" s="142" t="s">
        <v>583</v>
      </c>
      <c r="E143" s="141" t="s">
        <v>582</v>
      </c>
      <c r="F143" s="155">
        <v>16</v>
      </c>
      <c r="G143" s="154" t="s">
        <v>375</v>
      </c>
      <c r="J143" s="46" t="s">
        <v>88</v>
      </c>
      <c r="K143" s="256"/>
      <c r="L143" s="5" t="s">
        <v>649</v>
      </c>
    </row>
    <row r="144" spans="1:12" x14ac:dyDescent="0.2">
      <c r="A144" s="66" t="s">
        <v>400</v>
      </c>
      <c r="B144" s="68">
        <v>42614</v>
      </c>
      <c r="C144" s="68" t="s">
        <v>578</v>
      </c>
      <c r="D144" s="142" t="s">
        <v>583</v>
      </c>
      <c r="E144" s="141" t="s">
        <v>582</v>
      </c>
      <c r="F144" s="155">
        <v>17</v>
      </c>
      <c r="G144" s="74" t="s">
        <v>376</v>
      </c>
      <c r="J144" s="46" t="s">
        <v>88</v>
      </c>
      <c r="K144" s="256"/>
      <c r="L144" s="5" t="s">
        <v>649</v>
      </c>
    </row>
    <row r="145" spans="1:12" x14ac:dyDescent="0.2">
      <c r="A145" s="66" t="s">
        <v>400</v>
      </c>
      <c r="B145" s="68">
        <v>42614</v>
      </c>
      <c r="C145" s="68" t="s">
        <v>578</v>
      </c>
      <c r="D145" s="142" t="s">
        <v>583</v>
      </c>
      <c r="E145" s="141" t="s">
        <v>582</v>
      </c>
      <c r="F145" s="155">
        <v>18</v>
      </c>
      <c r="G145" s="74" t="s">
        <v>377</v>
      </c>
      <c r="J145" s="46" t="s">
        <v>88</v>
      </c>
      <c r="K145" s="256"/>
      <c r="L145" s="5" t="s">
        <v>649</v>
      </c>
    </row>
    <row r="146" spans="1:12" ht="56" x14ac:dyDescent="0.2">
      <c r="A146" s="66" t="s">
        <v>400</v>
      </c>
      <c r="B146" s="68">
        <v>42614</v>
      </c>
      <c r="C146" s="68" t="s">
        <v>578</v>
      </c>
      <c r="D146" s="142" t="s">
        <v>584</v>
      </c>
      <c r="E146" s="141" t="s">
        <v>585</v>
      </c>
      <c r="F146" s="152">
        <v>1</v>
      </c>
      <c r="G146" s="82" t="s">
        <v>360</v>
      </c>
      <c r="H146" s="256"/>
      <c r="I146" s="256"/>
      <c r="J146" s="46" t="s">
        <v>85</v>
      </c>
      <c r="K146" s="256"/>
      <c r="L146" s="5" t="s">
        <v>81</v>
      </c>
    </row>
    <row r="147" spans="1:12" ht="25" x14ac:dyDescent="0.2">
      <c r="A147" s="66" t="s">
        <v>400</v>
      </c>
      <c r="B147" s="68">
        <v>42614</v>
      </c>
      <c r="C147" s="68" t="s">
        <v>578</v>
      </c>
      <c r="D147" s="142" t="s">
        <v>584</v>
      </c>
      <c r="E147" s="141" t="s">
        <v>585</v>
      </c>
      <c r="F147" s="153">
        <v>2</v>
      </c>
      <c r="G147" s="257" t="s">
        <v>361</v>
      </c>
      <c r="H147" s="258"/>
      <c r="I147" s="147"/>
      <c r="J147" s="46" t="s">
        <v>85</v>
      </c>
      <c r="K147" s="256"/>
      <c r="L147" s="5" t="s">
        <v>82</v>
      </c>
    </row>
    <row r="148" spans="1:12" ht="28" x14ac:dyDescent="0.2">
      <c r="A148" s="66" t="s">
        <v>400</v>
      </c>
      <c r="B148" s="68">
        <v>42614</v>
      </c>
      <c r="C148" s="68" t="s">
        <v>578</v>
      </c>
      <c r="D148" s="142" t="s">
        <v>584</v>
      </c>
      <c r="E148" s="141" t="s">
        <v>585</v>
      </c>
      <c r="F148" s="155">
        <v>3</v>
      </c>
      <c r="G148" s="154" t="s">
        <v>362</v>
      </c>
      <c r="J148" s="46" t="s">
        <v>85</v>
      </c>
      <c r="K148" s="256"/>
      <c r="L148" s="5" t="s">
        <v>82</v>
      </c>
    </row>
    <row r="149" spans="1:12" ht="28" x14ac:dyDescent="0.2">
      <c r="A149" s="66" t="s">
        <v>400</v>
      </c>
      <c r="B149" s="68">
        <v>42614</v>
      </c>
      <c r="C149" s="68" t="s">
        <v>578</v>
      </c>
      <c r="D149" s="142" t="s">
        <v>584</v>
      </c>
      <c r="E149" s="141" t="s">
        <v>585</v>
      </c>
      <c r="F149" s="155">
        <v>4</v>
      </c>
      <c r="G149" s="154" t="s">
        <v>363</v>
      </c>
      <c r="J149" s="46" t="s">
        <v>85</v>
      </c>
      <c r="K149" s="256"/>
      <c r="L149" s="5" t="s">
        <v>81</v>
      </c>
    </row>
    <row r="150" spans="1:12" ht="28" x14ac:dyDescent="0.2">
      <c r="A150" s="66" t="s">
        <v>400</v>
      </c>
      <c r="B150" s="68">
        <v>42614</v>
      </c>
      <c r="C150" s="68" t="s">
        <v>578</v>
      </c>
      <c r="D150" s="142" t="s">
        <v>584</v>
      </c>
      <c r="E150" s="141" t="s">
        <v>585</v>
      </c>
      <c r="F150" s="155">
        <v>5</v>
      </c>
      <c r="G150" s="154" t="s">
        <v>364</v>
      </c>
      <c r="J150" s="46" t="s">
        <v>85</v>
      </c>
      <c r="K150" s="256"/>
      <c r="L150" s="5" t="s">
        <v>81</v>
      </c>
    </row>
    <row r="151" spans="1:12" ht="42" x14ac:dyDescent="0.2">
      <c r="A151" s="66" t="s">
        <v>400</v>
      </c>
      <c r="B151" s="68">
        <v>42614</v>
      </c>
      <c r="C151" s="68" t="s">
        <v>578</v>
      </c>
      <c r="D151" s="142" t="s">
        <v>584</v>
      </c>
      <c r="E151" s="141" t="s">
        <v>585</v>
      </c>
      <c r="F151" s="155">
        <v>6</v>
      </c>
      <c r="G151" s="154" t="s">
        <v>365</v>
      </c>
      <c r="J151" s="46" t="s">
        <v>85</v>
      </c>
      <c r="K151" s="256"/>
      <c r="L151" s="5" t="s">
        <v>82</v>
      </c>
    </row>
    <row r="152" spans="1:12" ht="28" x14ac:dyDescent="0.2">
      <c r="A152" s="66" t="s">
        <v>400</v>
      </c>
      <c r="B152" s="68">
        <v>42614</v>
      </c>
      <c r="C152" s="68" t="s">
        <v>578</v>
      </c>
      <c r="D152" s="142" t="s">
        <v>584</v>
      </c>
      <c r="E152" s="141" t="s">
        <v>585</v>
      </c>
      <c r="F152" s="155">
        <v>7</v>
      </c>
      <c r="G152" s="154" t="s">
        <v>366</v>
      </c>
      <c r="J152" s="46" t="s">
        <v>85</v>
      </c>
      <c r="K152" s="256"/>
      <c r="L152" s="5" t="s">
        <v>81</v>
      </c>
    </row>
    <row r="153" spans="1:12" ht="42" x14ac:dyDescent="0.2">
      <c r="A153" s="66" t="s">
        <v>400</v>
      </c>
      <c r="B153" s="68">
        <v>42614</v>
      </c>
      <c r="C153" s="68" t="s">
        <v>578</v>
      </c>
      <c r="D153" s="142" t="s">
        <v>584</v>
      </c>
      <c r="E153" s="141" t="s">
        <v>585</v>
      </c>
      <c r="F153" s="155">
        <v>8</v>
      </c>
      <c r="G153" s="154" t="s">
        <v>367</v>
      </c>
      <c r="J153" s="46" t="s">
        <v>85</v>
      </c>
      <c r="K153" s="256"/>
      <c r="L153" s="5" t="s">
        <v>81</v>
      </c>
    </row>
    <row r="154" spans="1:12" ht="70" x14ac:dyDescent="0.2">
      <c r="A154" s="66" t="s">
        <v>400</v>
      </c>
      <c r="B154" s="68">
        <v>42614</v>
      </c>
      <c r="C154" s="68" t="s">
        <v>578</v>
      </c>
      <c r="D154" s="142" t="s">
        <v>584</v>
      </c>
      <c r="E154" s="141" t="s">
        <v>585</v>
      </c>
      <c r="F154" s="155">
        <v>9</v>
      </c>
      <c r="G154" s="154" t="s">
        <v>368</v>
      </c>
      <c r="J154" s="46" t="s">
        <v>85</v>
      </c>
      <c r="K154" s="256"/>
      <c r="L154" s="5" t="s">
        <v>82</v>
      </c>
    </row>
    <row r="155" spans="1:12" ht="28" x14ac:dyDescent="0.2">
      <c r="A155" s="66" t="s">
        <v>400</v>
      </c>
      <c r="B155" s="68">
        <v>42614</v>
      </c>
      <c r="C155" s="68" t="s">
        <v>578</v>
      </c>
      <c r="D155" s="142" t="s">
        <v>584</v>
      </c>
      <c r="E155" s="141" t="s">
        <v>585</v>
      </c>
      <c r="F155" s="155">
        <v>10</v>
      </c>
      <c r="G155" s="154" t="s">
        <v>369</v>
      </c>
      <c r="J155" s="46" t="s">
        <v>85</v>
      </c>
      <c r="K155" s="256"/>
      <c r="L155" s="5" t="s">
        <v>82</v>
      </c>
    </row>
    <row r="156" spans="1:12" ht="70" x14ac:dyDescent="0.2">
      <c r="A156" s="66" t="s">
        <v>400</v>
      </c>
      <c r="B156" s="68">
        <v>42614</v>
      </c>
      <c r="C156" s="68" t="s">
        <v>578</v>
      </c>
      <c r="D156" s="142" t="s">
        <v>584</v>
      </c>
      <c r="E156" s="141" t="s">
        <v>585</v>
      </c>
      <c r="F156" s="155">
        <v>11</v>
      </c>
      <c r="G156" s="154" t="s">
        <v>370</v>
      </c>
      <c r="J156" s="46" t="s">
        <v>85</v>
      </c>
      <c r="K156" s="256"/>
      <c r="L156" s="5" t="s">
        <v>82</v>
      </c>
    </row>
    <row r="157" spans="1:12" ht="56" x14ac:dyDescent="0.2">
      <c r="A157" s="66" t="s">
        <v>400</v>
      </c>
      <c r="B157" s="68">
        <v>42614</v>
      </c>
      <c r="C157" s="68" t="s">
        <v>578</v>
      </c>
      <c r="D157" s="142" t="s">
        <v>584</v>
      </c>
      <c r="E157" s="141" t="s">
        <v>585</v>
      </c>
      <c r="F157" s="155">
        <v>12</v>
      </c>
      <c r="G157" s="154" t="s">
        <v>371</v>
      </c>
      <c r="J157" s="46" t="s">
        <v>85</v>
      </c>
      <c r="K157" s="256"/>
      <c r="L157" s="5" t="s">
        <v>81</v>
      </c>
    </row>
    <row r="158" spans="1:12" x14ac:dyDescent="0.2">
      <c r="A158" s="66" t="s">
        <v>400</v>
      </c>
      <c r="B158" s="68">
        <v>42614</v>
      </c>
      <c r="C158" s="68" t="s">
        <v>578</v>
      </c>
      <c r="D158" s="142" t="s">
        <v>584</v>
      </c>
      <c r="E158" s="141" t="s">
        <v>585</v>
      </c>
      <c r="F158" s="155">
        <v>13</v>
      </c>
      <c r="G158" s="74" t="s">
        <v>372</v>
      </c>
      <c r="J158" s="46" t="s">
        <v>85</v>
      </c>
      <c r="K158" s="256"/>
      <c r="L158" s="5" t="s">
        <v>649</v>
      </c>
    </row>
    <row r="159" spans="1:12" x14ac:dyDescent="0.2">
      <c r="A159" s="66" t="s">
        <v>400</v>
      </c>
      <c r="B159" s="68">
        <v>42614</v>
      </c>
      <c r="C159" s="68" t="s">
        <v>578</v>
      </c>
      <c r="D159" s="142" t="s">
        <v>584</v>
      </c>
      <c r="E159" s="141" t="s">
        <v>585</v>
      </c>
      <c r="F159" s="155">
        <v>14</v>
      </c>
      <c r="G159" s="74" t="s">
        <v>373</v>
      </c>
      <c r="J159" s="46" t="s">
        <v>85</v>
      </c>
      <c r="K159" s="256"/>
      <c r="L159" s="5" t="s">
        <v>649</v>
      </c>
    </row>
    <row r="160" spans="1:12" x14ac:dyDescent="0.2">
      <c r="A160" s="66" t="s">
        <v>400</v>
      </c>
      <c r="B160" s="68">
        <v>42614</v>
      </c>
      <c r="C160" s="68" t="s">
        <v>578</v>
      </c>
      <c r="D160" s="142" t="s">
        <v>584</v>
      </c>
      <c r="E160" s="141" t="s">
        <v>585</v>
      </c>
      <c r="F160" s="155">
        <v>15</v>
      </c>
      <c r="G160" s="74" t="s">
        <v>374</v>
      </c>
      <c r="J160" s="46" t="s">
        <v>85</v>
      </c>
      <c r="K160" s="256"/>
      <c r="L160" s="5" t="s">
        <v>649</v>
      </c>
    </row>
    <row r="161" spans="1:12" ht="28" x14ac:dyDescent="0.2">
      <c r="A161" s="66" t="s">
        <v>400</v>
      </c>
      <c r="B161" s="68">
        <v>42614</v>
      </c>
      <c r="C161" s="68" t="s">
        <v>578</v>
      </c>
      <c r="D161" s="142" t="s">
        <v>584</v>
      </c>
      <c r="E161" s="141" t="s">
        <v>585</v>
      </c>
      <c r="F161" s="155">
        <v>16</v>
      </c>
      <c r="G161" s="154" t="s">
        <v>375</v>
      </c>
      <c r="J161" s="46" t="s">
        <v>85</v>
      </c>
      <c r="K161" s="256"/>
      <c r="L161" s="5" t="s">
        <v>649</v>
      </c>
    </row>
    <row r="162" spans="1:12" x14ac:dyDescent="0.2">
      <c r="A162" s="66" t="s">
        <v>400</v>
      </c>
      <c r="B162" s="68">
        <v>42614</v>
      </c>
      <c r="C162" s="68" t="s">
        <v>578</v>
      </c>
      <c r="D162" s="142" t="s">
        <v>584</v>
      </c>
      <c r="E162" s="141" t="s">
        <v>585</v>
      </c>
      <c r="F162" s="155">
        <v>17</v>
      </c>
      <c r="G162" s="74" t="s">
        <v>376</v>
      </c>
      <c r="J162" s="46" t="s">
        <v>85</v>
      </c>
      <c r="K162" s="256"/>
      <c r="L162" s="5" t="s">
        <v>649</v>
      </c>
    </row>
    <row r="163" spans="1:12" x14ac:dyDescent="0.2">
      <c r="A163" s="66" t="s">
        <v>400</v>
      </c>
      <c r="B163" s="68">
        <v>42614</v>
      </c>
      <c r="C163" s="68" t="s">
        <v>578</v>
      </c>
      <c r="D163" s="142" t="s">
        <v>584</v>
      </c>
      <c r="E163" s="141" t="s">
        <v>585</v>
      </c>
      <c r="F163" s="155">
        <v>18</v>
      </c>
      <c r="G163" s="74" t="s">
        <v>377</v>
      </c>
      <c r="J163" s="46" t="s">
        <v>85</v>
      </c>
      <c r="K163" s="256"/>
      <c r="L163" s="5" t="s">
        <v>649</v>
      </c>
    </row>
    <row r="164" spans="1:12" ht="56" x14ac:dyDescent="0.2">
      <c r="A164" s="66" t="s">
        <v>400</v>
      </c>
      <c r="B164" s="68">
        <v>42614</v>
      </c>
      <c r="C164" s="68" t="s">
        <v>578</v>
      </c>
      <c r="D164" s="142" t="s">
        <v>584</v>
      </c>
      <c r="E164" s="141" t="s">
        <v>586</v>
      </c>
      <c r="F164" s="152">
        <v>1</v>
      </c>
      <c r="G164" s="82" t="s">
        <v>360</v>
      </c>
      <c r="H164" s="256"/>
      <c r="I164" s="256"/>
      <c r="J164" s="46" t="s">
        <v>85</v>
      </c>
      <c r="K164" s="256"/>
      <c r="L164" s="5" t="s">
        <v>81</v>
      </c>
    </row>
    <row r="165" spans="1:12" ht="25" x14ac:dyDescent="0.2">
      <c r="A165" s="66" t="s">
        <v>400</v>
      </c>
      <c r="B165" s="68">
        <v>42614</v>
      </c>
      <c r="C165" s="68" t="s">
        <v>578</v>
      </c>
      <c r="D165" s="142" t="s">
        <v>584</v>
      </c>
      <c r="E165" s="141" t="s">
        <v>586</v>
      </c>
      <c r="F165" s="153">
        <v>2</v>
      </c>
      <c r="G165" s="257" t="s">
        <v>361</v>
      </c>
      <c r="H165" s="258"/>
      <c r="I165" s="147"/>
      <c r="J165" s="46" t="s">
        <v>85</v>
      </c>
      <c r="K165" s="256"/>
      <c r="L165" s="5" t="s">
        <v>82</v>
      </c>
    </row>
    <row r="166" spans="1:12" ht="28" x14ac:dyDescent="0.2">
      <c r="A166" s="66" t="s">
        <v>400</v>
      </c>
      <c r="B166" s="68">
        <v>42614</v>
      </c>
      <c r="C166" s="68" t="s">
        <v>578</v>
      </c>
      <c r="D166" s="142" t="s">
        <v>584</v>
      </c>
      <c r="E166" s="141" t="s">
        <v>586</v>
      </c>
      <c r="F166" s="155">
        <v>3</v>
      </c>
      <c r="G166" s="154" t="s">
        <v>362</v>
      </c>
      <c r="J166" s="46" t="s">
        <v>85</v>
      </c>
      <c r="K166" s="256"/>
      <c r="L166" s="5" t="s">
        <v>82</v>
      </c>
    </row>
    <row r="167" spans="1:12" ht="28" x14ac:dyDescent="0.2">
      <c r="A167" s="66" t="s">
        <v>400</v>
      </c>
      <c r="B167" s="68">
        <v>42614</v>
      </c>
      <c r="C167" s="68" t="s">
        <v>578</v>
      </c>
      <c r="D167" s="142" t="s">
        <v>584</v>
      </c>
      <c r="E167" s="141" t="s">
        <v>586</v>
      </c>
      <c r="F167" s="155">
        <v>4</v>
      </c>
      <c r="G167" s="154" t="s">
        <v>363</v>
      </c>
      <c r="J167" s="46" t="s">
        <v>85</v>
      </c>
      <c r="K167" s="256"/>
      <c r="L167" s="5" t="s">
        <v>81</v>
      </c>
    </row>
    <row r="168" spans="1:12" ht="28" x14ac:dyDescent="0.2">
      <c r="A168" s="66" t="s">
        <v>400</v>
      </c>
      <c r="B168" s="68">
        <v>42614</v>
      </c>
      <c r="C168" s="68" t="s">
        <v>578</v>
      </c>
      <c r="D168" s="142" t="s">
        <v>584</v>
      </c>
      <c r="E168" s="141" t="s">
        <v>586</v>
      </c>
      <c r="F168" s="155">
        <v>5</v>
      </c>
      <c r="G168" s="154" t="s">
        <v>364</v>
      </c>
      <c r="J168" s="46" t="s">
        <v>85</v>
      </c>
      <c r="K168" s="256"/>
      <c r="L168" s="5" t="s">
        <v>81</v>
      </c>
    </row>
    <row r="169" spans="1:12" ht="42" x14ac:dyDescent="0.2">
      <c r="A169" s="66" t="s">
        <v>400</v>
      </c>
      <c r="B169" s="68">
        <v>42614</v>
      </c>
      <c r="C169" s="68" t="s">
        <v>578</v>
      </c>
      <c r="D169" s="142" t="s">
        <v>584</v>
      </c>
      <c r="E169" s="141" t="s">
        <v>586</v>
      </c>
      <c r="F169" s="155">
        <v>6</v>
      </c>
      <c r="G169" s="154" t="s">
        <v>365</v>
      </c>
      <c r="J169" s="46" t="s">
        <v>85</v>
      </c>
      <c r="K169" s="256"/>
      <c r="L169" s="5" t="s">
        <v>82</v>
      </c>
    </row>
    <row r="170" spans="1:12" ht="28" x14ac:dyDescent="0.2">
      <c r="A170" s="66" t="s">
        <v>400</v>
      </c>
      <c r="B170" s="68">
        <v>42614</v>
      </c>
      <c r="C170" s="68" t="s">
        <v>578</v>
      </c>
      <c r="D170" s="142" t="s">
        <v>584</v>
      </c>
      <c r="E170" s="141" t="s">
        <v>586</v>
      </c>
      <c r="F170" s="155">
        <v>7</v>
      </c>
      <c r="G170" s="154" t="s">
        <v>366</v>
      </c>
      <c r="J170" s="46" t="s">
        <v>85</v>
      </c>
      <c r="K170" s="256"/>
      <c r="L170" s="5" t="s">
        <v>81</v>
      </c>
    </row>
    <row r="171" spans="1:12" ht="42" x14ac:dyDescent="0.2">
      <c r="A171" s="66" t="s">
        <v>400</v>
      </c>
      <c r="B171" s="68">
        <v>42614</v>
      </c>
      <c r="C171" s="68" t="s">
        <v>578</v>
      </c>
      <c r="D171" s="142" t="s">
        <v>584</v>
      </c>
      <c r="E171" s="141" t="s">
        <v>586</v>
      </c>
      <c r="F171" s="155">
        <v>8</v>
      </c>
      <c r="G171" s="154" t="s">
        <v>367</v>
      </c>
      <c r="J171" s="46" t="s">
        <v>85</v>
      </c>
      <c r="K171" s="256"/>
      <c r="L171" s="5" t="s">
        <v>81</v>
      </c>
    </row>
    <row r="172" spans="1:12" ht="70" x14ac:dyDescent="0.2">
      <c r="A172" s="66" t="s">
        <v>400</v>
      </c>
      <c r="B172" s="68">
        <v>42614</v>
      </c>
      <c r="C172" s="68" t="s">
        <v>578</v>
      </c>
      <c r="D172" s="142" t="s">
        <v>584</v>
      </c>
      <c r="E172" s="141" t="s">
        <v>586</v>
      </c>
      <c r="F172" s="155">
        <v>9</v>
      </c>
      <c r="G172" s="154" t="s">
        <v>368</v>
      </c>
      <c r="J172" s="46" t="s">
        <v>85</v>
      </c>
      <c r="K172" s="256"/>
      <c r="L172" s="5" t="s">
        <v>82</v>
      </c>
    </row>
    <row r="173" spans="1:12" ht="28" x14ac:dyDescent="0.2">
      <c r="A173" s="66" t="s">
        <v>400</v>
      </c>
      <c r="B173" s="68">
        <v>42614</v>
      </c>
      <c r="C173" s="68" t="s">
        <v>578</v>
      </c>
      <c r="D173" s="142" t="s">
        <v>584</v>
      </c>
      <c r="E173" s="141" t="s">
        <v>586</v>
      </c>
      <c r="F173" s="155">
        <v>10</v>
      </c>
      <c r="G173" s="154" t="s">
        <v>369</v>
      </c>
      <c r="J173" s="46" t="s">
        <v>85</v>
      </c>
      <c r="K173" s="256"/>
      <c r="L173" s="5" t="s">
        <v>82</v>
      </c>
    </row>
    <row r="174" spans="1:12" ht="70" x14ac:dyDescent="0.2">
      <c r="A174" s="66" t="s">
        <v>400</v>
      </c>
      <c r="B174" s="68">
        <v>42614</v>
      </c>
      <c r="C174" s="68" t="s">
        <v>578</v>
      </c>
      <c r="D174" s="142" t="s">
        <v>584</v>
      </c>
      <c r="E174" s="141" t="s">
        <v>586</v>
      </c>
      <c r="F174" s="155">
        <v>11</v>
      </c>
      <c r="G174" s="154" t="s">
        <v>370</v>
      </c>
      <c r="J174" s="46" t="s">
        <v>85</v>
      </c>
      <c r="K174" s="256"/>
      <c r="L174" s="5" t="s">
        <v>82</v>
      </c>
    </row>
    <row r="175" spans="1:12" ht="56" x14ac:dyDescent="0.2">
      <c r="A175" s="66" t="s">
        <v>400</v>
      </c>
      <c r="B175" s="68">
        <v>42614</v>
      </c>
      <c r="C175" s="68" t="s">
        <v>578</v>
      </c>
      <c r="D175" s="142" t="s">
        <v>584</v>
      </c>
      <c r="E175" s="141" t="s">
        <v>586</v>
      </c>
      <c r="F175" s="155">
        <v>12</v>
      </c>
      <c r="G175" s="154" t="s">
        <v>371</v>
      </c>
      <c r="J175" s="46" t="s">
        <v>85</v>
      </c>
      <c r="K175" s="256"/>
      <c r="L175" s="5" t="s">
        <v>81</v>
      </c>
    </row>
    <row r="176" spans="1:12" x14ac:dyDescent="0.2">
      <c r="A176" s="66" t="s">
        <v>400</v>
      </c>
      <c r="B176" s="68">
        <v>42614</v>
      </c>
      <c r="C176" s="68" t="s">
        <v>578</v>
      </c>
      <c r="D176" s="142" t="s">
        <v>584</v>
      </c>
      <c r="E176" s="141" t="s">
        <v>586</v>
      </c>
      <c r="F176" s="155">
        <v>13</v>
      </c>
      <c r="G176" s="74" t="s">
        <v>372</v>
      </c>
      <c r="J176" s="46" t="s">
        <v>85</v>
      </c>
      <c r="K176" s="256"/>
      <c r="L176" s="5" t="s">
        <v>649</v>
      </c>
    </row>
    <row r="177" spans="1:12" x14ac:dyDescent="0.2">
      <c r="A177" s="66" t="s">
        <v>400</v>
      </c>
      <c r="B177" s="68">
        <v>42614</v>
      </c>
      <c r="C177" s="68" t="s">
        <v>578</v>
      </c>
      <c r="D177" s="142" t="s">
        <v>584</v>
      </c>
      <c r="E177" s="141" t="s">
        <v>586</v>
      </c>
      <c r="F177" s="155">
        <v>14</v>
      </c>
      <c r="G177" s="74" t="s">
        <v>373</v>
      </c>
      <c r="J177" s="46" t="s">
        <v>85</v>
      </c>
      <c r="K177" s="256"/>
      <c r="L177" s="5" t="s">
        <v>649</v>
      </c>
    </row>
    <row r="178" spans="1:12" x14ac:dyDescent="0.2">
      <c r="A178" s="66" t="s">
        <v>400</v>
      </c>
      <c r="B178" s="68">
        <v>42614</v>
      </c>
      <c r="C178" s="68" t="s">
        <v>578</v>
      </c>
      <c r="D178" s="142" t="s">
        <v>584</v>
      </c>
      <c r="E178" s="141" t="s">
        <v>586</v>
      </c>
      <c r="F178" s="155">
        <v>15</v>
      </c>
      <c r="G178" s="74" t="s">
        <v>374</v>
      </c>
      <c r="J178" s="46" t="s">
        <v>85</v>
      </c>
      <c r="K178" s="256"/>
      <c r="L178" s="5" t="s">
        <v>649</v>
      </c>
    </row>
    <row r="179" spans="1:12" ht="28" x14ac:dyDescent="0.2">
      <c r="A179" s="66" t="s">
        <v>400</v>
      </c>
      <c r="B179" s="68">
        <v>42614</v>
      </c>
      <c r="C179" s="68" t="s">
        <v>578</v>
      </c>
      <c r="D179" s="142" t="s">
        <v>584</v>
      </c>
      <c r="E179" s="141" t="s">
        <v>586</v>
      </c>
      <c r="F179" s="155">
        <v>16</v>
      </c>
      <c r="G179" s="154" t="s">
        <v>375</v>
      </c>
      <c r="J179" s="46" t="s">
        <v>85</v>
      </c>
      <c r="K179" s="256"/>
      <c r="L179" s="5" t="s">
        <v>649</v>
      </c>
    </row>
    <row r="180" spans="1:12" x14ac:dyDescent="0.2">
      <c r="A180" s="66" t="s">
        <v>400</v>
      </c>
      <c r="B180" s="68">
        <v>42614</v>
      </c>
      <c r="C180" s="68" t="s">
        <v>578</v>
      </c>
      <c r="D180" s="142" t="s">
        <v>584</v>
      </c>
      <c r="E180" s="141" t="s">
        <v>586</v>
      </c>
      <c r="F180" s="155">
        <v>17</v>
      </c>
      <c r="G180" s="74" t="s">
        <v>376</v>
      </c>
      <c r="J180" s="46" t="s">
        <v>85</v>
      </c>
      <c r="K180" s="256"/>
      <c r="L180" s="5" t="s">
        <v>649</v>
      </c>
    </row>
    <row r="181" spans="1:12" x14ac:dyDescent="0.2">
      <c r="A181" s="66" t="s">
        <v>400</v>
      </c>
      <c r="B181" s="68">
        <v>42614</v>
      </c>
      <c r="C181" s="68" t="s">
        <v>578</v>
      </c>
      <c r="D181" s="142" t="s">
        <v>584</v>
      </c>
      <c r="E181" s="141" t="s">
        <v>586</v>
      </c>
      <c r="F181" s="155">
        <v>18</v>
      </c>
      <c r="G181" s="74" t="s">
        <v>377</v>
      </c>
      <c r="J181" s="46" t="s">
        <v>85</v>
      </c>
      <c r="K181" s="256"/>
      <c r="L181" s="5" t="s">
        <v>649</v>
      </c>
    </row>
    <row r="182" spans="1:12" ht="56" x14ac:dyDescent="0.2">
      <c r="A182" s="66" t="s">
        <v>400</v>
      </c>
      <c r="B182" s="68">
        <v>42614</v>
      </c>
      <c r="C182" s="68" t="s">
        <v>578</v>
      </c>
      <c r="D182" s="142" t="s">
        <v>584</v>
      </c>
      <c r="E182" s="141" t="s">
        <v>587</v>
      </c>
      <c r="F182" s="152">
        <v>1</v>
      </c>
      <c r="G182" s="82" t="s">
        <v>360</v>
      </c>
      <c r="H182" s="256"/>
      <c r="I182" s="256"/>
      <c r="J182" s="46" t="s">
        <v>85</v>
      </c>
      <c r="K182" s="256"/>
      <c r="L182" s="5" t="s">
        <v>81</v>
      </c>
    </row>
    <row r="183" spans="1:12" ht="25" x14ac:dyDescent="0.2">
      <c r="A183" s="66" t="s">
        <v>400</v>
      </c>
      <c r="B183" s="68">
        <v>42614</v>
      </c>
      <c r="C183" s="68" t="s">
        <v>578</v>
      </c>
      <c r="D183" s="142" t="s">
        <v>584</v>
      </c>
      <c r="E183" s="141" t="s">
        <v>587</v>
      </c>
      <c r="F183" s="153">
        <v>2</v>
      </c>
      <c r="G183" s="257" t="s">
        <v>361</v>
      </c>
      <c r="H183" s="258"/>
      <c r="I183" s="147"/>
      <c r="J183" s="46" t="s">
        <v>85</v>
      </c>
      <c r="K183" s="256"/>
      <c r="L183" s="5" t="s">
        <v>82</v>
      </c>
    </row>
    <row r="184" spans="1:12" ht="28" x14ac:dyDescent="0.2">
      <c r="A184" s="66" t="s">
        <v>400</v>
      </c>
      <c r="B184" s="68">
        <v>42614</v>
      </c>
      <c r="C184" s="68" t="s">
        <v>578</v>
      </c>
      <c r="D184" s="142" t="s">
        <v>584</v>
      </c>
      <c r="E184" s="141" t="s">
        <v>587</v>
      </c>
      <c r="F184" s="155">
        <v>3</v>
      </c>
      <c r="G184" s="154" t="s">
        <v>362</v>
      </c>
      <c r="J184" s="46" t="s">
        <v>85</v>
      </c>
      <c r="K184" s="256"/>
      <c r="L184" s="5" t="s">
        <v>82</v>
      </c>
    </row>
    <row r="185" spans="1:12" ht="28" x14ac:dyDescent="0.2">
      <c r="A185" s="66" t="s">
        <v>400</v>
      </c>
      <c r="B185" s="68">
        <v>42614</v>
      </c>
      <c r="C185" s="68" t="s">
        <v>578</v>
      </c>
      <c r="D185" s="142" t="s">
        <v>584</v>
      </c>
      <c r="E185" s="141" t="s">
        <v>587</v>
      </c>
      <c r="F185" s="155">
        <v>4</v>
      </c>
      <c r="G185" s="154" t="s">
        <v>363</v>
      </c>
      <c r="J185" s="46" t="s">
        <v>85</v>
      </c>
      <c r="K185" s="256"/>
      <c r="L185" s="5" t="s">
        <v>81</v>
      </c>
    </row>
    <row r="186" spans="1:12" ht="28" x14ac:dyDescent="0.2">
      <c r="A186" s="66" t="s">
        <v>400</v>
      </c>
      <c r="B186" s="68">
        <v>42614</v>
      </c>
      <c r="C186" s="68" t="s">
        <v>578</v>
      </c>
      <c r="D186" s="142" t="s">
        <v>584</v>
      </c>
      <c r="E186" s="141" t="s">
        <v>587</v>
      </c>
      <c r="F186" s="155">
        <v>5</v>
      </c>
      <c r="G186" s="154" t="s">
        <v>364</v>
      </c>
      <c r="J186" s="46" t="s">
        <v>85</v>
      </c>
      <c r="K186" s="256"/>
      <c r="L186" s="5" t="s">
        <v>81</v>
      </c>
    </row>
    <row r="187" spans="1:12" ht="42" x14ac:dyDescent="0.2">
      <c r="A187" s="66" t="s">
        <v>400</v>
      </c>
      <c r="B187" s="68">
        <v>42614</v>
      </c>
      <c r="C187" s="68" t="s">
        <v>578</v>
      </c>
      <c r="D187" s="142" t="s">
        <v>584</v>
      </c>
      <c r="E187" s="141" t="s">
        <v>587</v>
      </c>
      <c r="F187" s="155">
        <v>6</v>
      </c>
      <c r="G187" s="154" t="s">
        <v>365</v>
      </c>
      <c r="J187" s="46" t="s">
        <v>85</v>
      </c>
      <c r="K187" s="256"/>
      <c r="L187" s="5" t="s">
        <v>82</v>
      </c>
    </row>
    <row r="188" spans="1:12" ht="28" x14ac:dyDescent="0.2">
      <c r="A188" s="66" t="s">
        <v>400</v>
      </c>
      <c r="B188" s="68">
        <v>42614</v>
      </c>
      <c r="C188" s="68" t="s">
        <v>578</v>
      </c>
      <c r="D188" s="142" t="s">
        <v>584</v>
      </c>
      <c r="E188" s="141" t="s">
        <v>587</v>
      </c>
      <c r="F188" s="155">
        <v>7</v>
      </c>
      <c r="G188" s="154" t="s">
        <v>366</v>
      </c>
      <c r="J188" s="46" t="s">
        <v>85</v>
      </c>
      <c r="K188" s="256"/>
      <c r="L188" s="5" t="s">
        <v>81</v>
      </c>
    </row>
    <row r="189" spans="1:12" ht="42" x14ac:dyDescent="0.2">
      <c r="A189" s="66" t="s">
        <v>400</v>
      </c>
      <c r="B189" s="68">
        <v>42614</v>
      </c>
      <c r="C189" s="68" t="s">
        <v>578</v>
      </c>
      <c r="D189" s="142" t="s">
        <v>584</v>
      </c>
      <c r="E189" s="141" t="s">
        <v>587</v>
      </c>
      <c r="F189" s="155">
        <v>8</v>
      </c>
      <c r="G189" s="154" t="s">
        <v>367</v>
      </c>
      <c r="J189" s="46" t="s">
        <v>85</v>
      </c>
      <c r="K189" s="256"/>
      <c r="L189" s="5" t="s">
        <v>81</v>
      </c>
    </row>
    <row r="190" spans="1:12" ht="70" x14ac:dyDescent="0.2">
      <c r="A190" s="66" t="s">
        <v>400</v>
      </c>
      <c r="B190" s="68">
        <v>42614</v>
      </c>
      <c r="C190" s="68" t="s">
        <v>578</v>
      </c>
      <c r="D190" s="142" t="s">
        <v>584</v>
      </c>
      <c r="E190" s="141" t="s">
        <v>587</v>
      </c>
      <c r="F190" s="155">
        <v>9</v>
      </c>
      <c r="G190" s="154" t="s">
        <v>368</v>
      </c>
      <c r="J190" s="46" t="s">
        <v>85</v>
      </c>
      <c r="K190" s="256"/>
      <c r="L190" s="5" t="s">
        <v>82</v>
      </c>
    </row>
    <row r="191" spans="1:12" ht="28" x14ac:dyDescent="0.2">
      <c r="A191" s="66" t="s">
        <v>400</v>
      </c>
      <c r="B191" s="68">
        <v>42614</v>
      </c>
      <c r="C191" s="68" t="s">
        <v>578</v>
      </c>
      <c r="D191" s="142" t="s">
        <v>584</v>
      </c>
      <c r="E191" s="141" t="s">
        <v>587</v>
      </c>
      <c r="F191" s="155">
        <v>10</v>
      </c>
      <c r="G191" s="154" t="s">
        <v>369</v>
      </c>
      <c r="J191" s="46" t="s">
        <v>85</v>
      </c>
      <c r="K191" s="256"/>
      <c r="L191" s="5" t="s">
        <v>82</v>
      </c>
    </row>
    <row r="192" spans="1:12" ht="70" x14ac:dyDescent="0.2">
      <c r="A192" s="66" t="s">
        <v>400</v>
      </c>
      <c r="B192" s="68">
        <v>42614</v>
      </c>
      <c r="C192" s="68" t="s">
        <v>578</v>
      </c>
      <c r="D192" s="142" t="s">
        <v>584</v>
      </c>
      <c r="E192" s="141" t="s">
        <v>587</v>
      </c>
      <c r="F192" s="155">
        <v>11</v>
      </c>
      <c r="G192" s="154" t="s">
        <v>370</v>
      </c>
      <c r="J192" s="46" t="s">
        <v>85</v>
      </c>
      <c r="K192" s="256"/>
      <c r="L192" s="5" t="s">
        <v>82</v>
      </c>
    </row>
    <row r="193" spans="1:12" ht="56" x14ac:dyDescent="0.2">
      <c r="A193" s="66" t="s">
        <v>400</v>
      </c>
      <c r="B193" s="68">
        <v>42614</v>
      </c>
      <c r="C193" s="68" t="s">
        <v>578</v>
      </c>
      <c r="D193" s="142" t="s">
        <v>584</v>
      </c>
      <c r="E193" s="141" t="s">
        <v>587</v>
      </c>
      <c r="F193" s="155">
        <v>12</v>
      </c>
      <c r="G193" s="154" t="s">
        <v>371</v>
      </c>
      <c r="J193" s="46" t="s">
        <v>85</v>
      </c>
      <c r="K193" s="256"/>
      <c r="L193" s="5" t="s">
        <v>81</v>
      </c>
    </row>
    <row r="194" spans="1:12" x14ac:dyDescent="0.2">
      <c r="A194" s="66" t="s">
        <v>400</v>
      </c>
      <c r="B194" s="68">
        <v>42614</v>
      </c>
      <c r="C194" s="68" t="s">
        <v>578</v>
      </c>
      <c r="D194" s="142" t="s">
        <v>584</v>
      </c>
      <c r="E194" s="141" t="s">
        <v>587</v>
      </c>
      <c r="F194" s="155">
        <v>13</v>
      </c>
      <c r="G194" s="74" t="s">
        <v>372</v>
      </c>
      <c r="J194" s="46" t="s">
        <v>85</v>
      </c>
      <c r="K194" s="256"/>
      <c r="L194" s="5" t="s">
        <v>649</v>
      </c>
    </row>
    <row r="195" spans="1:12" x14ac:dyDescent="0.2">
      <c r="A195" s="66" t="s">
        <v>400</v>
      </c>
      <c r="B195" s="68">
        <v>42614</v>
      </c>
      <c r="C195" s="68" t="s">
        <v>578</v>
      </c>
      <c r="D195" s="142" t="s">
        <v>584</v>
      </c>
      <c r="E195" s="141" t="s">
        <v>587</v>
      </c>
      <c r="F195" s="155">
        <v>14</v>
      </c>
      <c r="G195" s="74" t="s">
        <v>373</v>
      </c>
      <c r="J195" s="46" t="s">
        <v>85</v>
      </c>
      <c r="K195" s="256"/>
      <c r="L195" s="5" t="s">
        <v>649</v>
      </c>
    </row>
    <row r="196" spans="1:12" x14ac:dyDescent="0.2">
      <c r="A196" s="66" t="s">
        <v>400</v>
      </c>
      <c r="B196" s="68">
        <v>42614</v>
      </c>
      <c r="C196" s="68" t="s">
        <v>578</v>
      </c>
      <c r="D196" s="142" t="s">
        <v>584</v>
      </c>
      <c r="E196" s="141" t="s">
        <v>587</v>
      </c>
      <c r="F196" s="155">
        <v>15</v>
      </c>
      <c r="G196" s="74" t="s">
        <v>374</v>
      </c>
      <c r="J196" s="46" t="s">
        <v>85</v>
      </c>
      <c r="K196" s="256"/>
      <c r="L196" s="5" t="s">
        <v>649</v>
      </c>
    </row>
    <row r="197" spans="1:12" ht="28" x14ac:dyDescent="0.2">
      <c r="A197" s="66" t="s">
        <v>400</v>
      </c>
      <c r="B197" s="68">
        <v>42614</v>
      </c>
      <c r="C197" s="68" t="s">
        <v>578</v>
      </c>
      <c r="D197" s="142" t="s">
        <v>584</v>
      </c>
      <c r="E197" s="141" t="s">
        <v>587</v>
      </c>
      <c r="F197" s="155">
        <v>16</v>
      </c>
      <c r="G197" s="154" t="s">
        <v>375</v>
      </c>
      <c r="J197" s="46" t="s">
        <v>85</v>
      </c>
      <c r="K197" s="256"/>
      <c r="L197" s="5" t="s">
        <v>649</v>
      </c>
    </row>
    <row r="198" spans="1:12" x14ac:dyDescent="0.2">
      <c r="A198" s="66" t="s">
        <v>400</v>
      </c>
      <c r="B198" s="68">
        <v>42614</v>
      </c>
      <c r="C198" s="68" t="s">
        <v>578</v>
      </c>
      <c r="D198" s="142" t="s">
        <v>584</v>
      </c>
      <c r="E198" s="141" t="s">
        <v>587</v>
      </c>
      <c r="F198" s="155">
        <v>17</v>
      </c>
      <c r="G198" s="74" t="s">
        <v>376</v>
      </c>
      <c r="J198" s="46" t="s">
        <v>85</v>
      </c>
      <c r="K198" s="256"/>
      <c r="L198" s="5" t="s">
        <v>649</v>
      </c>
    </row>
    <row r="199" spans="1:12" x14ac:dyDescent="0.2">
      <c r="A199" s="66" t="s">
        <v>400</v>
      </c>
      <c r="B199" s="68">
        <v>42614</v>
      </c>
      <c r="C199" s="68" t="s">
        <v>578</v>
      </c>
      <c r="D199" s="142" t="s">
        <v>584</v>
      </c>
      <c r="E199" s="141" t="s">
        <v>587</v>
      </c>
      <c r="F199" s="155">
        <v>18</v>
      </c>
      <c r="G199" s="74" t="s">
        <v>377</v>
      </c>
      <c r="J199" s="46" t="s">
        <v>85</v>
      </c>
      <c r="K199" s="256"/>
      <c r="L199" s="5" t="s">
        <v>649</v>
      </c>
    </row>
    <row r="200" spans="1:12" ht="56" x14ac:dyDescent="0.2">
      <c r="A200" s="66" t="s">
        <v>400</v>
      </c>
      <c r="B200" s="68">
        <v>42614</v>
      </c>
      <c r="C200" s="68" t="s">
        <v>578</v>
      </c>
      <c r="D200" s="142" t="s">
        <v>584</v>
      </c>
      <c r="E200" s="141" t="s">
        <v>588</v>
      </c>
      <c r="F200" s="152">
        <v>1</v>
      </c>
      <c r="G200" s="82" t="s">
        <v>360</v>
      </c>
      <c r="H200" s="256"/>
      <c r="I200" s="256"/>
      <c r="J200" s="46" t="s">
        <v>85</v>
      </c>
      <c r="K200" s="256"/>
      <c r="L200" s="5" t="s">
        <v>81</v>
      </c>
    </row>
    <row r="201" spans="1:12" ht="25" x14ac:dyDescent="0.2">
      <c r="A201" s="66" t="s">
        <v>400</v>
      </c>
      <c r="B201" s="68">
        <v>42614</v>
      </c>
      <c r="C201" s="68" t="s">
        <v>578</v>
      </c>
      <c r="D201" s="142" t="s">
        <v>584</v>
      </c>
      <c r="E201" s="141" t="s">
        <v>588</v>
      </c>
      <c r="F201" s="153">
        <v>2</v>
      </c>
      <c r="G201" s="257" t="s">
        <v>361</v>
      </c>
      <c r="H201" s="258"/>
      <c r="I201" s="147"/>
      <c r="J201" s="46" t="s">
        <v>85</v>
      </c>
      <c r="K201" s="256"/>
      <c r="L201" s="5" t="s">
        <v>82</v>
      </c>
    </row>
    <row r="202" spans="1:12" ht="28" x14ac:dyDescent="0.2">
      <c r="A202" s="66" t="s">
        <v>400</v>
      </c>
      <c r="B202" s="68">
        <v>42614</v>
      </c>
      <c r="C202" s="68" t="s">
        <v>578</v>
      </c>
      <c r="D202" s="142" t="s">
        <v>584</v>
      </c>
      <c r="E202" s="141" t="s">
        <v>588</v>
      </c>
      <c r="F202" s="155">
        <v>3</v>
      </c>
      <c r="G202" s="154" t="s">
        <v>362</v>
      </c>
      <c r="J202" s="46" t="s">
        <v>85</v>
      </c>
      <c r="K202" s="256"/>
      <c r="L202" s="5" t="s">
        <v>82</v>
      </c>
    </row>
    <row r="203" spans="1:12" ht="28" x14ac:dyDescent="0.2">
      <c r="A203" s="66" t="s">
        <v>400</v>
      </c>
      <c r="B203" s="68">
        <v>42614</v>
      </c>
      <c r="C203" s="68" t="s">
        <v>578</v>
      </c>
      <c r="D203" s="142" t="s">
        <v>584</v>
      </c>
      <c r="E203" s="141" t="s">
        <v>588</v>
      </c>
      <c r="F203" s="155">
        <v>4</v>
      </c>
      <c r="G203" s="154" t="s">
        <v>363</v>
      </c>
      <c r="J203" s="46" t="s">
        <v>85</v>
      </c>
      <c r="K203" s="256"/>
      <c r="L203" s="5" t="s">
        <v>81</v>
      </c>
    </row>
    <row r="204" spans="1:12" ht="28" x14ac:dyDescent="0.2">
      <c r="A204" s="66" t="s">
        <v>400</v>
      </c>
      <c r="B204" s="68">
        <v>42614</v>
      </c>
      <c r="C204" s="68" t="s">
        <v>578</v>
      </c>
      <c r="D204" s="142" t="s">
        <v>584</v>
      </c>
      <c r="E204" s="141" t="s">
        <v>588</v>
      </c>
      <c r="F204" s="155">
        <v>5</v>
      </c>
      <c r="G204" s="154" t="s">
        <v>364</v>
      </c>
      <c r="J204" s="46" t="s">
        <v>85</v>
      </c>
      <c r="K204" s="256"/>
      <c r="L204" s="5" t="s">
        <v>81</v>
      </c>
    </row>
    <row r="205" spans="1:12" ht="42" x14ac:dyDescent="0.2">
      <c r="A205" s="66" t="s">
        <v>400</v>
      </c>
      <c r="B205" s="68">
        <v>42614</v>
      </c>
      <c r="C205" s="68" t="s">
        <v>578</v>
      </c>
      <c r="D205" s="142" t="s">
        <v>584</v>
      </c>
      <c r="E205" s="141" t="s">
        <v>588</v>
      </c>
      <c r="F205" s="155">
        <v>6</v>
      </c>
      <c r="G205" s="154" t="s">
        <v>365</v>
      </c>
      <c r="J205" s="46" t="s">
        <v>85</v>
      </c>
      <c r="K205" s="256"/>
      <c r="L205" s="5" t="s">
        <v>82</v>
      </c>
    </row>
    <row r="206" spans="1:12" ht="28" x14ac:dyDescent="0.2">
      <c r="A206" s="66" t="s">
        <v>400</v>
      </c>
      <c r="B206" s="68">
        <v>42614</v>
      </c>
      <c r="C206" s="68" t="s">
        <v>578</v>
      </c>
      <c r="D206" s="142" t="s">
        <v>584</v>
      </c>
      <c r="E206" s="141" t="s">
        <v>588</v>
      </c>
      <c r="F206" s="155">
        <v>7</v>
      </c>
      <c r="G206" s="154" t="s">
        <v>366</v>
      </c>
      <c r="J206" s="46" t="s">
        <v>85</v>
      </c>
      <c r="K206" s="256"/>
      <c r="L206" s="5" t="s">
        <v>81</v>
      </c>
    </row>
    <row r="207" spans="1:12" ht="42" x14ac:dyDescent="0.2">
      <c r="A207" s="66" t="s">
        <v>400</v>
      </c>
      <c r="B207" s="68">
        <v>42614</v>
      </c>
      <c r="C207" s="68" t="s">
        <v>578</v>
      </c>
      <c r="D207" s="142" t="s">
        <v>584</v>
      </c>
      <c r="E207" s="141" t="s">
        <v>588</v>
      </c>
      <c r="F207" s="155">
        <v>8</v>
      </c>
      <c r="G207" s="154" t="s">
        <v>367</v>
      </c>
      <c r="J207" s="46" t="s">
        <v>85</v>
      </c>
      <c r="K207" s="256"/>
      <c r="L207" s="5" t="s">
        <v>81</v>
      </c>
    </row>
    <row r="208" spans="1:12" ht="70" x14ac:dyDescent="0.2">
      <c r="A208" s="66" t="s">
        <v>400</v>
      </c>
      <c r="B208" s="68">
        <v>42614</v>
      </c>
      <c r="C208" s="68" t="s">
        <v>578</v>
      </c>
      <c r="D208" s="142" t="s">
        <v>584</v>
      </c>
      <c r="E208" s="141" t="s">
        <v>588</v>
      </c>
      <c r="F208" s="155">
        <v>9</v>
      </c>
      <c r="G208" s="154" t="s">
        <v>368</v>
      </c>
      <c r="J208" s="46" t="s">
        <v>85</v>
      </c>
      <c r="K208" s="256"/>
      <c r="L208" s="5" t="s">
        <v>82</v>
      </c>
    </row>
    <row r="209" spans="1:12" ht="28" x14ac:dyDescent="0.2">
      <c r="A209" s="66" t="s">
        <v>400</v>
      </c>
      <c r="B209" s="68">
        <v>42614</v>
      </c>
      <c r="C209" s="68" t="s">
        <v>578</v>
      </c>
      <c r="D209" s="142" t="s">
        <v>584</v>
      </c>
      <c r="E209" s="141" t="s">
        <v>588</v>
      </c>
      <c r="F209" s="155">
        <v>10</v>
      </c>
      <c r="G209" s="154" t="s">
        <v>369</v>
      </c>
      <c r="J209" s="46" t="s">
        <v>85</v>
      </c>
      <c r="K209" s="256"/>
      <c r="L209" s="5" t="s">
        <v>82</v>
      </c>
    </row>
    <row r="210" spans="1:12" ht="70" x14ac:dyDescent="0.2">
      <c r="A210" s="66" t="s">
        <v>400</v>
      </c>
      <c r="B210" s="68">
        <v>42614</v>
      </c>
      <c r="C210" s="68" t="s">
        <v>578</v>
      </c>
      <c r="D210" s="142" t="s">
        <v>584</v>
      </c>
      <c r="E210" s="141" t="s">
        <v>588</v>
      </c>
      <c r="F210" s="155">
        <v>11</v>
      </c>
      <c r="G210" s="154" t="s">
        <v>370</v>
      </c>
      <c r="J210" s="46" t="s">
        <v>85</v>
      </c>
      <c r="K210" s="256"/>
      <c r="L210" s="5" t="s">
        <v>82</v>
      </c>
    </row>
    <row r="211" spans="1:12" ht="56" x14ac:dyDescent="0.2">
      <c r="A211" s="66" t="s">
        <v>400</v>
      </c>
      <c r="B211" s="68">
        <v>42614</v>
      </c>
      <c r="C211" s="68" t="s">
        <v>578</v>
      </c>
      <c r="D211" s="142" t="s">
        <v>584</v>
      </c>
      <c r="E211" s="141" t="s">
        <v>588</v>
      </c>
      <c r="F211" s="155">
        <v>12</v>
      </c>
      <c r="G211" s="154" t="s">
        <v>371</v>
      </c>
      <c r="J211" s="46" t="s">
        <v>85</v>
      </c>
      <c r="K211" s="256"/>
      <c r="L211" s="5" t="s">
        <v>81</v>
      </c>
    </row>
    <row r="212" spans="1:12" x14ac:dyDescent="0.2">
      <c r="A212" s="66" t="s">
        <v>400</v>
      </c>
      <c r="B212" s="68">
        <v>42614</v>
      </c>
      <c r="C212" s="68" t="s">
        <v>578</v>
      </c>
      <c r="D212" s="142" t="s">
        <v>584</v>
      </c>
      <c r="E212" s="141" t="s">
        <v>588</v>
      </c>
      <c r="F212" s="155">
        <v>13</v>
      </c>
      <c r="G212" s="74" t="s">
        <v>372</v>
      </c>
      <c r="J212" s="46" t="s">
        <v>85</v>
      </c>
      <c r="K212" s="256"/>
      <c r="L212" s="5" t="s">
        <v>649</v>
      </c>
    </row>
    <row r="213" spans="1:12" x14ac:dyDescent="0.2">
      <c r="A213" s="66" t="s">
        <v>400</v>
      </c>
      <c r="B213" s="68">
        <v>42614</v>
      </c>
      <c r="C213" s="68" t="s">
        <v>578</v>
      </c>
      <c r="D213" s="142" t="s">
        <v>584</v>
      </c>
      <c r="E213" s="141" t="s">
        <v>588</v>
      </c>
      <c r="F213" s="155">
        <v>14</v>
      </c>
      <c r="G213" s="74" t="s">
        <v>373</v>
      </c>
      <c r="J213" s="46" t="s">
        <v>85</v>
      </c>
      <c r="K213" s="256"/>
      <c r="L213" s="5" t="s">
        <v>649</v>
      </c>
    </row>
    <row r="214" spans="1:12" x14ac:dyDescent="0.2">
      <c r="A214" s="66" t="s">
        <v>400</v>
      </c>
      <c r="B214" s="68">
        <v>42614</v>
      </c>
      <c r="C214" s="68" t="s">
        <v>578</v>
      </c>
      <c r="D214" s="142" t="s">
        <v>584</v>
      </c>
      <c r="E214" s="141" t="s">
        <v>588</v>
      </c>
      <c r="F214" s="155">
        <v>15</v>
      </c>
      <c r="G214" s="74" t="s">
        <v>374</v>
      </c>
      <c r="J214" s="46" t="s">
        <v>85</v>
      </c>
      <c r="K214" s="256"/>
      <c r="L214" s="5" t="s">
        <v>649</v>
      </c>
    </row>
    <row r="215" spans="1:12" ht="28" x14ac:dyDescent="0.2">
      <c r="A215" s="66" t="s">
        <v>400</v>
      </c>
      <c r="B215" s="68">
        <v>42614</v>
      </c>
      <c r="C215" s="68" t="s">
        <v>578</v>
      </c>
      <c r="D215" s="142" t="s">
        <v>584</v>
      </c>
      <c r="E215" s="141" t="s">
        <v>588</v>
      </c>
      <c r="F215" s="155">
        <v>16</v>
      </c>
      <c r="G215" s="154" t="s">
        <v>375</v>
      </c>
      <c r="J215" s="46" t="s">
        <v>85</v>
      </c>
      <c r="K215" s="256"/>
      <c r="L215" s="5" t="s">
        <v>649</v>
      </c>
    </row>
    <row r="216" spans="1:12" x14ac:dyDescent="0.2">
      <c r="A216" s="66" t="s">
        <v>400</v>
      </c>
      <c r="B216" s="68">
        <v>42614</v>
      </c>
      <c r="C216" s="68" t="s">
        <v>578</v>
      </c>
      <c r="D216" s="142" t="s">
        <v>584</v>
      </c>
      <c r="E216" s="141" t="s">
        <v>588</v>
      </c>
      <c r="F216" s="155">
        <v>17</v>
      </c>
      <c r="G216" s="74" t="s">
        <v>376</v>
      </c>
      <c r="J216" s="46" t="s">
        <v>85</v>
      </c>
      <c r="K216" s="256"/>
      <c r="L216" s="5" t="s">
        <v>649</v>
      </c>
    </row>
    <row r="217" spans="1:12" x14ac:dyDescent="0.2">
      <c r="A217" s="66" t="s">
        <v>400</v>
      </c>
      <c r="B217" s="68">
        <v>42614</v>
      </c>
      <c r="C217" s="68" t="s">
        <v>578</v>
      </c>
      <c r="D217" s="142" t="s">
        <v>584</v>
      </c>
      <c r="E217" s="141" t="s">
        <v>588</v>
      </c>
      <c r="F217" s="155">
        <v>18</v>
      </c>
      <c r="G217" s="74" t="s">
        <v>377</v>
      </c>
      <c r="J217" s="46" t="s">
        <v>85</v>
      </c>
      <c r="K217" s="256"/>
      <c r="L217" s="5" t="s">
        <v>649</v>
      </c>
    </row>
    <row r="218" spans="1:12" ht="56" x14ac:dyDescent="0.2">
      <c r="A218" s="66" t="s">
        <v>400</v>
      </c>
      <c r="B218" s="68">
        <v>42614</v>
      </c>
      <c r="C218" s="68" t="s">
        <v>578</v>
      </c>
      <c r="D218" s="142" t="s">
        <v>589</v>
      </c>
      <c r="E218" s="141" t="s">
        <v>585</v>
      </c>
      <c r="F218" s="152">
        <v>1</v>
      </c>
      <c r="G218" s="82" t="s">
        <v>360</v>
      </c>
      <c r="H218" s="256"/>
      <c r="I218" s="256"/>
      <c r="J218" s="46" t="s">
        <v>85</v>
      </c>
      <c r="K218" s="256"/>
      <c r="L218" s="5" t="s">
        <v>81</v>
      </c>
    </row>
    <row r="219" spans="1:12" ht="25" x14ac:dyDescent="0.2">
      <c r="A219" s="66" t="s">
        <v>400</v>
      </c>
      <c r="B219" s="68">
        <v>42614</v>
      </c>
      <c r="C219" s="68" t="s">
        <v>578</v>
      </c>
      <c r="D219" s="142" t="s">
        <v>589</v>
      </c>
      <c r="E219" s="141" t="s">
        <v>585</v>
      </c>
      <c r="F219" s="153">
        <v>2</v>
      </c>
      <c r="G219" s="257" t="s">
        <v>361</v>
      </c>
      <c r="H219" s="258"/>
      <c r="I219" s="147"/>
      <c r="J219" s="46" t="s">
        <v>85</v>
      </c>
      <c r="K219" s="256"/>
      <c r="L219" s="5" t="s">
        <v>82</v>
      </c>
    </row>
    <row r="220" spans="1:12" ht="28" x14ac:dyDescent="0.2">
      <c r="A220" s="66" t="s">
        <v>400</v>
      </c>
      <c r="B220" s="68">
        <v>42614</v>
      </c>
      <c r="C220" s="68" t="s">
        <v>578</v>
      </c>
      <c r="D220" s="142" t="s">
        <v>589</v>
      </c>
      <c r="E220" s="141" t="s">
        <v>585</v>
      </c>
      <c r="F220" s="155">
        <v>3</v>
      </c>
      <c r="G220" s="154" t="s">
        <v>362</v>
      </c>
      <c r="J220" s="46" t="s">
        <v>85</v>
      </c>
      <c r="K220" s="256"/>
      <c r="L220" s="5" t="s">
        <v>82</v>
      </c>
    </row>
    <row r="221" spans="1:12" ht="28" x14ac:dyDescent="0.2">
      <c r="A221" s="66" t="s">
        <v>400</v>
      </c>
      <c r="B221" s="68">
        <v>42614</v>
      </c>
      <c r="C221" s="68" t="s">
        <v>578</v>
      </c>
      <c r="D221" s="142" t="s">
        <v>589</v>
      </c>
      <c r="E221" s="141" t="s">
        <v>585</v>
      </c>
      <c r="F221" s="155">
        <v>4</v>
      </c>
      <c r="G221" s="154" t="s">
        <v>363</v>
      </c>
      <c r="J221" s="46" t="s">
        <v>85</v>
      </c>
      <c r="K221" s="256"/>
      <c r="L221" s="5" t="s">
        <v>81</v>
      </c>
    </row>
    <row r="222" spans="1:12" ht="28" x14ac:dyDescent="0.2">
      <c r="A222" s="66" t="s">
        <v>400</v>
      </c>
      <c r="B222" s="68">
        <v>42614</v>
      </c>
      <c r="C222" s="68" t="s">
        <v>578</v>
      </c>
      <c r="D222" s="142" t="s">
        <v>589</v>
      </c>
      <c r="E222" s="141" t="s">
        <v>585</v>
      </c>
      <c r="F222" s="155">
        <v>5</v>
      </c>
      <c r="G222" s="154" t="s">
        <v>364</v>
      </c>
      <c r="J222" s="46" t="s">
        <v>85</v>
      </c>
      <c r="K222" s="256"/>
      <c r="L222" s="5" t="s">
        <v>81</v>
      </c>
    </row>
    <row r="223" spans="1:12" ht="42" x14ac:dyDescent="0.2">
      <c r="A223" s="66" t="s">
        <v>400</v>
      </c>
      <c r="B223" s="68">
        <v>42614</v>
      </c>
      <c r="C223" s="68" t="s">
        <v>578</v>
      </c>
      <c r="D223" s="142" t="s">
        <v>589</v>
      </c>
      <c r="E223" s="141" t="s">
        <v>585</v>
      </c>
      <c r="F223" s="155">
        <v>6</v>
      </c>
      <c r="G223" s="154" t="s">
        <v>365</v>
      </c>
      <c r="J223" s="46" t="s">
        <v>85</v>
      </c>
      <c r="K223" s="256"/>
      <c r="L223" s="5" t="s">
        <v>82</v>
      </c>
    </row>
    <row r="224" spans="1:12" ht="28" x14ac:dyDescent="0.2">
      <c r="A224" s="66" t="s">
        <v>400</v>
      </c>
      <c r="B224" s="68">
        <v>42614</v>
      </c>
      <c r="C224" s="68" t="s">
        <v>578</v>
      </c>
      <c r="D224" s="142" t="s">
        <v>589</v>
      </c>
      <c r="E224" s="141" t="s">
        <v>585</v>
      </c>
      <c r="F224" s="155">
        <v>7</v>
      </c>
      <c r="G224" s="154" t="s">
        <v>366</v>
      </c>
      <c r="J224" s="46" t="s">
        <v>85</v>
      </c>
      <c r="K224" s="256"/>
      <c r="L224" s="5" t="s">
        <v>81</v>
      </c>
    </row>
    <row r="225" spans="1:12" ht="42" x14ac:dyDescent="0.2">
      <c r="A225" s="66" t="s">
        <v>400</v>
      </c>
      <c r="B225" s="68">
        <v>42614</v>
      </c>
      <c r="C225" s="68" t="s">
        <v>578</v>
      </c>
      <c r="D225" s="142" t="s">
        <v>589</v>
      </c>
      <c r="E225" s="141" t="s">
        <v>585</v>
      </c>
      <c r="F225" s="155">
        <v>8</v>
      </c>
      <c r="G225" s="154" t="s">
        <v>367</v>
      </c>
      <c r="J225" s="46" t="s">
        <v>85</v>
      </c>
      <c r="K225" s="256"/>
      <c r="L225" s="5" t="s">
        <v>81</v>
      </c>
    </row>
    <row r="226" spans="1:12" ht="70" x14ac:dyDescent="0.2">
      <c r="A226" s="66" t="s">
        <v>400</v>
      </c>
      <c r="B226" s="68">
        <v>42614</v>
      </c>
      <c r="C226" s="68" t="s">
        <v>578</v>
      </c>
      <c r="D226" s="142" t="s">
        <v>589</v>
      </c>
      <c r="E226" s="141" t="s">
        <v>585</v>
      </c>
      <c r="F226" s="155">
        <v>9</v>
      </c>
      <c r="G226" s="154" t="s">
        <v>368</v>
      </c>
      <c r="J226" s="46" t="s">
        <v>85</v>
      </c>
      <c r="K226" s="256"/>
      <c r="L226" s="5" t="s">
        <v>82</v>
      </c>
    </row>
    <row r="227" spans="1:12" ht="28" x14ac:dyDescent="0.2">
      <c r="A227" s="66" t="s">
        <v>400</v>
      </c>
      <c r="B227" s="68">
        <v>42614</v>
      </c>
      <c r="C227" s="68" t="s">
        <v>578</v>
      </c>
      <c r="D227" s="142" t="s">
        <v>589</v>
      </c>
      <c r="E227" s="141" t="s">
        <v>585</v>
      </c>
      <c r="F227" s="155">
        <v>10</v>
      </c>
      <c r="G227" s="154" t="s">
        <v>369</v>
      </c>
      <c r="J227" s="46" t="s">
        <v>85</v>
      </c>
      <c r="K227" s="256"/>
      <c r="L227" s="5" t="s">
        <v>82</v>
      </c>
    </row>
    <row r="228" spans="1:12" ht="70" x14ac:dyDescent="0.2">
      <c r="A228" s="66" t="s">
        <v>400</v>
      </c>
      <c r="B228" s="68">
        <v>42614</v>
      </c>
      <c r="C228" s="68" t="s">
        <v>578</v>
      </c>
      <c r="D228" s="142" t="s">
        <v>589</v>
      </c>
      <c r="E228" s="141" t="s">
        <v>585</v>
      </c>
      <c r="F228" s="155">
        <v>11</v>
      </c>
      <c r="G228" s="154" t="s">
        <v>370</v>
      </c>
      <c r="J228" s="46" t="s">
        <v>85</v>
      </c>
      <c r="K228" s="256"/>
      <c r="L228" s="5" t="s">
        <v>82</v>
      </c>
    </row>
    <row r="229" spans="1:12" ht="56" x14ac:dyDescent="0.2">
      <c r="A229" s="66" t="s">
        <v>400</v>
      </c>
      <c r="B229" s="68">
        <v>42614</v>
      </c>
      <c r="C229" s="68" t="s">
        <v>578</v>
      </c>
      <c r="D229" s="142" t="s">
        <v>589</v>
      </c>
      <c r="E229" s="141" t="s">
        <v>585</v>
      </c>
      <c r="F229" s="155">
        <v>12</v>
      </c>
      <c r="G229" s="154" t="s">
        <v>371</v>
      </c>
      <c r="J229" s="46" t="s">
        <v>85</v>
      </c>
      <c r="K229" s="256"/>
      <c r="L229" s="5" t="s">
        <v>81</v>
      </c>
    </row>
    <row r="230" spans="1:12" x14ac:dyDescent="0.2">
      <c r="A230" s="66" t="s">
        <v>400</v>
      </c>
      <c r="B230" s="68">
        <v>42614</v>
      </c>
      <c r="C230" s="68" t="s">
        <v>578</v>
      </c>
      <c r="D230" s="142" t="s">
        <v>589</v>
      </c>
      <c r="E230" s="141" t="s">
        <v>585</v>
      </c>
      <c r="F230" s="155">
        <v>13</v>
      </c>
      <c r="G230" s="74" t="s">
        <v>372</v>
      </c>
      <c r="J230" s="46" t="s">
        <v>85</v>
      </c>
      <c r="K230" s="256"/>
      <c r="L230" s="5" t="s">
        <v>649</v>
      </c>
    </row>
    <row r="231" spans="1:12" x14ac:dyDescent="0.2">
      <c r="A231" s="66" t="s">
        <v>400</v>
      </c>
      <c r="B231" s="68">
        <v>42614</v>
      </c>
      <c r="C231" s="68" t="s">
        <v>578</v>
      </c>
      <c r="D231" s="142" t="s">
        <v>589</v>
      </c>
      <c r="E231" s="141" t="s">
        <v>585</v>
      </c>
      <c r="F231" s="155">
        <v>14</v>
      </c>
      <c r="G231" s="74" t="s">
        <v>373</v>
      </c>
      <c r="J231" s="46" t="s">
        <v>85</v>
      </c>
      <c r="K231" s="256"/>
      <c r="L231" s="5" t="s">
        <v>649</v>
      </c>
    </row>
    <row r="232" spans="1:12" x14ac:dyDescent="0.2">
      <c r="A232" s="66" t="s">
        <v>400</v>
      </c>
      <c r="B232" s="68">
        <v>42614</v>
      </c>
      <c r="C232" s="68" t="s">
        <v>578</v>
      </c>
      <c r="D232" s="142" t="s">
        <v>589</v>
      </c>
      <c r="E232" s="141" t="s">
        <v>585</v>
      </c>
      <c r="F232" s="155">
        <v>15</v>
      </c>
      <c r="G232" s="74" t="s">
        <v>374</v>
      </c>
      <c r="J232" s="46" t="s">
        <v>85</v>
      </c>
      <c r="K232" s="256"/>
      <c r="L232" s="5" t="s">
        <v>649</v>
      </c>
    </row>
    <row r="233" spans="1:12" ht="28" x14ac:dyDescent="0.2">
      <c r="A233" s="66" t="s">
        <v>400</v>
      </c>
      <c r="B233" s="68">
        <v>42614</v>
      </c>
      <c r="C233" s="68" t="s">
        <v>578</v>
      </c>
      <c r="D233" s="142" t="s">
        <v>589</v>
      </c>
      <c r="E233" s="141" t="s">
        <v>585</v>
      </c>
      <c r="F233" s="155">
        <v>16</v>
      </c>
      <c r="G233" s="154" t="s">
        <v>375</v>
      </c>
      <c r="J233" s="46" t="s">
        <v>85</v>
      </c>
      <c r="K233" s="256"/>
      <c r="L233" s="5" t="s">
        <v>649</v>
      </c>
    </row>
    <row r="234" spans="1:12" x14ac:dyDescent="0.2">
      <c r="A234" s="66" t="s">
        <v>400</v>
      </c>
      <c r="B234" s="68">
        <v>42614</v>
      </c>
      <c r="C234" s="68" t="s">
        <v>578</v>
      </c>
      <c r="D234" s="142" t="s">
        <v>589</v>
      </c>
      <c r="E234" s="141" t="s">
        <v>585</v>
      </c>
      <c r="F234" s="155">
        <v>17</v>
      </c>
      <c r="G234" s="74" t="s">
        <v>376</v>
      </c>
      <c r="J234" s="46" t="s">
        <v>85</v>
      </c>
      <c r="K234" s="256"/>
      <c r="L234" s="5" t="s">
        <v>649</v>
      </c>
    </row>
    <row r="235" spans="1:12" x14ac:dyDescent="0.2">
      <c r="A235" s="66" t="s">
        <v>400</v>
      </c>
      <c r="B235" s="68">
        <v>42614</v>
      </c>
      <c r="C235" s="68" t="s">
        <v>578</v>
      </c>
      <c r="D235" s="142" t="s">
        <v>589</v>
      </c>
      <c r="E235" s="141" t="s">
        <v>585</v>
      </c>
      <c r="F235" s="155">
        <v>18</v>
      </c>
      <c r="G235" s="74" t="s">
        <v>377</v>
      </c>
      <c r="J235" s="46" t="s">
        <v>85</v>
      </c>
      <c r="K235" s="256"/>
      <c r="L235" s="5" t="s">
        <v>649</v>
      </c>
    </row>
    <row r="236" spans="1:12" ht="56" x14ac:dyDescent="0.2">
      <c r="A236" s="66" t="s">
        <v>400</v>
      </c>
      <c r="B236" s="68">
        <v>42614</v>
      </c>
      <c r="C236" s="68" t="s">
        <v>578</v>
      </c>
      <c r="D236" s="142" t="s">
        <v>589</v>
      </c>
      <c r="E236" s="141" t="s">
        <v>586</v>
      </c>
      <c r="F236" s="152">
        <v>1</v>
      </c>
      <c r="G236" s="82" t="s">
        <v>360</v>
      </c>
      <c r="H236" s="256"/>
      <c r="I236" s="256"/>
      <c r="J236" s="46" t="s">
        <v>85</v>
      </c>
      <c r="K236" s="256"/>
      <c r="L236" s="5" t="s">
        <v>81</v>
      </c>
    </row>
    <row r="237" spans="1:12" ht="25" x14ac:dyDescent="0.2">
      <c r="A237" s="66" t="s">
        <v>400</v>
      </c>
      <c r="B237" s="68">
        <v>42614</v>
      </c>
      <c r="C237" s="68" t="s">
        <v>578</v>
      </c>
      <c r="D237" s="142" t="s">
        <v>589</v>
      </c>
      <c r="E237" s="141" t="s">
        <v>586</v>
      </c>
      <c r="F237" s="153">
        <v>2</v>
      </c>
      <c r="G237" s="257" t="s">
        <v>361</v>
      </c>
      <c r="H237" s="258"/>
      <c r="I237" s="147"/>
      <c r="J237" s="46" t="s">
        <v>85</v>
      </c>
      <c r="K237" s="256"/>
      <c r="L237" s="5" t="s">
        <v>82</v>
      </c>
    </row>
    <row r="238" spans="1:12" ht="28" x14ac:dyDescent="0.2">
      <c r="A238" s="66" t="s">
        <v>400</v>
      </c>
      <c r="B238" s="68">
        <v>42614</v>
      </c>
      <c r="C238" s="68" t="s">
        <v>578</v>
      </c>
      <c r="D238" s="142" t="s">
        <v>589</v>
      </c>
      <c r="E238" s="141" t="s">
        <v>586</v>
      </c>
      <c r="F238" s="155">
        <v>3</v>
      </c>
      <c r="G238" s="154" t="s">
        <v>362</v>
      </c>
      <c r="J238" s="46" t="s">
        <v>85</v>
      </c>
      <c r="K238" s="256"/>
      <c r="L238" s="5" t="s">
        <v>82</v>
      </c>
    </row>
    <row r="239" spans="1:12" ht="28" x14ac:dyDescent="0.2">
      <c r="A239" s="66" t="s">
        <v>400</v>
      </c>
      <c r="B239" s="68">
        <v>42614</v>
      </c>
      <c r="C239" s="68" t="s">
        <v>578</v>
      </c>
      <c r="D239" s="142" t="s">
        <v>589</v>
      </c>
      <c r="E239" s="141" t="s">
        <v>586</v>
      </c>
      <c r="F239" s="155">
        <v>4</v>
      </c>
      <c r="G239" s="154" t="s">
        <v>363</v>
      </c>
      <c r="J239" s="46" t="s">
        <v>85</v>
      </c>
      <c r="K239" s="256"/>
      <c r="L239" s="5" t="s">
        <v>81</v>
      </c>
    </row>
    <row r="240" spans="1:12" ht="28" x14ac:dyDescent="0.2">
      <c r="A240" s="66" t="s">
        <v>400</v>
      </c>
      <c r="B240" s="68">
        <v>42614</v>
      </c>
      <c r="C240" s="68" t="s">
        <v>578</v>
      </c>
      <c r="D240" s="142" t="s">
        <v>589</v>
      </c>
      <c r="E240" s="141" t="s">
        <v>586</v>
      </c>
      <c r="F240" s="155">
        <v>5</v>
      </c>
      <c r="G240" s="154" t="s">
        <v>364</v>
      </c>
      <c r="J240" s="46" t="s">
        <v>85</v>
      </c>
      <c r="K240" s="256"/>
      <c r="L240" s="5" t="s">
        <v>81</v>
      </c>
    </row>
    <row r="241" spans="1:12" ht="42" x14ac:dyDescent="0.2">
      <c r="A241" s="66" t="s">
        <v>400</v>
      </c>
      <c r="B241" s="68">
        <v>42614</v>
      </c>
      <c r="C241" s="68" t="s">
        <v>578</v>
      </c>
      <c r="D241" s="142" t="s">
        <v>589</v>
      </c>
      <c r="E241" s="141" t="s">
        <v>586</v>
      </c>
      <c r="F241" s="155">
        <v>6</v>
      </c>
      <c r="G241" s="154" t="s">
        <v>365</v>
      </c>
      <c r="J241" s="46" t="s">
        <v>85</v>
      </c>
      <c r="K241" s="256"/>
      <c r="L241" s="5" t="s">
        <v>82</v>
      </c>
    </row>
    <row r="242" spans="1:12" ht="28" x14ac:dyDescent="0.2">
      <c r="A242" s="66" t="s">
        <v>400</v>
      </c>
      <c r="B242" s="68">
        <v>42614</v>
      </c>
      <c r="C242" s="68" t="s">
        <v>578</v>
      </c>
      <c r="D242" s="142" t="s">
        <v>589</v>
      </c>
      <c r="E242" s="141" t="s">
        <v>586</v>
      </c>
      <c r="F242" s="155">
        <v>7</v>
      </c>
      <c r="G242" s="154" t="s">
        <v>366</v>
      </c>
      <c r="J242" s="46" t="s">
        <v>85</v>
      </c>
      <c r="K242" s="256"/>
      <c r="L242" s="5" t="s">
        <v>81</v>
      </c>
    </row>
    <row r="243" spans="1:12" ht="42" x14ac:dyDescent="0.2">
      <c r="A243" s="66" t="s">
        <v>400</v>
      </c>
      <c r="B243" s="68">
        <v>42614</v>
      </c>
      <c r="C243" s="68" t="s">
        <v>578</v>
      </c>
      <c r="D243" s="142" t="s">
        <v>589</v>
      </c>
      <c r="E243" s="141" t="s">
        <v>586</v>
      </c>
      <c r="F243" s="155">
        <v>8</v>
      </c>
      <c r="G243" s="154" t="s">
        <v>367</v>
      </c>
      <c r="J243" s="46" t="s">
        <v>85</v>
      </c>
      <c r="K243" s="256"/>
      <c r="L243" s="5" t="s">
        <v>81</v>
      </c>
    </row>
    <row r="244" spans="1:12" ht="70" x14ac:dyDescent="0.2">
      <c r="A244" s="66" t="s">
        <v>400</v>
      </c>
      <c r="B244" s="68">
        <v>42614</v>
      </c>
      <c r="C244" s="68" t="s">
        <v>578</v>
      </c>
      <c r="D244" s="142" t="s">
        <v>589</v>
      </c>
      <c r="E244" s="141" t="s">
        <v>586</v>
      </c>
      <c r="F244" s="155">
        <v>9</v>
      </c>
      <c r="G244" s="154" t="s">
        <v>368</v>
      </c>
      <c r="J244" s="46" t="s">
        <v>85</v>
      </c>
      <c r="K244" s="256"/>
      <c r="L244" s="5" t="s">
        <v>82</v>
      </c>
    </row>
    <row r="245" spans="1:12" ht="28" x14ac:dyDescent="0.2">
      <c r="A245" s="66" t="s">
        <v>400</v>
      </c>
      <c r="B245" s="68">
        <v>42614</v>
      </c>
      <c r="C245" s="68" t="s">
        <v>578</v>
      </c>
      <c r="D245" s="142" t="s">
        <v>589</v>
      </c>
      <c r="E245" s="141" t="s">
        <v>586</v>
      </c>
      <c r="F245" s="155">
        <v>10</v>
      </c>
      <c r="G245" s="154" t="s">
        <v>369</v>
      </c>
      <c r="J245" s="46" t="s">
        <v>85</v>
      </c>
      <c r="K245" s="256"/>
      <c r="L245" s="5" t="s">
        <v>82</v>
      </c>
    </row>
    <row r="246" spans="1:12" ht="70" x14ac:dyDescent="0.2">
      <c r="A246" s="66" t="s">
        <v>400</v>
      </c>
      <c r="B246" s="68">
        <v>42614</v>
      </c>
      <c r="C246" s="68" t="s">
        <v>578</v>
      </c>
      <c r="D246" s="142" t="s">
        <v>589</v>
      </c>
      <c r="E246" s="141" t="s">
        <v>586</v>
      </c>
      <c r="F246" s="155">
        <v>11</v>
      </c>
      <c r="G246" s="154" t="s">
        <v>370</v>
      </c>
      <c r="J246" s="46" t="s">
        <v>85</v>
      </c>
      <c r="K246" s="256"/>
      <c r="L246" s="5" t="s">
        <v>82</v>
      </c>
    </row>
    <row r="247" spans="1:12" ht="56" x14ac:dyDescent="0.2">
      <c r="A247" s="66" t="s">
        <v>400</v>
      </c>
      <c r="B247" s="68">
        <v>42614</v>
      </c>
      <c r="C247" s="68" t="s">
        <v>578</v>
      </c>
      <c r="D247" s="142" t="s">
        <v>589</v>
      </c>
      <c r="E247" s="141" t="s">
        <v>586</v>
      </c>
      <c r="F247" s="155">
        <v>12</v>
      </c>
      <c r="G247" s="154" t="s">
        <v>371</v>
      </c>
      <c r="J247" s="46" t="s">
        <v>85</v>
      </c>
      <c r="K247" s="256"/>
      <c r="L247" s="5" t="s">
        <v>81</v>
      </c>
    </row>
    <row r="248" spans="1:12" x14ac:dyDescent="0.2">
      <c r="A248" s="66" t="s">
        <v>400</v>
      </c>
      <c r="B248" s="68">
        <v>42614</v>
      </c>
      <c r="C248" s="68" t="s">
        <v>578</v>
      </c>
      <c r="D248" s="142" t="s">
        <v>589</v>
      </c>
      <c r="E248" s="141" t="s">
        <v>586</v>
      </c>
      <c r="F248" s="155">
        <v>13</v>
      </c>
      <c r="G248" s="74" t="s">
        <v>372</v>
      </c>
      <c r="J248" s="46" t="s">
        <v>85</v>
      </c>
      <c r="K248" s="256"/>
      <c r="L248" s="5" t="s">
        <v>649</v>
      </c>
    </row>
    <row r="249" spans="1:12" x14ac:dyDescent="0.2">
      <c r="A249" s="66" t="s">
        <v>400</v>
      </c>
      <c r="B249" s="68">
        <v>42614</v>
      </c>
      <c r="C249" s="68" t="s">
        <v>578</v>
      </c>
      <c r="D249" s="142" t="s">
        <v>589</v>
      </c>
      <c r="E249" s="141" t="s">
        <v>586</v>
      </c>
      <c r="F249" s="155">
        <v>14</v>
      </c>
      <c r="G249" s="74" t="s">
        <v>373</v>
      </c>
      <c r="J249" s="46" t="s">
        <v>85</v>
      </c>
      <c r="K249" s="256"/>
      <c r="L249" s="5" t="s">
        <v>649</v>
      </c>
    </row>
    <row r="250" spans="1:12" x14ac:dyDescent="0.2">
      <c r="A250" s="66" t="s">
        <v>400</v>
      </c>
      <c r="B250" s="68">
        <v>42614</v>
      </c>
      <c r="C250" s="68" t="s">
        <v>578</v>
      </c>
      <c r="D250" s="142" t="s">
        <v>589</v>
      </c>
      <c r="E250" s="141" t="s">
        <v>586</v>
      </c>
      <c r="F250" s="155">
        <v>15</v>
      </c>
      <c r="G250" s="74" t="s">
        <v>374</v>
      </c>
      <c r="J250" s="46" t="s">
        <v>85</v>
      </c>
      <c r="K250" s="256"/>
      <c r="L250" s="5" t="s">
        <v>649</v>
      </c>
    </row>
    <row r="251" spans="1:12" ht="28" x14ac:dyDescent="0.2">
      <c r="A251" s="66" t="s">
        <v>400</v>
      </c>
      <c r="B251" s="68">
        <v>42614</v>
      </c>
      <c r="C251" s="68" t="s">
        <v>578</v>
      </c>
      <c r="D251" s="142" t="s">
        <v>589</v>
      </c>
      <c r="E251" s="141" t="s">
        <v>586</v>
      </c>
      <c r="F251" s="155">
        <v>16</v>
      </c>
      <c r="G251" s="154" t="s">
        <v>375</v>
      </c>
      <c r="J251" s="46" t="s">
        <v>85</v>
      </c>
      <c r="K251" s="256"/>
      <c r="L251" s="5" t="s">
        <v>649</v>
      </c>
    </row>
    <row r="252" spans="1:12" x14ac:dyDescent="0.2">
      <c r="A252" s="66" t="s">
        <v>400</v>
      </c>
      <c r="B252" s="68">
        <v>42614</v>
      </c>
      <c r="C252" s="68" t="s">
        <v>578</v>
      </c>
      <c r="D252" s="142" t="s">
        <v>589</v>
      </c>
      <c r="E252" s="141" t="s">
        <v>586</v>
      </c>
      <c r="F252" s="155">
        <v>17</v>
      </c>
      <c r="G252" s="74" t="s">
        <v>376</v>
      </c>
      <c r="J252" s="46" t="s">
        <v>85</v>
      </c>
      <c r="K252" s="256"/>
      <c r="L252" s="5" t="s">
        <v>649</v>
      </c>
    </row>
    <row r="253" spans="1:12" x14ac:dyDescent="0.2">
      <c r="A253" s="66" t="s">
        <v>400</v>
      </c>
      <c r="B253" s="68">
        <v>42614</v>
      </c>
      <c r="C253" s="68" t="s">
        <v>578</v>
      </c>
      <c r="D253" s="142" t="s">
        <v>589</v>
      </c>
      <c r="E253" s="141" t="s">
        <v>586</v>
      </c>
      <c r="F253" s="155">
        <v>18</v>
      </c>
      <c r="G253" s="74" t="s">
        <v>377</v>
      </c>
      <c r="J253" s="46" t="s">
        <v>85</v>
      </c>
      <c r="K253" s="256"/>
      <c r="L253" s="5" t="s">
        <v>649</v>
      </c>
    </row>
    <row r="254" spans="1:12" ht="56" x14ac:dyDescent="0.2">
      <c r="A254" s="66" t="s">
        <v>400</v>
      </c>
      <c r="B254" s="68">
        <v>42614</v>
      </c>
      <c r="C254" s="68" t="s">
        <v>578</v>
      </c>
      <c r="D254" s="142" t="s">
        <v>589</v>
      </c>
      <c r="E254" s="141" t="s">
        <v>587</v>
      </c>
      <c r="F254" s="152">
        <v>1</v>
      </c>
      <c r="G254" s="82" t="s">
        <v>360</v>
      </c>
      <c r="H254" s="256"/>
      <c r="I254" s="256"/>
      <c r="J254" s="46" t="s">
        <v>85</v>
      </c>
      <c r="K254" s="256"/>
      <c r="L254" s="5" t="s">
        <v>81</v>
      </c>
    </row>
    <row r="255" spans="1:12" ht="25" x14ac:dyDescent="0.2">
      <c r="A255" s="66" t="s">
        <v>400</v>
      </c>
      <c r="B255" s="68">
        <v>42614</v>
      </c>
      <c r="C255" s="68" t="s">
        <v>578</v>
      </c>
      <c r="D255" s="142" t="s">
        <v>589</v>
      </c>
      <c r="E255" s="141" t="s">
        <v>587</v>
      </c>
      <c r="F255" s="153">
        <v>2</v>
      </c>
      <c r="G255" s="257" t="s">
        <v>361</v>
      </c>
      <c r="H255" s="258"/>
      <c r="I255" s="147"/>
      <c r="J255" s="46" t="s">
        <v>85</v>
      </c>
      <c r="K255" s="256"/>
      <c r="L255" s="5" t="s">
        <v>82</v>
      </c>
    </row>
    <row r="256" spans="1:12" ht="28" x14ac:dyDescent="0.2">
      <c r="A256" s="66" t="s">
        <v>400</v>
      </c>
      <c r="B256" s="68">
        <v>42614</v>
      </c>
      <c r="C256" s="68" t="s">
        <v>578</v>
      </c>
      <c r="D256" s="142" t="s">
        <v>589</v>
      </c>
      <c r="E256" s="141" t="s">
        <v>587</v>
      </c>
      <c r="F256" s="155">
        <v>3</v>
      </c>
      <c r="G256" s="154" t="s">
        <v>362</v>
      </c>
      <c r="J256" s="46" t="s">
        <v>85</v>
      </c>
      <c r="K256" s="256"/>
      <c r="L256" s="5" t="s">
        <v>82</v>
      </c>
    </row>
    <row r="257" spans="1:12" ht="28" x14ac:dyDescent="0.2">
      <c r="A257" s="66" t="s">
        <v>400</v>
      </c>
      <c r="B257" s="68">
        <v>42614</v>
      </c>
      <c r="C257" s="68" t="s">
        <v>578</v>
      </c>
      <c r="D257" s="142" t="s">
        <v>589</v>
      </c>
      <c r="E257" s="141" t="s">
        <v>587</v>
      </c>
      <c r="F257" s="155">
        <v>4</v>
      </c>
      <c r="G257" s="154" t="s">
        <v>363</v>
      </c>
      <c r="J257" s="46" t="s">
        <v>85</v>
      </c>
      <c r="K257" s="256"/>
      <c r="L257" s="5" t="s">
        <v>81</v>
      </c>
    </row>
    <row r="258" spans="1:12" ht="28" x14ac:dyDescent="0.2">
      <c r="A258" s="66" t="s">
        <v>400</v>
      </c>
      <c r="B258" s="68">
        <v>42614</v>
      </c>
      <c r="C258" s="68" t="s">
        <v>578</v>
      </c>
      <c r="D258" s="142" t="s">
        <v>589</v>
      </c>
      <c r="E258" s="141" t="s">
        <v>587</v>
      </c>
      <c r="F258" s="155">
        <v>5</v>
      </c>
      <c r="G258" s="154" t="s">
        <v>364</v>
      </c>
      <c r="J258" s="46" t="s">
        <v>85</v>
      </c>
      <c r="K258" s="256"/>
      <c r="L258" s="5" t="s">
        <v>81</v>
      </c>
    </row>
    <row r="259" spans="1:12" ht="42" x14ac:dyDescent="0.2">
      <c r="A259" s="66" t="s">
        <v>400</v>
      </c>
      <c r="B259" s="68">
        <v>42614</v>
      </c>
      <c r="C259" s="68" t="s">
        <v>578</v>
      </c>
      <c r="D259" s="142" t="s">
        <v>589</v>
      </c>
      <c r="E259" s="141" t="s">
        <v>587</v>
      </c>
      <c r="F259" s="155">
        <v>6</v>
      </c>
      <c r="G259" s="154" t="s">
        <v>365</v>
      </c>
      <c r="J259" s="46" t="s">
        <v>85</v>
      </c>
      <c r="K259" s="256"/>
      <c r="L259" s="5" t="s">
        <v>82</v>
      </c>
    </row>
    <row r="260" spans="1:12" ht="28" x14ac:dyDescent="0.2">
      <c r="A260" s="66" t="s">
        <v>400</v>
      </c>
      <c r="B260" s="68">
        <v>42614</v>
      </c>
      <c r="C260" s="68" t="s">
        <v>578</v>
      </c>
      <c r="D260" s="142" t="s">
        <v>589</v>
      </c>
      <c r="E260" s="141" t="s">
        <v>587</v>
      </c>
      <c r="F260" s="155">
        <v>7</v>
      </c>
      <c r="G260" s="154" t="s">
        <v>366</v>
      </c>
      <c r="J260" s="46" t="s">
        <v>85</v>
      </c>
      <c r="K260" s="256"/>
      <c r="L260" s="5" t="s">
        <v>81</v>
      </c>
    </row>
    <row r="261" spans="1:12" ht="42" x14ac:dyDescent="0.2">
      <c r="A261" s="66" t="s">
        <v>400</v>
      </c>
      <c r="B261" s="68">
        <v>42614</v>
      </c>
      <c r="C261" s="68" t="s">
        <v>578</v>
      </c>
      <c r="D261" s="142" t="s">
        <v>589</v>
      </c>
      <c r="E261" s="141" t="s">
        <v>587</v>
      </c>
      <c r="F261" s="155">
        <v>8</v>
      </c>
      <c r="G261" s="154" t="s">
        <v>367</v>
      </c>
      <c r="J261" s="46" t="s">
        <v>85</v>
      </c>
      <c r="K261" s="256"/>
      <c r="L261" s="5" t="s">
        <v>81</v>
      </c>
    </row>
    <row r="262" spans="1:12" ht="70" x14ac:dyDescent="0.2">
      <c r="A262" s="66" t="s">
        <v>400</v>
      </c>
      <c r="B262" s="68">
        <v>42614</v>
      </c>
      <c r="C262" s="68" t="s">
        <v>578</v>
      </c>
      <c r="D262" s="142" t="s">
        <v>589</v>
      </c>
      <c r="E262" s="141" t="s">
        <v>587</v>
      </c>
      <c r="F262" s="155">
        <v>9</v>
      </c>
      <c r="G262" s="154" t="s">
        <v>368</v>
      </c>
      <c r="J262" s="46" t="s">
        <v>85</v>
      </c>
      <c r="K262" s="256"/>
      <c r="L262" s="5" t="s">
        <v>82</v>
      </c>
    </row>
    <row r="263" spans="1:12" ht="28" x14ac:dyDescent="0.2">
      <c r="A263" s="66" t="s">
        <v>400</v>
      </c>
      <c r="B263" s="68">
        <v>42614</v>
      </c>
      <c r="C263" s="68" t="s">
        <v>578</v>
      </c>
      <c r="D263" s="142" t="s">
        <v>589</v>
      </c>
      <c r="E263" s="141" t="s">
        <v>587</v>
      </c>
      <c r="F263" s="155">
        <v>10</v>
      </c>
      <c r="G263" s="154" t="s">
        <v>369</v>
      </c>
      <c r="J263" s="46" t="s">
        <v>85</v>
      </c>
      <c r="K263" s="256"/>
      <c r="L263" s="5" t="s">
        <v>82</v>
      </c>
    </row>
    <row r="264" spans="1:12" ht="70" x14ac:dyDescent="0.2">
      <c r="A264" s="66" t="s">
        <v>400</v>
      </c>
      <c r="B264" s="68">
        <v>42614</v>
      </c>
      <c r="C264" s="68" t="s">
        <v>578</v>
      </c>
      <c r="D264" s="142" t="s">
        <v>589</v>
      </c>
      <c r="E264" s="141" t="s">
        <v>587</v>
      </c>
      <c r="F264" s="155">
        <v>11</v>
      </c>
      <c r="G264" s="154" t="s">
        <v>370</v>
      </c>
      <c r="J264" s="46" t="s">
        <v>85</v>
      </c>
      <c r="K264" s="256"/>
      <c r="L264" s="5" t="s">
        <v>82</v>
      </c>
    </row>
    <row r="265" spans="1:12" ht="56" x14ac:dyDescent="0.2">
      <c r="A265" s="66" t="s">
        <v>400</v>
      </c>
      <c r="B265" s="68">
        <v>42614</v>
      </c>
      <c r="C265" s="68" t="s">
        <v>578</v>
      </c>
      <c r="D265" s="142" t="s">
        <v>589</v>
      </c>
      <c r="E265" s="141" t="s">
        <v>587</v>
      </c>
      <c r="F265" s="155">
        <v>12</v>
      </c>
      <c r="G265" s="154" t="s">
        <v>371</v>
      </c>
      <c r="J265" s="46" t="s">
        <v>85</v>
      </c>
      <c r="K265" s="256"/>
      <c r="L265" s="5" t="s">
        <v>81</v>
      </c>
    </row>
    <row r="266" spans="1:12" x14ac:dyDescent="0.2">
      <c r="A266" s="66" t="s">
        <v>400</v>
      </c>
      <c r="B266" s="68">
        <v>42614</v>
      </c>
      <c r="C266" s="68" t="s">
        <v>578</v>
      </c>
      <c r="D266" s="142" t="s">
        <v>589</v>
      </c>
      <c r="E266" s="141" t="s">
        <v>587</v>
      </c>
      <c r="F266" s="155">
        <v>13</v>
      </c>
      <c r="G266" s="74" t="s">
        <v>372</v>
      </c>
      <c r="J266" s="46" t="s">
        <v>85</v>
      </c>
      <c r="K266" s="256"/>
      <c r="L266" s="5" t="s">
        <v>649</v>
      </c>
    </row>
    <row r="267" spans="1:12" x14ac:dyDescent="0.2">
      <c r="A267" s="66" t="s">
        <v>400</v>
      </c>
      <c r="B267" s="68">
        <v>42614</v>
      </c>
      <c r="C267" s="68" t="s">
        <v>578</v>
      </c>
      <c r="D267" s="142" t="s">
        <v>589</v>
      </c>
      <c r="E267" s="141" t="s">
        <v>587</v>
      </c>
      <c r="F267" s="155">
        <v>14</v>
      </c>
      <c r="G267" s="74" t="s">
        <v>373</v>
      </c>
      <c r="J267" s="46" t="s">
        <v>85</v>
      </c>
      <c r="K267" s="256"/>
      <c r="L267" s="5" t="s">
        <v>649</v>
      </c>
    </row>
    <row r="268" spans="1:12" x14ac:dyDescent="0.2">
      <c r="A268" s="66" t="s">
        <v>400</v>
      </c>
      <c r="B268" s="68">
        <v>42614</v>
      </c>
      <c r="C268" s="68" t="s">
        <v>578</v>
      </c>
      <c r="D268" s="142" t="s">
        <v>589</v>
      </c>
      <c r="E268" s="141" t="s">
        <v>587</v>
      </c>
      <c r="F268" s="155">
        <v>15</v>
      </c>
      <c r="G268" s="74" t="s">
        <v>374</v>
      </c>
      <c r="J268" s="46" t="s">
        <v>85</v>
      </c>
      <c r="K268" s="256"/>
      <c r="L268" s="5" t="s">
        <v>649</v>
      </c>
    </row>
    <row r="269" spans="1:12" ht="28" x14ac:dyDescent="0.2">
      <c r="A269" s="66" t="s">
        <v>400</v>
      </c>
      <c r="B269" s="68">
        <v>42614</v>
      </c>
      <c r="C269" s="68" t="s">
        <v>578</v>
      </c>
      <c r="D269" s="142" t="s">
        <v>589</v>
      </c>
      <c r="E269" s="141" t="s">
        <v>587</v>
      </c>
      <c r="F269" s="155">
        <v>16</v>
      </c>
      <c r="G269" s="154" t="s">
        <v>375</v>
      </c>
      <c r="J269" s="46" t="s">
        <v>85</v>
      </c>
      <c r="K269" s="256"/>
      <c r="L269" s="5" t="s">
        <v>649</v>
      </c>
    </row>
    <row r="270" spans="1:12" x14ac:dyDescent="0.2">
      <c r="A270" s="66" t="s">
        <v>400</v>
      </c>
      <c r="B270" s="68">
        <v>42614</v>
      </c>
      <c r="C270" s="68" t="s">
        <v>578</v>
      </c>
      <c r="D270" s="142" t="s">
        <v>589</v>
      </c>
      <c r="E270" s="141" t="s">
        <v>587</v>
      </c>
      <c r="F270" s="155">
        <v>17</v>
      </c>
      <c r="G270" s="74" t="s">
        <v>376</v>
      </c>
      <c r="J270" s="46" t="s">
        <v>85</v>
      </c>
      <c r="K270" s="256"/>
      <c r="L270" s="5" t="s">
        <v>649</v>
      </c>
    </row>
    <row r="271" spans="1:12" x14ac:dyDescent="0.2">
      <c r="A271" s="66" t="s">
        <v>400</v>
      </c>
      <c r="B271" s="68">
        <v>42614</v>
      </c>
      <c r="C271" s="68" t="s">
        <v>578</v>
      </c>
      <c r="D271" s="142" t="s">
        <v>589</v>
      </c>
      <c r="E271" s="141" t="s">
        <v>587</v>
      </c>
      <c r="F271" s="155">
        <v>18</v>
      </c>
      <c r="G271" s="74" t="s">
        <v>377</v>
      </c>
      <c r="J271" s="46" t="s">
        <v>85</v>
      </c>
      <c r="K271" s="256"/>
      <c r="L271" s="5" t="s">
        <v>649</v>
      </c>
    </row>
    <row r="272" spans="1:12" ht="56" x14ac:dyDescent="0.2">
      <c r="A272" s="66" t="s">
        <v>400</v>
      </c>
      <c r="B272" s="68">
        <v>42614</v>
      </c>
      <c r="C272" s="68" t="s">
        <v>578</v>
      </c>
      <c r="D272" s="142" t="s">
        <v>589</v>
      </c>
      <c r="E272" s="141" t="s">
        <v>588</v>
      </c>
      <c r="F272" s="152">
        <v>1</v>
      </c>
      <c r="G272" s="82" t="s">
        <v>360</v>
      </c>
      <c r="H272" s="256"/>
      <c r="I272" s="256"/>
      <c r="J272" s="46" t="s">
        <v>85</v>
      </c>
      <c r="K272" s="256"/>
      <c r="L272" s="5" t="s">
        <v>81</v>
      </c>
    </row>
    <row r="273" spans="1:12" ht="25" x14ac:dyDescent="0.2">
      <c r="A273" s="66" t="s">
        <v>400</v>
      </c>
      <c r="B273" s="68">
        <v>42614</v>
      </c>
      <c r="C273" s="68" t="s">
        <v>578</v>
      </c>
      <c r="D273" s="142" t="s">
        <v>589</v>
      </c>
      <c r="E273" s="141" t="s">
        <v>588</v>
      </c>
      <c r="F273" s="153">
        <v>2</v>
      </c>
      <c r="G273" s="257" t="s">
        <v>361</v>
      </c>
      <c r="H273" s="258"/>
      <c r="I273" s="147"/>
      <c r="J273" s="46" t="s">
        <v>85</v>
      </c>
      <c r="K273" s="256"/>
      <c r="L273" s="5" t="s">
        <v>82</v>
      </c>
    </row>
    <row r="274" spans="1:12" ht="28" x14ac:dyDescent="0.2">
      <c r="A274" s="66" t="s">
        <v>400</v>
      </c>
      <c r="B274" s="68">
        <v>42614</v>
      </c>
      <c r="C274" s="68" t="s">
        <v>578</v>
      </c>
      <c r="D274" s="142" t="s">
        <v>589</v>
      </c>
      <c r="E274" s="141" t="s">
        <v>588</v>
      </c>
      <c r="F274" s="155">
        <v>3</v>
      </c>
      <c r="G274" s="154" t="s">
        <v>362</v>
      </c>
      <c r="J274" s="46" t="s">
        <v>85</v>
      </c>
      <c r="K274" s="256"/>
      <c r="L274" s="5" t="s">
        <v>82</v>
      </c>
    </row>
    <row r="275" spans="1:12" ht="28" x14ac:dyDescent="0.2">
      <c r="A275" s="66" t="s">
        <v>400</v>
      </c>
      <c r="B275" s="68">
        <v>42614</v>
      </c>
      <c r="C275" s="68" t="s">
        <v>578</v>
      </c>
      <c r="D275" s="142" t="s">
        <v>589</v>
      </c>
      <c r="E275" s="141" t="s">
        <v>588</v>
      </c>
      <c r="F275" s="155">
        <v>4</v>
      </c>
      <c r="G275" s="154" t="s">
        <v>363</v>
      </c>
      <c r="J275" s="46" t="s">
        <v>85</v>
      </c>
      <c r="K275" s="256"/>
      <c r="L275" s="5" t="s">
        <v>81</v>
      </c>
    </row>
    <row r="276" spans="1:12" ht="28" x14ac:dyDescent="0.2">
      <c r="A276" s="66" t="s">
        <v>400</v>
      </c>
      <c r="B276" s="68">
        <v>42614</v>
      </c>
      <c r="C276" s="68" t="s">
        <v>578</v>
      </c>
      <c r="D276" s="142" t="s">
        <v>589</v>
      </c>
      <c r="E276" s="141" t="s">
        <v>588</v>
      </c>
      <c r="F276" s="155">
        <v>5</v>
      </c>
      <c r="G276" s="154" t="s">
        <v>364</v>
      </c>
      <c r="J276" s="46" t="s">
        <v>85</v>
      </c>
      <c r="K276" s="256"/>
      <c r="L276" s="5" t="s">
        <v>81</v>
      </c>
    </row>
    <row r="277" spans="1:12" ht="42" x14ac:dyDescent="0.2">
      <c r="A277" s="66" t="s">
        <v>400</v>
      </c>
      <c r="B277" s="68">
        <v>42614</v>
      </c>
      <c r="C277" s="68" t="s">
        <v>578</v>
      </c>
      <c r="D277" s="142" t="s">
        <v>589</v>
      </c>
      <c r="E277" s="141" t="s">
        <v>588</v>
      </c>
      <c r="F277" s="155">
        <v>6</v>
      </c>
      <c r="G277" s="154" t="s">
        <v>365</v>
      </c>
      <c r="J277" s="46" t="s">
        <v>85</v>
      </c>
      <c r="K277" s="256"/>
      <c r="L277" s="5" t="s">
        <v>82</v>
      </c>
    </row>
    <row r="278" spans="1:12" ht="28" x14ac:dyDescent="0.2">
      <c r="A278" s="66" t="s">
        <v>400</v>
      </c>
      <c r="B278" s="68">
        <v>42614</v>
      </c>
      <c r="C278" s="68" t="s">
        <v>578</v>
      </c>
      <c r="D278" s="142" t="s">
        <v>589</v>
      </c>
      <c r="E278" s="141" t="s">
        <v>588</v>
      </c>
      <c r="F278" s="155">
        <v>7</v>
      </c>
      <c r="G278" s="154" t="s">
        <v>366</v>
      </c>
      <c r="J278" s="46" t="s">
        <v>85</v>
      </c>
      <c r="K278" s="256"/>
      <c r="L278" s="5" t="s">
        <v>81</v>
      </c>
    </row>
    <row r="279" spans="1:12" ht="42" x14ac:dyDescent="0.2">
      <c r="A279" s="66" t="s">
        <v>400</v>
      </c>
      <c r="B279" s="68">
        <v>42614</v>
      </c>
      <c r="C279" s="68" t="s">
        <v>578</v>
      </c>
      <c r="D279" s="142" t="s">
        <v>589</v>
      </c>
      <c r="E279" s="141" t="s">
        <v>588</v>
      </c>
      <c r="F279" s="155">
        <v>8</v>
      </c>
      <c r="G279" s="154" t="s">
        <v>367</v>
      </c>
      <c r="J279" s="46" t="s">
        <v>85</v>
      </c>
      <c r="K279" s="256"/>
      <c r="L279" s="5" t="s">
        <v>81</v>
      </c>
    </row>
    <row r="280" spans="1:12" ht="70" x14ac:dyDescent="0.2">
      <c r="A280" s="66" t="s">
        <v>400</v>
      </c>
      <c r="B280" s="68">
        <v>42614</v>
      </c>
      <c r="C280" s="68" t="s">
        <v>578</v>
      </c>
      <c r="D280" s="142" t="s">
        <v>589</v>
      </c>
      <c r="E280" s="141" t="s">
        <v>588</v>
      </c>
      <c r="F280" s="155">
        <v>9</v>
      </c>
      <c r="G280" s="154" t="s">
        <v>368</v>
      </c>
      <c r="J280" s="46" t="s">
        <v>85</v>
      </c>
      <c r="K280" s="256"/>
      <c r="L280" s="5" t="s">
        <v>82</v>
      </c>
    </row>
    <row r="281" spans="1:12" ht="28" x14ac:dyDescent="0.2">
      <c r="A281" s="66" t="s">
        <v>400</v>
      </c>
      <c r="B281" s="68">
        <v>42614</v>
      </c>
      <c r="C281" s="68" t="s">
        <v>578</v>
      </c>
      <c r="D281" s="142" t="s">
        <v>589</v>
      </c>
      <c r="E281" s="141" t="s">
        <v>588</v>
      </c>
      <c r="F281" s="155">
        <v>10</v>
      </c>
      <c r="G281" s="154" t="s">
        <v>369</v>
      </c>
      <c r="J281" s="46" t="s">
        <v>85</v>
      </c>
      <c r="K281" s="256"/>
      <c r="L281" s="5" t="s">
        <v>82</v>
      </c>
    </row>
    <row r="282" spans="1:12" ht="70" x14ac:dyDescent="0.2">
      <c r="A282" s="66" t="s">
        <v>400</v>
      </c>
      <c r="B282" s="68">
        <v>42614</v>
      </c>
      <c r="C282" s="68" t="s">
        <v>578</v>
      </c>
      <c r="D282" s="142" t="s">
        <v>589</v>
      </c>
      <c r="E282" s="141" t="s">
        <v>588</v>
      </c>
      <c r="F282" s="155">
        <v>11</v>
      </c>
      <c r="G282" s="154" t="s">
        <v>370</v>
      </c>
      <c r="J282" s="46" t="s">
        <v>85</v>
      </c>
      <c r="K282" s="256"/>
      <c r="L282" s="5" t="s">
        <v>82</v>
      </c>
    </row>
    <row r="283" spans="1:12" ht="56" x14ac:dyDescent="0.2">
      <c r="A283" s="66" t="s">
        <v>400</v>
      </c>
      <c r="B283" s="68">
        <v>42614</v>
      </c>
      <c r="C283" s="68" t="s">
        <v>578</v>
      </c>
      <c r="D283" s="142" t="s">
        <v>589</v>
      </c>
      <c r="E283" s="141" t="s">
        <v>588</v>
      </c>
      <c r="F283" s="155">
        <v>12</v>
      </c>
      <c r="G283" s="154" t="s">
        <v>371</v>
      </c>
      <c r="J283" s="46" t="s">
        <v>85</v>
      </c>
      <c r="K283" s="256"/>
      <c r="L283" s="5" t="s">
        <v>81</v>
      </c>
    </row>
    <row r="284" spans="1:12" x14ac:dyDescent="0.2">
      <c r="A284" s="66" t="s">
        <v>400</v>
      </c>
      <c r="B284" s="68">
        <v>42614</v>
      </c>
      <c r="C284" s="68" t="s">
        <v>578</v>
      </c>
      <c r="D284" s="142" t="s">
        <v>589</v>
      </c>
      <c r="E284" s="141" t="s">
        <v>588</v>
      </c>
      <c r="F284" s="155">
        <v>13</v>
      </c>
      <c r="G284" s="74" t="s">
        <v>372</v>
      </c>
      <c r="J284" s="46" t="s">
        <v>85</v>
      </c>
      <c r="K284" s="256"/>
      <c r="L284" s="5" t="s">
        <v>649</v>
      </c>
    </row>
    <row r="285" spans="1:12" x14ac:dyDescent="0.2">
      <c r="A285" s="66" t="s">
        <v>400</v>
      </c>
      <c r="B285" s="68">
        <v>42614</v>
      </c>
      <c r="C285" s="68" t="s">
        <v>578</v>
      </c>
      <c r="D285" s="142" t="s">
        <v>589</v>
      </c>
      <c r="E285" s="141" t="s">
        <v>588</v>
      </c>
      <c r="F285" s="155">
        <v>14</v>
      </c>
      <c r="G285" s="74" t="s">
        <v>373</v>
      </c>
      <c r="J285" s="46" t="s">
        <v>85</v>
      </c>
      <c r="K285" s="256"/>
      <c r="L285" s="5" t="s">
        <v>649</v>
      </c>
    </row>
    <row r="286" spans="1:12" x14ac:dyDescent="0.2">
      <c r="A286" s="66" t="s">
        <v>400</v>
      </c>
      <c r="B286" s="68">
        <v>42614</v>
      </c>
      <c r="C286" s="68" t="s">
        <v>578</v>
      </c>
      <c r="D286" s="142" t="s">
        <v>589</v>
      </c>
      <c r="E286" s="141" t="s">
        <v>588</v>
      </c>
      <c r="F286" s="155">
        <v>15</v>
      </c>
      <c r="G286" s="74" t="s">
        <v>374</v>
      </c>
      <c r="J286" s="46" t="s">
        <v>85</v>
      </c>
      <c r="K286" s="256"/>
      <c r="L286" s="5" t="s">
        <v>649</v>
      </c>
    </row>
    <row r="287" spans="1:12" ht="28" x14ac:dyDescent="0.2">
      <c r="A287" s="66" t="s">
        <v>400</v>
      </c>
      <c r="B287" s="68">
        <v>42614</v>
      </c>
      <c r="C287" s="68" t="s">
        <v>578</v>
      </c>
      <c r="D287" s="142" t="s">
        <v>589</v>
      </c>
      <c r="E287" s="141" t="s">
        <v>588</v>
      </c>
      <c r="F287" s="155">
        <v>16</v>
      </c>
      <c r="G287" s="154" t="s">
        <v>375</v>
      </c>
      <c r="J287" s="46" t="s">
        <v>85</v>
      </c>
      <c r="K287" s="256"/>
      <c r="L287" s="5" t="s">
        <v>649</v>
      </c>
    </row>
    <row r="288" spans="1:12" x14ac:dyDescent="0.2">
      <c r="A288" s="66" t="s">
        <v>400</v>
      </c>
      <c r="B288" s="68">
        <v>42614</v>
      </c>
      <c r="C288" s="68" t="s">
        <v>578</v>
      </c>
      <c r="D288" s="142" t="s">
        <v>589</v>
      </c>
      <c r="E288" s="141" t="s">
        <v>588</v>
      </c>
      <c r="F288" s="155">
        <v>17</v>
      </c>
      <c r="G288" s="74" t="s">
        <v>376</v>
      </c>
      <c r="J288" s="46" t="s">
        <v>85</v>
      </c>
      <c r="K288" s="256"/>
      <c r="L288" s="5" t="s">
        <v>649</v>
      </c>
    </row>
    <row r="289" spans="1:12" x14ac:dyDescent="0.2">
      <c r="A289" s="66" t="s">
        <v>400</v>
      </c>
      <c r="B289" s="68">
        <v>42614</v>
      </c>
      <c r="C289" s="68" t="s">
        <v>578</v>
      </c>
      <c r="D289" s="142" t="s">
        <v>589</v>
      </c>
      <c r="E289" s="141" t="s">
        <v>588</v>
      </c>
      <c r="F289" s="155">
        <v>18</v>
      </c>
      <c r="G289" s="74" t="s">
        <v>377</v>
      </c>
      <c r="J289" s="46" t="s">
        <v>85</v>
      </c>
      <c r="K289" s="256"/>
      <c r="L289" s="5" t="s">
        <v>649</v>
      </c>
    </row>
    <row r="290" spans="1:12" ht="56" x14ac:dyDescent="0.2">
      <c r="A290" s="66" t="s">
        <v>400</v>
      </c>
      <c r="B290" s="68">
        <v>42614</v>
      </c>
      <c r="C290" s="68" t="s">
        <v>578</v>
      </c>
      <c r="D290" s="142" t="s">
        <v>590</v>
      </c>
      <c r="E290" s="141" t="s">
        <v>591</v>
      </c>
      <c r="F290" s="152">
        <v>1</v>
      </c>
      <c r="G290" s="82" t="s">
        <v>360</v>
      </c>
      <c r="H290" s="256"/>
      <c r="I290" s="256"/>
      <c r="J290" s="46" t="s">
        <v>90</v>
      </c>
      <c r="K290" s="256"/>
      <c r="L290" s="5" t="s">
        <v>81</v>
      </c>
    </row>
    <row r="291" spans="1:12" ht="25" x14ac:dyDescent="0.2">
      <c r="A291" s="66" t="s">
        <v>400</v>
      </c>
      <c r="B291" s="68">
        <v>42614</v>
      </c>
      <c r="C291" s="68" t="s">
        <v>578</v>
      </c>
      <c r="D291" s="142" t="s">
        <v>590</v>
      </c>
      <c r="E291" s="141" t="s">
        <v>591</v>
      </c>
      <c r="F291" s="153">
        <v>2</v>
      </c>
      <c r="G291" s="257" t="s">
        <v>361</v>
      </c>
      <c r="H291" s="258"/>
      <c r="I291" s="147"/>
      <c r="J291" s="46" t="s">
        <v>90</v>
      </c>
      <c r="K291" s="256"/>
      <c r="L291" s="5" t="s">
        <v>81</v>
      </c>
    </row>
    <row r="292" spans="1:12" ht="28" x14ac:dyDescent="0.2">
      <c r="A292" s="66" t="s">
        <v>400</v>
      </c>
      <c r="B292" s="68">
        <v>42614</v>
      </c>
      <c r="C292" s="68" t="s">
        <v>578</v>
      </c>
      <c r="D292" s="142" t="s">
        <v>590</v>
      </c>
      <c r="E292" s="141" t="s">
        <v>591</v>
      </c>
      <c r="F292" s="155">
        <v>3</v>
      </c>
      <c r="G292" s="154" t="s">
        <v>362</v>
      </c>
      <c r="J292" s="46" t="s">
        <v>90</v>
      </c>
      <c r="K292" s="256"/>
      <c r="L292" s="5" t="s">
        <v>82</v>
      </c>
    </row>
    <row r="293" spans="1:12" ht="28" x14ac:dyDescent="0.2">
      <c r="A293" s="66" t="s">
        <v>400</v>
      </c>
      <c r="B293" s="68">
        <v>42614</v>
      </c>
      <c r="C293" s="68" t="s">
        <v>578</v>
      </c>
      <c r="D293" s="142" t="s">
        <v>590</v>
      </c>
      <c r="E293" s="141" t="s">
        <v>591</v>
      </c>
      <c r="F293" s="155">
        <v>4</v>
      </c>
      <c r="G293" s="154" t="s">
        <v>363</v>
      </c>
      <c r="J293" s="46" t="s">
        <v>90</v>
      </c>
      <c r="K293" s="256"/>
      <c r="L293" s="5" t="s">
        <v>81</v>
      </c>
    </row>
    <row r="294" spans="1:12" ht="28" x14ac:dyDescent="0.2">
      <c r="A294" s="66" t="s">
        <v>400</v>
      </c>
      <c r="B294" s="68">
        <v>42614</v>
      </c>
      <c r="C294" s="68" t="s">
        <v>578</v>
      </c>
      <c r="D294" s="142" t="s">
        <v>590</v>
      </c>
      <c r="E294" s="141" t="s">
        <v>591</v>
      </c>
      <c r="F294" s="155">
        <v>5</v>
      </c>
      <c r="G294" s="154" t="s">
        <v>364</v>
      </c>
      <c r="J294" s="46" t="s">
        <v>90</v>
      </c>
      <c r="K294" s="256"/>
      <c r="L294" s="5" t="s">
        <v>81</v>
      </c>
    </row>
    <row r="295" spans="1:12" ht="42" x14ac:dyDescent="0.2">
      <c r="A295" s="66" t="s">
        <v>400</v>
      </c>
      <c r="B295" s="68">
        <v>42614</v>
      </c>
      <c r="C295" s="68" t="s">
        <v>578</v>
      </c>
      <c r="D295" s="142" t="s">
        <v>590</v>
      </c>
      <c r="E295" s="141" t="s">
        <v>591</v>
      </c>
      <c r="F295" s="155">
        <v>6</v>
      </c>
      <c r="G295" s="154" t="s">
        <v>365</v>
      </c>
      <c r="J295" s="46" t="s">
        <v>90</v>
      </c>
      <c r="K295" s="256"/>
      <c r="L295" s="5" t="s">
        <v>81</v>
      </c>
    </row>
    <row r="296" spans="1:12" ht="28" x14ac:dyDescent="0.2">
      <c r="A296" s="66" t="s">
        <v>400</v>
      </c>
      <c r="B296" s="68">
        <v>42614</v>
      </c>
      <c r="C296" s="68" t="s">
        <v>578</v>
      </c>
      <c r="D296" s="142" t="s">
        <v>590</v>
      </c>
      <c r="E296" s="141" t="s">
        <v>591</v>
      </c>
      <c r="F296" s="155">
        <v>7</v>
      </c>
      <c r="G296" s="154" t="s">
        <v>366</v>
      </c>
      <c r="J296" s="46" t="s">
        <v>90</v>
      </c>
      <c r="K296" s="256"/>
      <c r="L296" s="5" t="s">
        <v>81</v>
      </c>
    </row>
    <row r="297" spans="1:12" ht="42" x14ac:dyDescent="0.2">
      <c r="A297" s="66" t="s">
        <v>400</v>
      </c>
      <c r="B297" s="68">
        <v>42614</v>
      </c>
      <c r="C297" s="68" t="s">
        <v>578</v>
      </c>
      <c r="D297" s="142" t="s">
        <v>590</v>
      </c>
      <c r="E297" s="141" t="s">
        <v>591</v>
      </c>
      <c r="F297" s="155">
        <v>8</v>
      </c>
      <c r="G297" s="154" t="s">
        <v>367</v>
      </c>
      <c r="J297" s="46" t="s">
        <v>90</v>
      </c>
      <c r="K297" s="256"/>
      <c r="L297" s="5" t="s">
        <v>81</v>
      </c>
    </row>
    <row r="298" spans="1:12" ht="70" x14ac:dyDescent="0.2">
      <c r="A298" s="66" t="s">
        <v>400</v>
      </c>
      <c r="B298" s="68">
        <v>42614</v>
      </c>
      <c r="C298" s="68" t="s">
        <v>578</v>
      </c>
      <c r="D298" s="142" t="s">
        <v>590</v>
      </c>
      <c r="E298" s="141" t="s">
        <v>591</v>
      </c>
      <c r="F298" s="155">
        <v>9</v>
      </c>
      <c r="G298" s="154" t="s">
        <v>368</v>
      </c>
      <c r="J298" s="46" t="s">
        <v>90</v>
      </c>
      <c r="K298" s="256"/>
      <c r="L298" s="5" t="s">
        <v>82</v>
      </c>
    </row>
    <row r="299" spans="1:12" ht="28" x14ac:dyDescent="0.2">
      <c r="A299" s="66" t="s">
        <v>400</v>
      </c>
      <c r="B299" s="68">
        <v>42614</v>
      </c>
      <c r="C299" s="68" t="s">
        <v>578</v>
      </c>
      <c r="D299" s="142" t="s">
        <v>590</v>
      </c>
      <c r="E299" s="141" t="s">
        <v>591</v>
      </c>
      <c r="F299" s="155">
        <v>10</v>
      </c>
      <c r="G299" s="154" t="s">
        <v>369</v>
      </c>
      <c r="J299" s="46" t="s">
        <v>90</v>
      </c>
      <c r="K299" s="256"/>
      <c r="L299" s="5" t="s">
        <v>81</v>
      </c>
    </row>
    <row r="300" spans="1:12" ht="70" x14ac:dyDescent="0.2">
      <c r="A300" s="66" t="s">
        <v>400</v>
      </c>
      <c r="B300" s="68">
        <v>42614</v>
      </c>
      <c r="C300" s="68" t="s">
        <v>578</v>
      </c>
      <c r="D300" s="142" t="s">
        <v>590</v>
      </c>
      <c r="E300" s="141" t="s">
        <v>591</v>
      </c>
      <c r="F300" s="155">
        <v>11</v>
      </c>
      <c r="G300" s="154" t="s">
        <v>370</v>
      </c>
      <c r="J300" s="46" t="s">
        <v>90</v>
      </c>
      <c r="K300" s="256"/>
      <c r="L300" s="5" t="s">
        <v>82</v>
      </c>
    </row>
    <row r="301" spans="1:12" ht="56" x14ac:dyDescent="0.2">
      <c r="A301" s="66" t="s">
        <v>400</v>
      </c>
      <c r="B301" s="68">
        <v>42614</v>
      </c>
      <c r="C301" s="68" t="s">
        <v>578</v>
      </c>
      <c r="D301" s="142" t="s">
        <v>590</v>
      </c>
      <c r="E301" s="141" t="s">
        <v>591</v>
      </c>
      <c r="F301" s="155">
        <v>12</v>
      </c>
      <c r="G301" s="154" t="s">
        <v>371</v>
      </c>
      <c r="J301" s="46" t="s">
        <v>90</v>
      </c>
      <c r="K301" s="256"/>
      <c r="L301" s="5" t="s">
        <v>81</v>
      </c>
    </row>
    <row r="302" spans="1:12" x14ac:dyDescent="0.2">
      <c r="A302" s="66" t="s">
        <v>400</v>
      </c>
      <c r="B302" s="68">
        <v>42614</v>
      </c>
      <c r="C302" s="68" t="s">
        <v>578</v>
      </c>
      <c r="D302" s="142" t="s">
        <v>590</v>
      </c>
      <c r="E302" s="141" t="s">
        <v>591</v>
      </c>
      <c r="F302" s="155">
        <v>13</v>
      </c>
      <c r="G302" s="74" t="s">
        <v>372</v>
      </c>
      <c r="J302" s="46" t="s">
        <v>90</v>
      </c>
      <c r="K302" s="256"/>
      <c r="L302" s="5" t="s">
        <v>649</v>
      </c>
    </row>
    <row r="303" spans="1:12" x14ac:dyDescent="0.2">
      <c r="A303" s="66" t="s">
        <v>400</v>
      </c>
      <c r="B303" s="68">
        <v>42614</v>
      </c>
      <c r="C303" s="68" t="s">
        <v>578</v>
      </c>
      <c r="D303" s="142" t="s">
        <v>590</v>
      </c>
      <c r="E303" s="141" t="s">
        <v>591</v>
      </c>
      <c r="F303" s="155">
        <v>14</v>
      </c>
      <c r="G303" s="74" t="s">
        <v>373</v>
      </c>
      <c r="J303" s="46" t="s">
        <v>90</v>
      </c>
      <c r="K303" s="256"/>
      <c r="L303" s="5" t="s">
        <v>649</v>
      </c>
    </row>
    <row r="304" spans="1:12" x14ac:dyDescent="0.2">
      <c r="A304" s="66" t="s">
        <v>400</v>
      </c>
      <c r="B304" s="68">
        <v>42614</v>
      </c>
      <c r="C304" s="68" t="s">
        <v>578</v>
      </c>
      <c r="D304" s="142" t="s">
        <v>590</v>
      </c>
      <c r="E304" s="141" t="s">
        <v>591</v>
      </c>
      <c r="F304" s="155">
        <v>15</v>
      </c>
      <c r="G304" s="74" t="s">
        <v>374</v>
      </c>
      <c r="J304" s="46" t="s">
        <v>90</v>
      </c>
      <c r="K304" s="256"/>
      <c r="L304" s="5" t="s">
        <v>649</v>
      </c>
    </row>
    <row r="305" spans="1:12" ht="28" x14ac:dyDescent="0.2">
      <c r="A305" s="66" t="s">
        <v>400</v>
      </c>
      <c r="B305" s="68">
        <v>42614</v>
      </c>
      <c r="C305" s="68" t="s">
        <v>578</v>
      </c>
      <c r="D305" s="142" t="s">
        <v>590</v>
      </c>
      <c r="E305" s="141" t="s">
        <v>591</v>
      </c>
      <c r="F305" s="155">
        <v>16</v>
      </c>
      <c r="G305" s="154" t="s">
        <v>375</v>
      </c>
      <c r="J305" s="46" t="s">
        <v>90</v>
      </c>
      <c r="K305" s="256"/>
      <c r="L305" s="5" t="s">
        <v>649</v>
      </c>
    </row>
    <row r="306" spans="1:12" x14ac:dyDescent="0.2">
      <c r="A306" s="66" t="s">
        <v>400</v>
      </c>
      <c r="B306" s="68">
        <v>42614</v>
      </c>
      <c r="C306" s="68" t="s">
        <v>578</v>
      </c>
      <c r="D306" s="142" t="s">
        <v>590</v>
      </c>
      <c r="E306" s="141" t="s">
        <v>591</v>
      </c>
      <c r="F306" s="155">
        <v>17</v>
      </c>
      <c r="G306" s="74" t="s">
        <v>376</v>
      </c>
      <c r="J306" s="46" t="s">
        <v>90</v>
      </c>
      <c r="K306" s="256"/>
      <c r="L306" s="5" t="s">
        <v>649</v>
      </c>
    </row>
    <row r="307" spans="1:12" x14ac:dyDescent="0.2">
      <c r="A307" s="66" t="s">
        <v>400</v>
      </c>
      <c r="B307" s="68">
        <v>42614</v>
      </c>
      <c r="C307" s="68" t="s">
        <v>578</v>
      </c>
      <c r="D307" s="142" t="s">
        <v>590</v>
      </c>
      <c r="E307" s="141" t="s">
        <v>591</v>
      </c>
      <c r="F307" s="155">
        <v>18</v>
      </c>
      <c r="G307" s="74" t="s">
        <v>377</v>
      </c>
      <c r="J307" s="46" t="s">
        <v>90</v>
      </c>
      <c r="K307" s="256"/>
      <c r="L307" s="5" t="s">
        <v>649</v>
      </c>
    </row>
    <row r="308" spans="1:12" ht="56" x14ac:dyDescent="0.2">
      <c r="A308" s="66" t="s">
        <v>400</v>
      </c>
      <c r="B308" s="68">
        <v>42614</v>
      </c>
      <c r="C308" s="68" t="s">
        <v>578</v>
      </c>
      <c r="D308" s="142" t="s">
        <v>590</v>
      </c>
      <c r="E308" s="141" t="s">
        <v>592</v>
      </c>
      <c r="F308" s="152">
        <v>1</v>
      </c>
      <c r="G308" s="82" t="s">
        <v>360</v>
      </c>
      <c r="H308" s="256"/>
      <c r="I308" s="256"/>
      <c r="J308" s="46" t="s">
        <v>90</v>
      </c>
      <c r="K308" s="256"/>
      <c r="L308" s="5" t="s">
        <v>81</v>
      </c>
    </row>
    <row r="309" spans="1:12" ht="25" x14ac:dyDescent="0.2">
      <c r="A309" s="66" t="s">
        <v>400</v>
      </c>
      <c r="B309" s="68">
        <v>42614</v>
      </c>
      <c r="C309" s="68" t="s">
        <v>578</v>
      </c>
      <c r="D309" s="142" t="s">
        <v>590</v>
      </c>
      <c r="E309" s="141" t="s">
        <v>592</v>
      </c>
      <c r="F309" s="153">
        <v>2</v>
      </c>
      <c r="G309" s="257" t="s">
        <v>361</v>
      </c>
      <c r="H309" s="258"/>
      <c r="I309" s="147"/>
      <c r="J309" s="46" t="s">
        <v>90</v>
      </c>
      <c r="K309" s="256"/>
      <c r="L309" s="5" t="s">
        <v>81</v>
      </c>
    </row>
    <row r="310" spans="1:12" ht="28" x14ac:dyDescent="0.2">
      <c r="A310" s="66" t="s">
        <v>400</v>
      </c>
      <c r="B310" s="68">
        <v>42614</v>
      </c>
      <c r="C310" s="68" t="s">
        <v>578</v>
      </c>
      <c r="D310" s="142" t="s">
        <v>590</v>
      </c>
      <c r="E310" s="141" t="s">
        <v>592</v>
      </c>
      <c r="F310" s="155">
        <v>3</v>
      </c>
      <c r="G310" s="154" t="s">
        <v>362</v>
      </c>
      <c r="J310" s="46" t="s">
        <v>90</v>
      </c>
      <c r="K310" s="256"/>
      <c r="L310" s="5" t="s">
        <v>82</v>
      </c>
    </row>
    <row r="311" spans="1:12" ht="28" x14ac:dyDescent="0.2">
      <c r="A311" s="66" t="s">
        <v>400</v>
      </c>
      <c r="B311" s="68">
        <v>42614</v>
      </c>
      <c r="C311" s="68" t="s">
        <v>578</v>
      </c>
      <c r="D311" s="142" t="s">
        <v>590</v>
      </c>
      <c r="E311" s="141" t="s">
        <v>592</v>
      </c>
      <c r="F311" s="155">
        <v>4</v>
      </c>
      <c r="G311" s="154" t="s">
        <v>363</v>
      </c>
      <c r="J311" s="46" t="s">
        <v>90</v>
      </c>
      <c r="K311" s="256"/>
      <c r="L311" s="5" t="s">
        <v>81</v>
      </c>
    </row>
    <row r="312" spans="1:12" ht="28" x14ac:dyDescent="0.2">
      <c r="A312" s="66" t="s">
        <v>400</v>
      </c>
      <c r="B312" s="68">
        <v>42614</v>
      </c>
      <c r="C312" s="68" t="s">
        <v>578</v>
      </c>
      <c r="D312" s="142" t="s">
        <v>590</v>
      </c>
      <c r="E312" s="141" t="s">
        <v>592</v>
      </c>
      <c r="F312" s="155">
        <v>5</v>
      </c>
      <c r="G312" s="154" t="s">
        <v>364</v>
      </c>
      <c r="J312" s="46" t="s">
        <v>90</v>
      </c>
      <c r="K312" s="256"/>
      <c r="L312" s="5" t="s">
        <v>81</v>
      </c>
    </row>
    <row r="313" spans="1:12" ht="42" x14ac:dyDescent="0.2">
      <c r="A313" s="66" t="s">
        <v>400</v>
      </c>
      <c r="B313" s="68">
        <v>42614</v>
      </c>
      <c r="C313" s="68" t="s">
        <v>578</v>
      </c>
      <c r="D313" s="142" t="s">
        <v>590</v>
      </c>
      <c r="E313" s="141" t="s">
        <v>592</v>
      </c>
      <c r="F313" s="155">
        <v>6</v>
      </c>
      <c r="G313" s="154" t="s">
        <v>365</v>
      </c>
      <c r="J313" s="46" t="s">
        <v>90</v>
      </c>
      <c r="K313" s="256"/>
      <c r="L313" s="5" t="s">
        <v>81</v>
      </c>
    </row>
    <row r="314" spans="1:12" ht="28" x14ac:dyDescent="0.2">
      <c r="A314" s="66" t="s">
        <v>400</v>
      </c>
      <c r="B314" s="68">
        <v>42614</v>
      </c>
      <c r="C314" s="68" t="s">
        <v>578</v>
      </c>
      <c r="D314" s="142" t="s">
        <v>590</v>
      </c>
      <c r="E314" s="141" t="s">
        <v>592</v>
      </c>
      <c r="F314" s="155">
        <v>7</v>
      </c>
      <c r="G314" s="154" t="s">
        <v>366</v>
      </c>
      <c r="J314" s="46" t="s">
        <v>90</v>
      </c>
      <c r="K314" s="256"/>
      <c r="L314" s="5" t="s">
        <v>81</v>
      </c>
    </row>
    <row r="315" spans="1:12" ht="42" x14ac:dyDescent="0.2">
      <c r="A315" s="66" t="s">
        <v>400</v>
      </c>
      <c r="B315" s="68">
        <v>42614</v>
      </c>
      <c r="C315" s="68" t="s">
        <v>578</v>
      </c>
      <c r="D315" s="142" t="s">
        <v>590</v>
      </c>
      <c r="E315" s="141" t="s">
        <v>592</v>
      </c>
      <c r="F315" s="155">
        <v>8</v>
      </c>
      <c r="G315" s="154" t="s">
        <v>367</v>
      </c>
      <c r="J315" s="46" t="s">
        <v>90</v>
      </c>
      <c r="K315" s="256"/>
      <c r="L315" s="5" t="s">
        <v>81</v>
      </c>
    </row>
    <row r="316" spans="1:12" ht="70" x14ac:dyDescent="0.2">
      <c r="A316" s="66" t="s">
        <v>400</v>
      </c>
      <c r="B316" s="68">
        <v>42614</v>
      </c>
      <c r="C316" s="68" t="s">
        <v>578</v>
      </c>
      <c r="D316" s="142" t="s">
        <v>590</v>
      </c>
      <c r="E316" s="141" t="s">
        <v>592</v>
      </c>
      <c r="F316" s="155">
        <v>9</v>
      </c>
      <c r="G316" s="154" t="s">
        <v>368</v>
      </c>
      <c r="J316" s="46" t="s">
        <v>90</v>
      </c>
      <c r="K316" s="256"/>
      <c r="L316" s="5" t="s">
        <v>82</v>
      </c>
    </row>
    <row r="317" spans="1:12" ht="28" x14ac:dyDescent="0.2">
      <c r="A317" s="66" t="s">
        <v>400</v>
      </c>
      <c r="B317" s="68">
        <v>42614</v>
      </c>
      <c r="C317" s="68" t="s">
        <v>578</v>
      </c>
      <c r="D317" s="142" t="s">
        <v>590</v>
      </c>
      <c r="E317" s="141" t="s">
        <v>592</v>
      </c>
      <c r="F317" s="155">
        <v>10</v>
      </c>
      <c r="G317" s="154" t="s">
        <v>369</v>
      </c>
      <c r="J317" s="46" t="s">
        <v>90</v>
      </c>
      <c r="K317" s="256"/>
      <c r="L317" s="5" t="s">
        <v>81</v>
      </c>
    </row>
    <row r="318" spans="1:12" ht="70" x14ac:dyDescent="0.2">
      <c r="A318" s="66" t="s">
        <v>400</v>
      </c>
      <c r="B318" s="68">
        <v>42614</v>
      </c>
      <c r="C318" s="68" t="s">
        <v>578</v>
      </c>
      <c r="D318" s="142" t="s">
        <v>590</v>
      </c>
      <c r="E318" s="141" t="s">
        <v>592</v>
      </c>
      <c r="F318" s="155">
        <v>11</v>
      </c>
      <c r="G318" s="154" t="s">
        <v>370</v>
      </c>
      <c r="J318" s="46" t="s">
        <v>90</v>
      </c>
      <c r="K318" s="256"/>
      <c r="L318" s="5" t="s">
        <v>82</v>
      </c>
    </row>
    <row r="319" spans="1:12" ht="56" x14ac:dyDescent="0.2">
      <c r="A319" s="66" t="s">
        <v>400</v>
      </c>
      <c r="B319" s="68">
        <v>42614</v>
      </c>
      <c r="C319" s="68" t="s">
        <v>578</v>
      </c>
      <c r="D319" s="142" t="s">
        <v>590</v>
      </c>
      <c r="E319" s="141" t="s">
        <v>592</v>
      </c>
      <c r="F319" s="155">
        <v>12</v>
      </c>
      <c r="G319" s="154" t="s">
        <v>371</v>
      </c>
      <c r="J319" s="46" t="s">
        <v>90</v>
      </c>
      <c r="K319" s="256"/>
      <c r="L319" s="5" t="s">
        <v>81</v>
      </c>
    </row>
    <row r="320" spans="1:12" x14ac:dyDescent="0.2">
      <c r="A320" s="66" t="s">
        <v>400</v>
      </c>
      <c r="B320" s="68">
        <v>42614</v>
      </c>
      <c r="C320" s="68" t="s">
        <v>578</v>
      </c>
      <c r="D320" s="142" t="s">
        <v>590</v>
      </c>
      <c r="E320" s="141" t="s">
        <v>592</v>
      </c>
      <c r="F320" s="155">
        <v>13</v>
      </c>
      <c r="G320" s="74" t="s">
        <v>372</v>
      </c>
      <c r="J320" s="46" t="s">
        <v>90</v>
      </c>
      <c r="K320" s="256"/>
      <c r="L320" s="5" t="s">
        <v>649</v>
      </c>
    </row>
    <row r="321" spans="1:12" x14ac:dyDescent="0.2">
      <c r="A321" s="66" t="s">
        <v>400</v>
      </c>
      <c r="B321" s="68">
        <v>42614</v>
      </c>
      <c r="C321" s="68" t="s">
        <v>578</v>
      </c>
      <c r="D321" s="142" t="s">
        <v>590</v>
      </c>
      <c r="E321" s="141" t="s">
        <v>592</v>
      </c>
      <c r="F321" s="155">
        <v>14</v>
      </c>
      <c r="G321" s="74" t="s">
        <v>373</v>
      </c>
      <c r="J321" s="46" t="s">
        <v>90</v>
      </c>
      <c r="K321" s="256"/>
      <c r="L321" s="5" t="s">
        <v>649</v>
      </c>
    </row>
    <row r="322" spans="1:12" x14ac:dyDescent="0.2">
      <c r="A322" s="66" t="s">
        <v>400</v>
      </c>
      <c r="B322" s="68">
        <v>42614</v>
      </c>
      <c r="C322" s="68" t="s">
        <v>578</v>
      </c>
      <c r="D322" s="142" t="s">
        <v>590</v>
      </c>
      <c r="E322" s="141" t="s">
        <v>592</v>
      </c>
      <c r="F322" s="155">
        <v>15</v>
      </c>
      <c r="G322" s="74" t="s">
        <v>374</v>
      </c>
      <c r="J322" s="46" t="s">
        <v>90</v>
      </c>
      <c r="K322" s="256"/>
      <c r="L322" s="5" t="s">
        <v>649</v>
      </c>
    </row>
    <row r="323" spans="1:12" ht="28" x14ac:dyDescent="0.2">
      <c r="A323" s="66" t="s">
        <v>400</v>
      </c>
      <c r="B323" s="68">
        <v>42614</v>
      </c>
      <c r="C323" s="68" t="s">
        <v>578</v>
      </c>
      <c r="D323" s="142" t="s">
        <v>590</v>
      </c>
      <c r="E323" s="141" t="s">
        <v>592</v>
      </c>
      <c r="F323" s="155">
        <v>16</v>
      </c>
      <c r="G323" s="154" t="s">
        <v>375</v>
      </c>
      <c r="J323" s="46" t="s">
        <v>90</v>
      </c>
      <c r="K323" s="256"/>
      <c r="L323" s="5" t="s">
        <v>649</v>
      </c>
    </row>
    <row r="324" spans="1:12" x14ac:dyDescent="0.2">
      <c r="A324" s="66" t="s">
        <v>400</v>
      </c>
      <c r="B324" s="68">
        <v>42614</v>
      </c>
      <c r="C324" s="68" t="s">
        <v>578</v>
      </c>
      <c r="D324" s="142" t="s">
        <v>590</v>
      </c>
      <c r="E324" s="141" t="s">
        <v>592</v>
      </c>
      <c r="F324" s="155">
        <v>17</v>
      </c>
      <c r="G324" s="74" t="s">
        <v>376</v>
      </c>
      <c r="J324" s="46" t="s">
        <v>90</v>
      </c>
      <c r="K324" s="256"/>
      <c r="L324" s="5" t="s">
        <v>649</v>
      </c>
    </row>
    <row r="325" spans="1:12" x14ac:dyDescent="0.2">
      <c r="A325" s="66" t="s">
        <v>400</v>
      </c>
      <c r="B325" s="68">
        <v>42614</v>
      </c>
      <c r="C325" s="68" t="s">
        <v>578</v>
      </c>
      <c r="D325" s="142" t="s">
        <v>590</v>
      </c>
      <c r="E325" s="141" t="s">
        <v>592</v>
      </c>
      <c r="F325" s="155">
        <v>18</v>
      </c>
      <c r="G325" s="74" t="s">
        <v>377</v>
      </c>
      <c r="J325" s="46" t="s">
        <v>90</v>
      </c>
      <c r="K325" s="256"/>
      <c r="L325" s="5" t="s">
        <v>649</v>
      </c>
    </row>
    <row r="326" spans="1:12" ht="56" x14ac:dyDescent="0.2">
      <c r="A326" s="66" t="s">
        <v>400</v>
      </c>
      <c r="B326" s="68">
        <v>42614</v>
      </c>
      <c r="C326" s="68" t="s">
        <v>578</v>
      </c>
      <c r="D326" s="142" t="s">
        <v>590</v>
      </c>
      <c r="E326" s="141" t="s">
        <v>593</v>
      </c>
      <c r="F326" s="152">
        <v>1</v>
      </c>
      <c r="G326" s="82" t="s">
        <v>360</v>
      </c>
      <c r="H326" s="256"/>
      <c r="I326" s="256"/>
      <c r="J326" s="46" t="s">
        <v>90</v>
      </c>
      <c r="K326" s="256"/>
      <c r="L326" s="5" t="s">
        <v>81</v>
      </c>
    </row>
    <row r="327" spans="1:12" ht="25" x14ac:dyDescent="0.2">
      <c r="A327" s="66" t="s">
        <v>400</v>
      </c>
      <c r="B327" s="68">
        <v>42614</v>
      </c>
      <c r="C327" s="68" t="s">
        <v>578</v>
      </c>
      <c r="D327" s="142" t="s">
        <v>590</v>
      </c>
      <c r="E327" s="141" t="s">
        <v>593</v>
      </c>
      <c r="F327" s="153">
        <v>2</v>
      </c>
      <c r="G327" s="257" t="s">
        <v>361</v>
      </c>
      <c r="H327" s="258"/>
      <c r="I327" s="147"/>
      <c r="J327" s="46" t="s">
        <v>90</v>
      </c>
      <c r="K327" s="256"/>
      <c r="L327" s="5" t="s">
        <v>81</v>
      </c>
    </row>
    <row r="328" spans="1:12" ht="28" x14ac:dyDescent="0.2">
      <c r="A328" s="66" t="s">
        <v>400</v>
      </c>
      <c r="B328" s="68">
        <v>42614</v>
      </c>
      <c r="C328" s="68" t="s">
        <v>578</v>
      </c>
      <c r="D328" s="142" t="s">
        <v>590</v>
      </c>
      <c r="E328" s="141" t="s">
        <v>593</v>
      </c>
      <c r="F328" s="155">
        <v>3</v>
      </c>
      <c r="G328" s="154" t="s">
        <v>362</v>
      </c>
      <c r="J328" s="46" t="s">
        <v>90</v>
      </c>
      <c r="K328" s="256"/>
      <c r="L328" s="5" t="s">
        <v>82</v>
      </c>
    </row>
    <row r="329" spans="1:12" ht="28" x14ac:dyDescent="0.2">
      <c r="A329" s="66" t="s">
        <v>400</v>
      </c>
      <c r="B329" s="68">
        <v>42614</v>
      </c>
      <c r="C329" s="68" t="s">
        <v>578</v>
      </c>
      <c r="D329" s="142" t="s">
        <v>590</v>
      </c>
      <c r="E329" s="141" t="s">
        <v>593</v>
      </c>
      <c r="F329" s="155">
        <v>4</v>
      </c>
      <c r="G329" s="154" t="s">
        <v>363</v>
      </c>
      <c r="J329" s="46" t="s">
        <v>90</v>
      </c>
      <c r="K329" s="256"/>
      <c r="L329" s="5" t="s">
        <v>81</v>
      </c>
    </row>
    <row r="330" spans="1:12" ht="28" x14ac:dyDescent="0.2">
      <c r="A330" s="66" t="s">
        <v>400</v>
      </c>
      <c r="B330" s="68">
        <v>42614</v>
      </c>
      <c r="C330" s="68" t="s">
        <v>578</v>
      </c>
      <c r="D330" s="142" t="s">
        <v>590</v>
      </c>
      <c r="E330" s="141" t="s">
        <v>593</v>
      </c>
      <c r="F330" s="155">
        <v>5</v>
      </c>
      <c r="G330" s="154" t="s">
        <v>364</v>
      </c>
      <c r="J330" s="46" t="s">
        <v>90</v>
      </c>
      <c r="K330" s="256"/>
      <c r="L330" s="5" t="s">
        <v>81</v>
      </c>
    </row>
    <row r="331" spans="1:12" ht="42" x14ac:dyDescent="0.2">
      <c r="A331" s="66" t="s">
        <v>400</v>
      </c>
      <c r="B331" s="68">
        <v>42614</v>
      </c>
      <c r="C331" s="68" t="s">
        <v>578</v>
      </c>
      <c r="D331" s="142" t="s">
        <v>590</v>
      </c>
      <c r="E331" s="141" t="s">
        <v>593</v>
      </c>
      <c r="F331" s="155">
        <v>6</v>
      </c>
      <c r="G331" s="154" t="s">
        <v>365</v>
      </c>
      <c r="J331" s="46" t="s">
        <v>90</v>
      </c>
      <c r="K331" s="256"/>
      <c r="L331" s="5" t="s">
        <v>81</v>
      </c>
    </row>
    <row r="332" spans="1:12" ht="28" x14ac:dyDescent="0.2">
      <c r="A332" s="66" t="s">
        <v>400</v>
      </c>
      <c r="B332" s="68">
        <v>42614</v>
      </c>
      <c r="C332" s="68" t="s">
        <v>578</v>
      </c>
      <c r="D332" s="142" t="s">
        <v>590</v>
      </c>
      <c r="E332" s="141" t="s">
        <v>593</v>
      </c>
      <c r="F332" s="155">
        <v>7</v>
      </c>
      <c r="G332" s="154" t="s">
        <v>366</v>
      </c>
      <c r="J332" s="46" t="s">
        <v>90</v>
      </c>
      <c r="K332" s="256"/>
      <c r="L332" s="5" t="s">
        <v>81</v>
      </c>
    </row>
    <row r="333" spans="1:12" ht="42" x14ac:dyDescent="0.2">
      <c r="A333" s="66" t="s">
        <v>400</v>
      </c>
      <c r="B333" s="68">
        <v>42614</v>
      </c>
      <c r="C333" s="68" t="s">
        <v>578</v>
      </c>
      <c r="D333" s="142" t="s">
        <v>590</v>
      </c>
      <c r="E333" s="141" t="s">
        <v>593</v>
      </c>
      <c r="F333" s="155">
        <v>8</v>
      </c>
      <c r="G333" s="154" t="s">
        <v>367</v>
      </c>
      <c r="J333" s="46" t="s">
        <v>90</v>
      </c>
      <c r="K333" s="256"/>
      <c r="L333" s="5" t="s">
        <v>81</v>
      </c>
    </row>
    <row r="334" spans="1:12" ht="70" x14ac:dyDescent="0.2">
      <c r="A334" s="66" t="s">
        <v>400</v>
      </c>
      <c r="B334" s="68">
        <v>42614</v>
      </c>
      <c r="C334" s="68" t="s">
        <v>578</v>
      </c>
      <c r="D334" s="142" t="s">
        <v>590</v>
      </c>
      <c r="E334" s="141" t="s">
        <v>593</v>
      </c>
      <c r="F334" s="155">
        <v>9</v>
      </c>
      <c r="G334" s="154" t="s">
        <v>368</v>
      </c>
      <c r="J334" s="46" t="s">
        <v>90</v>
      </c>
      <c r="K334" s="256"/>
      <c r="L334" s="5" t="s">
        <v>82</v>
      </c>
    </row>
    <row r="335" spans="1:12" ht="28" x14ac:dyDescent="0.2">
      <c r="A335" s="66" t="s">
        <v>400</v>
      </c>
      <c r="B335" s="68">
        <v>42614</v>
      </c>
      <c r="C335" s="68" t="s">
        <v>578</v>
      </c>
      <c r="D335" s="142" t="s">
        <v>590</v>
      </c>
      <c r="E335" s="141" t="s">
        <v>593</v>
      </c>
      <c r="F335" s="155">
        <v>10</v>
      </c>
      <c r="G335" s="154" t="s">
        <v>369</v>
      </c>
      <c r="J335" s="46" t="s">
        <v>90</v>
      </c>
      <c r="K335" s="256"/>
      <c r="L335" s="5" t="s">
        <v>81</v>
      </c>
    </row>
    <row r="336" spans="1:12" ht="70" x14ac:dyDescent="0.2">
      <c r="A336" s="66" t="s">
        <v>400</v>
      </c>
      <c r="B336" s="68">
        <v>42614</v>
      </c>
      <c r="C336" s="68" t="s">
        <v>578</v>
      </c>
      <c r="D336" s="142" t="s">
        <v>590</v>
      </c>
      <c r="E336" s="141" t="s">
        <v>593</v>
      </c>
      <c r="F336" s="155">
        <v>11</v>
      </c>
      <c r="G336" s="154" t="s">
        <v>370</v>
      </c>
      <c r="J336" s="46" t="s">
        <v>90</v>
      </c>
      <c r="K336" s="256"/>
      <c r="L336" s="5" t="s">
        <v>82</v>
      </c>
    </row>
    <row r="337" spans="1:12" ht="56" x14ac:dyDescent="0.2">
      <c r="A337" s="66" t="s">
        <v>400</v>
      </c>
      <c r="B337" s="68">
        <v>42614</v>
      </c>
      <c r="C337" s="68" t="s">
        <v>578</v>
      </c>
      <c r="D337" s="142" t="s">
        <v>590</v>
      </c>
      <c r="E337" s="141" t="s">
        <v>593</v>
      </c>
      <c r="F337" s="155">
        <v>12</v>
      </c>
      <c r="G337" s="154" t="s">
        <v>371</v>
      </c>
      <c r="J337" s="46" t="s">
        <v>90</v>
      </c>
      <c r="K337" s="256"/>
      <c r="L337" s="5" t="s">
        <v>81</v>
      </c>
    </row>
    <row r="338" spans="1:12" x14ac:dyDescent="0.2">
      <c r="A338" s="66" t="s">
        <v>400</v>
      </c>
      <c r="B338" s="68">
        <v>42614</v>
      </c>
      <c r="C338" s="68" t="s">
        <v>578</v>
      </c>
      <c r="D338" s="142" t="s">
        <v>590</v>
      </c>
      <c r="E338" s="141" t="s">
        <v>593</v>
      </c>
      <c r="F338" s="155">
        <v>13</v>
      </c>
      <c r="G338" s="74" t="s">
        <v>372</v>
      </c>
      <c r="J338" s="46" t="s">
        <v>90</v>
      </c>
      <c r="K338" s="256"/>
      <c r="L338" s="5" t="s">
        <v>649</v>
      </c>
    </row>
    <row r="339" spans="1:12" x14ac:dyDescent="0.2">
      <c r="A339" s="66" t="s">
        <v>400</v>
      </c>
      <c r="B339" s="68">
        <v>42614</v>
      </c>
      <c r="C339" s="68" t="s">
        <v>578</v>
      </c>
      <c r="D339" s="142" t="s">
        <v>590</v>
      </c>
      <c r="E339" s="141" t="s">
        <v>593</v>
      </c>
      <c r="F339" s="155">
        <v>14</v>
      </c>
      <c r="G339" s="74" t="s">
        <v>373</v>
      </c>
      <c r="J339" s="46" t="s">
        <v>90</v>
      </c>
      <c r="K339" s="256"/>
      <c r="L339" s="5" t="s">
        <v>649</v>
      </c>
    </row>
    <row r="340" spans="1:12" x14ac:dyDescent="0.2">
      <c r="A340" s="66" t="s">
        <v>400</v>
      </c>
      <c r="B340" s="68">
        <v>42614</v>
      </c>
      <c r="C340" s="68" t="s">
        <v>578</v>
      </c>
      <c r="D340" s="142" t="s">
        <v>590</v>
      </c>
      <c r="E340" s="141" t="s">
        <v>593</v>
      </c>
      <c r="F340" s="155">
        <v>15</v>
      </c>
      <c r="G340" s="74" t="s">
        <v>374</v>
      </c>
      <c r="J340" s="46" t="s">
        <v>90</v>
      </c>
      <c r="K340" s="256"/>
      <c r="L340" s="5" t="s">
        <v>649</v>
      </c>
    </row>
    <row r="341" spans="1:12" ht="28" x14ac:dyDescent="0.2">
      <c r="A341" s="66" t="s">
        <v>400</v>
      </c>
      <c r="B341" s="68">
        <v>42614</v>
      </c>
      <c r="C341" s="68" t="s">
        <v>578</v>
      </c>
      <c r="D341" s="142" t="s">
        <v>590</v>
      </c>
      <c r="E341" s="141" t="s">
        <v>593</v>
      </c>
      <c r="F341" s="155">
        <v>16</v>
      </c>
      <c r="G341" s="154" t="s">
        <v>375</v>
      </c>
      <c r="J341" s="46" t="s">
        <v>90</v>
      </c>
      <c r="K341" s="256"/>
      <c r="L341" s="5" t="s">
        <v>649</v>
      </c>
    </row>
    <row r="342" spans="1:12" x14ac:dyDescent="0.2">
      <c r="A342" s="66" t="s">
        <v>400</v>
      </c>
      <c r="B342" s="68">
        <v>42614</v>
      </c>
      <c r="C342" s="68" t="s">
        <v>578</v>
      </c>
      <c r="D342" s="142" t="s">
        <v>590</v>
      </c>
      <c r="E342" s="141" t="s">
        <v>593</v>
      </c>
      <c r="F342" s="155">
        <v>17</v>
      </c>
      <c r="G342" s="74" t="s">
        <v>376</v>
      </c>
      <c r="J342" s="46" t="s">
        <v>90</v>
      </c>
      <c r="K342" s="256"/>
      <c r="L342" s="5" t="s">
        <v>649</v>
      </c>
    </row>
    <row r="343" spans="1:12" x14ac:dyDescent="0.2">
      <c r="A343" s="66" t="s">
        <v>400</v>
      </c>
      <c r="B343" s="68">
        <v>42614</v>
      </c>
      <c r="C343" s="68" t="s">
        <v>578</v>
      </c>
      <c r="D343" s="142" t="s">
        <v>590</v>
      </c>
      <c r="E343" s="141" t="s">
        <v>593</v>
      </c>
      <c r="F343" s="155">
        <v>18</v>
      </c>
      <c r="G343" s="74" t="s">
        <v>377</v>
      </c>
      <c r="J343" s="46" t="s">
        <v>90</v>
      </c>
      <c r="K343" s="256"/>
      <c r="L343" s="5" t="s">
        <v>649</v>
      </c>
    </row>
    <row r="344" spans="1:12" ht="56" x14ac:dyDescent="0.2">
      <c r="A344" s="66" t="s">
        <v>400</v>
      </c>
      <c r="B344" s="68">
        <v>42614</v>
      </c>
      <c r="C344" s="68" t="s">
        <v>578</v>
      </c>
      <c r="D344" s="142" t="s">
        <v>590</v>
      </c>
      <c r="E344" s="141" t="s">
        <v>594</v>
      </c>
      <c r="F344" s="152">
        <v>1</v>
      </c>
      <c r="G344" s="82" t="s">
        <v>360</v>
      </c>
      <c r="H344" s="256"/>
      <c r="I344" s="256"/>
      <c r="J344" s="46" t="s">
        <v>90</v>
      </c>
      <c r="K344" s="256"/>
      <c r="L344" s="5" t="s">
        <v>81</v>
      </c>
    </row>
    <row r="345" spans="1:12" ht="25" x14ac:dyDescent="0.2">
      <c r="A345" s="66" t="s">
        <v>400</v>
      </c>
      <c r="B345" s="68">
        <v>42614</v>
      </c>
      <c r="C345" s="68" t="s">
        <v>578</v>
      </c>
      <c r="D345" s="142" t="s">
        <v>590</v>
      </c>
      <c r="E345" s="141" t="s">
        <v>594</v>
      </c>
      <c r="F345" s="153">
        <v>2</v>
      </c>
      <c r="G345" s="257" t="s">
        <v>361</v>
      </c>
      <c r="H345" s="258"/>
      <c r="I345" s="147"/>
      <c r="J345" s="46" t="s">
        <v>90</v>
      </c>
      <c r="K345" s="256"/>
      <c r="L345" s="5" t="s">
        <v>81</v>
      </c>
    </row>
    <row r="346" spans="1:12" ht="28" x14ac:dyDescent="0.2">
      <c r="A346" s="66" t="s">
        <v>400</v>
      </c>
      <c r="B346" s="68">
        <v>42614</v>
      </c>
      <c r="C346" s="68" t="s">
        <v>578</v>
      </c>
      <c r="D346" s="142" t="s">
        <v>590</v>
      </c>
      <c r="E346" s="141" t="s">
        <v>594</v>
      </c>
      <c r="F346" s="155">
        <v>3</v>
      </c>
      <c r="G346" s="154" t="s">
        <v>362</v>
      </c>
      <c r="J346" s="46" t="s">
        <v>90</v>
      </c>
      <c r="K346" s="256"/>
      <c r="L346" s="5" t="s">
        <v>82</v>
      </c>
    </row>
    <row r="347" spans="1:12" ht="28" x14ac:dyDescent="0.2">
      <c r="A347" s="66" t="s">
        <v>400</v>
      </c>
      <c r="B347" s="68">
        <v>42614</v>
      </c>
      <c r="C347" s="68" t="s">
        <v>578</v>
      </c>
      <c r="D347" s="142" t="s">
        <v>590</v>
      </c>
      <c r="E347" s="141" t="s">
        <v>594</v>
      </c>
      <c r="F347" s="155">
        <v>4</v>
      </c>
      <c r="G347" s="154" t="s">
        <v>363</v>
      </c>
      <c r="J347" s="46" t="s">
        <v>90</v>
      </c>
      <c r="K347" s="256"/>
      <c r="L347" s="5" t="s">
        <v>81</v>
      </c>
    </row>
    <row r="348" spans="1:12" ht="28" x14ac:dyDescent="0.2">
      <c r="A348" s="66" t="s">
        <v>400</v>
      </c>
      <c r="B348" s="68">
        <v>42614</v>
      </c>
      <c r="C348" s="68" t="s">
        <v>578</v>
      </c>
      <c r="D348" s="142" t="s">
        <v>590</v>
      </c>
      <c r="E348" s="141" t="s">
        <v>594</v>
      </c>
      <c r="F348" s="155">
        <v>5</v>
      </c>
      <c r="G348" s="154" t="s">
        <v>364</v>
      </c>
      <c r="J348" s="46" t="s">
        <v>90</v>
      </c>
      <c r="K348" s="256"/>
      <c r="L348" s="5" t="s">
        <v>81</v>
      </c>
    </row>
    <row r="349" spans="1:12" ht="42" x14ac:dyDescent="0.2">
      <c r="A349" s="66" t="s">
        <v>400</v>
      </c>
      <c r="B349" s="68">
        <v>42614</v>
      </c>
      <c r="C349" s="68" t="s">
        <v>578</v>
      </c>
      <c r="D349" s="142" t="s">
        <v>590</v>
      </c>
      <c r="E349" s="141" t="s">
        <v>594</v>
      </c>
      <c r="F349" s="155">
        <v>6</v>
      </c>
      <c r="G349" s="154" t="s">
        <v>365</v>
      </c>
      <c r="J349" s="46" t="s">
        <v>90</v>
      </c>
      <c r="K349" s="256"/>
      <c r="L349" s="5" t="s">
        <v>81</v>
      </c>
    </row>
    <row r="350" spans="1:12" ht="28" x14ac:dyDescent="0.2">
      <c r="A350" s="66" t="s">
        <v>400</v>
      </c>
      <c r="B350" s="68">
        <v>42614</v>
      </c>
      <c r="C350" s="68" t="s">
        <v>578</v>
      </c>
      <c r="D350" s="142" t="s">
        <v>590</v>
      </c>
      <c r="E350" s="141" t="s">
        <v>594</v>
      </c>
      <c r="F350" s="155">
        <v>7</v>
      </c>
      <c r="G350" s="154" t="s">
        <v>366</v>
      </c>
      <c r="J350" s="46" t="s">
        <v>90</v>
      </c>
      <c r="K350" s="256"/>
      <c r="L350" s="5" t="s">
        <v>81</v>
      </c>
    </row>
    <row r="351" spans="1:12" ht="42" x14ac:dyDescent="0.2">
      <c r="A351" s="66" t="s">
        <v>400</v>
      </c>
      <c r="B351" s="68">
        <v>42614</v>
      </c>
      <c r="C351" s="68" t="s">
        <v>578</v>
      </c>
      <c r="D351" s="142" t="s">
        <v>590</v>
      </c>
      <c r="E351" s="141" t="s">
        <v>594</v>
      </c>
      <c r="F351" s="155">
        <v>8</v>
      </c>
      <c r="G351" s="154" t="s">
        <v>367</v>
      </c>
      <c r="J351" s="46" t="s">
        <v>90</v>
      </c>
      <c r="K351" s="256"/>
      <c r="L351" s="5" t="s">
        <v>81</v>
      </c>
    </row>
    <row r="352" spans="1:12" ht="70" x14ac:dyDescent="0.2">
      <c r="A352" s="66" t="s">
        <v>400</v>
      </c>
      <c r="B352" s="68">
        <v>42614</v>
      </c>
      <c r="C352" s="68" t="s">
        <v>578</v>
      </c>
      <c r="D352" s="142" t="s">
        <v>590</v>
      </c>
      <c r="E352" s="141" t="s">
        <v>594</v>
      </c>
      <c r="F352" s="155">
        <v>9</v>
      </c>
      <c r="G352" s="154" t="s">
        <v>368</v>
      </c>
      <c r="J352" s="46" t="s">
        <v>90</v>
      </c>
      <c r="K352" s="256"/>
      <c r="L352" s="5" t="s">
        <v>82</v>
      </c>
    </row>
    <row r="353" spans="1:12" ht="28" x14ac:dyDescent="0.2">
      <c r="A353" s="66" t="s">
        <v>400</v>
      </c>
      <c r="B353" s="68">
        <v>42614</v>
      </c>
      <c r="C353" s="68" t="s">
        <v>578</v>
      </c>
      <c r="D353" s="142" t="s">
        <v>590</v>
      </c>
      <c r="E353" s="141" t="s">
        <v>594</v>
      </c>
      <c r="F353" s="155">
        <v>10</v>
      </c>
      <c r="G353" s="154" t="s">
        <v>369</v>
      </c>
      <c r="J353" s="46" t="s">
        <v>90</v>
      </c>
      <c r="K353" s="256"/>
      <c r="L353" s="5" t="s">
        <v>81</v>
      </c>
    </row>
    <row r="354" spans="1:12" ht="70" x14ac:dyDescent="0.2">
      <c r="A354" s="66" t="s">
        <v>400</v>
      </c>
      <c r="B354" s="68">
        <v>42614</v>
      </c>
      <c r="C354" s="68" t="s">
        <v>578</v>
      </c>
      <c r="D354" s="142" t="s">
        <v>590</v>
      </c>
      <c r="E354" s="141" t="s">
        <v>594</v>
      </c>
      <c r="F354" s="155">
        <v>11</v>
      </c>
      <c r="G354" s="154" t="s">
        <v>370</v>
      </c>
      <c r="J354" s="46" t="s">
        <v>90</v>
      </c>
      <c r="K354" s="256"/>
      <c r="L354" s="5" t="s">
        <v>82</v>
      </c>
    </row>
    <row r="355" spans="1:12" ht="56" x14ac:dyDescent="0.2">
      <c r="A355" s="66" t="s">
        <v>400</v>
      </c>
      <c r="B355" s="68">
        <v>42614</v>
      </c>
      <c r="C355" s="68" t="s">
        <v>578</v>
      </c>
      <c r="D355" s="142" t="s">
        <v>590</v>
      </c>
      <c r="E355" s="141" t="s">
        <v>594</v>
      </c>
      <c r="F355" s="155">
        <v>12</v>
      </c>
      <c r="G355" s="154" t="s">
        <v>371</v>
      </c>
      <c r="J355" s="46" t="s">
        <v>90</v>
      </c>
      <c r="K355" s="256"/>
      <c r="L355" s="5" t="s">
        <v>81</v>
      </c>
    </row>
    <row r="356" spans="1:12" x14ac:dyDescent="0.2">
      <c r="A356" s="66" t="s">
        <v>400</v>
      </c>
      <c r="B356" s="68">
        <v>42614</v>
      </c>
      <c r="C356" s="68" t="s">
        <v>578</v>
      </c>
      <c r="D356" s="142" t="s">
        <v>590</v>
      </c>
      <c r="E356" s="141" t="s">
        <v>594</v>
      </c>
      <c r="F356" s="155">
        <v>13</v>
      </c>
      <c r="G356" s="74" t="s">
        <v>372</v>
      </c>
      <c r="J356" s="46" t="s">
        <v>90</v>
      </c>
      <c r="K356" s="256"/>
      <c r="L356" s="5" t="s">
        <v>649</v>
      </c>
    </row>
    <row r="357" spans="1:12" x14ac:dyDescent="0.2">
      <c r="A357" s="66" t="s">
        <v>400</v>
      </c>
      <c r="B357" s="68">
        <v>42614</v>
      </c>
      <c r="C357" s="68" t="s">
        <v>578</v>
      </c>
      <c r="D357" s="142" t="s">
        <v>590</v>
      </c>
      <c r="E357" s="141" t="s">
        <v>594</v>
      </c>
      <c r="F357" s="155">
        <v>14</v>
      </c>
      <c r="G357" s="74" t="s">
        <v>373</v>
      </c>
      <c r="J357" s="46" t="s">
        <v>90</v>
      </c>
      <c r="K357" s="256"/>
      <c r="L357" s="5" t="s">
        <v>649</v>
      </c>
    </row>
    <row r="358" spans="1:12" x14ac:dyDescent="0.2">
      <c r="A358" s="66" t="s">
        <v>400</v>
      </c>
      <c r="B358" s="68">
        <v>42614</v>
      </c>
      <c r="C358" s="68" t="s">
        <v>578</v>
      </c>
      <c r="D358" s="142" t="s">
        <v>590</v>
      </c>
      <c r="E358" s="141" t="s">
        <v>594</v>
      </c>
      <c r="F358" s="155">
        <v>15</v>
      </c>
      <c r="G358" s="74" t="s">
        <v>374</v>
      </c>
      <c r="J358" s="46" t="s">
        <v>90</v>
      </c>
      <c r="K358" s="256"/>
      <c r="L358" s="5" t="s">
        <v>649</v>
      </c>
    </row>
    <row r="359" spans="1:12" ht="28" x14ac:dyDescent="0.2">
      <c r="A359" s="66" t="s">
        <v>400</v>
      </c>
      <c r="B359" s="68">
        <v>42614</v>
      </c>
      <c r="C359" s="68" t="s">
        <v>578</v>
      </c>
      <c r="D359" s="142" t="s">
        <v>590</v>
      </c>
      <c r="E359" s="141" t="s">
        <v>594</v>
      </c>
      <c r="F359" s="155">
        <v>16</v>
      </c>
      <c r="G359" s="154" t="s">
        <v>375</v>
      </c>
      <c r="J359" s="46" t="s">
        <v>90</v>
      </c>
      <c r="K359" s="256"/>
      <c r="L359" s="5" t="s">
        <v>649</v>
      </c>
    </row>
    <row r="360" spans="1:12" x14ac:dyDescent="0.2">
      <c r="A360" s="66" t="s">
        <v>400</v>
      </c>
      <c r="B360" s="68">
        <v>42614</v>
      </c>
      <c r="C360" s="68" t="s">
        <v>578</v>
      </c>
      <c r="D360" s="142" t="s">
        <v>590</v>
      </c>
      <c r="E360" s="141" t="s">
        <v>594</v>
      </c>
      <c r="F360" s="155">
        <v>17</v>
      </c>
      <c r="G360" s="74" t="s">
        <v>376</v>
      </c>
      <c r="J360" s="46" t="s">
        <v>90</v>
      </c>
      <c r="K360" s="256"/>
      <c r="L360" s="5" t="s">
        <v>649</v>
      </c>
    </row>
    <row r="361" spans="1:12" x14ac:dyDescent="0.2">
      <c r="A361" s="66" t="s">
        <v>400</v>
      </c>
      <c r="B361" s="68">
        <v>42614</v>
      </c>
      <c r="C361" s="68" t="s">
        <v>578</v>
      </c>
      <c r="D361" s="142" t="s">
        <v>590</v>
      </c>
      <c r="E361" s="141" t="s">
        <v>594</v>
      </c>
      <c r="F361" s="155">
        <v>18</v>
      </c>
      <c r="G361" s="74" t="s">
        <v>377</v>
      </c>
      <c r="J361" s="46" t="s">
        <v>90</v>
      </c>
      <c r="K361" s="256"/>
      <c r="L361" s="5" t="s">
        <v>649</v>
      </c>
    </row>
    <row r="362" spans="1:12" ht="56" x14ac:dyDescent="0.2">
      <c r="A362" s="66" t="s">
        <v>400</v>
      </c>
      <c r="B362" s="68">
        <v>42614</v>
      </c>
      <c r="C362" s="68" t="s">
        <v>578</v>
      </c>
      <c r="D362" s="142" t="s">
        <v>595</v>
      </c>
      <c r="E362" s="141" t="s">
        <v>596</v>
      </c>
      <c r="F362" s="152">
        <v>1</v>
      </c>
      <c r="G362" s="82" t="s">
        <v>360</v>
      </c>
      <c r="H362" s="256"/>
      <c r="I362" s="256"/>
      <c r="J362" s="46" t="s">
        <v>85</v>
      </c>
      <c r="K362" s="256"/>
      <c r="L362" s="5" t="s">
        <v>81</v>
      </c>
    </row>
    <row r="363" spans="1:12" ht="25" x14ac:dyDescent="0.2">
      <c r="A363" s="66" t="s">
        <v>400</v>
      </c>
      <c r="B363" s="68">
        <v>42614</v>
      </c>
      <c r="C363" s="68" t="s">
        <v>578</v>
      </c>
      <c r="D363" s="142" t="s">
        <v>595</v>
      </c>
      <c r="E363" s="141" t="s">
        <v>596</v>
      </c>
      <c r="F363" s="153">
        <v>2</v>
      </c>
      <c r="G363" s="257" t="s">
        <v>361</v>
      </c>
      <c r="H363" s="258"/>
      <c r="I363" s="147"/>
      <c r="J363" s="46" t="s">
        <v>85</v>
      </c>
      <c r="K363" s="256"/>
      <c r="L363" s="5" t="s">
        <v>82</v>
      </c>
    </row>
    <row r="364" spans="1:12" ht="28" x14ac:dyDescent="0.2">
      <c r="A364" s="66" t="s">
        <v>400</v>
      </c>
      <c r="B364" s="68">
        <v>42614</v>
      </c>
      <c r="C364" s="68" t="s">
        <v>578</v>
      </c>
      <c r="D364" s="142" t="s">
        <v>595</v>
      </c>
      <c r="E364" s="141" t="s">
        <v>596</v>
      </c>
      <c r="F364" s="155">
        <v>3</v>
      </c>
      <c r="G364" s="154" t="s">
        <v>362</v>
      </c>
      <c r="J364" s="46" t="s">
        <v>85</v>
      </c>
      <c r="K364" s="256"/>
      <c r="L364" s="5" t="s">
        <v>82</v>
      </c>
    </row>
    <row r="365" spans="1:12" ht="28" x14ac:dyDescent="0.2">
      <c r="A365" s="66" t="s">
        <v>400</v>
      </c>
      <c r="B365" s="68">
        <v>42614</v>
      </c>
      <c r="C365" s="68" t="s">
        <v>578</v>
      </c>
      <c r="D365" s="142" t="s">
        <v>595</v>
      </c>
      <c r="E365" s="141" t="s">
        <v>596</v>
      </c>
      <c r="F365" s="155">
        <v>4</v>
      </c>
      <c r="G365" s="154" t="s">
        <v>363</v>
      </c>
      <c r="J365" s="46" t="s">
        <v>85</v>
      </c>
      <c r="K365" s="256"/>
      <c r="L365" s="5" t="s">
        <v>82</v>
      </c>
    </row>
    <row r="366" spans="1:12" ht="28" x14ac:dyDescent="0.2">
      <c r="A366" s="66" t="s">
        <v>400</v>
      </c>
      <c r="B366" s="68">
        <v>42614</v>
      </c>
      <c r="C366" s="68" t="s">
        <v>578</v>
      </c>
      <c r="D366" s="142" t="s">
        <v>595</v>
      </c>
      <c r="E366" s="141" t="s">
        <v>596</v>
      </c>
      <c r="F366" s="155">
        <v>5</v>
      </c>
      <c r="G366" s="154" t="s">
        <v>364</v>
      </c>
      <c r="J366" s="46" t="s">
        <v>85</v>
      </c>
      <c r="K366" s="256"/>
      <c r="L366" s="5" t="s">
        <v>81</v>
      </c>
    </row>
    <row r="367" spans="1:12" ht="42" x14ac:dyDescent="0.2">
      <c r="A367" s="66" t="s">
        <v>400</v>
      </c>
      <c r="B367" s="68">
        <v>42614</v>
      </c>
      <c r="C367" s="68" t="s">
        <v>578</v>
      </c>
      <c r="D367" s="142" t="s">
        <v>595</v>
      </c>
      <c r="E367" s="141" t="s">
        <v>596</v>
      </c>
      <c r="F367" s="155">
        <v>6</v>
      </c>
      <c r="G367" s="154" t="s">
        <v>365</v>
      </c>
      <c r="J367" s="46" t="s">
        <v>85</v>
      </c>
      <c r="K367" s="256"/>
      <c r="L367" s="5" t="s">
        <v>82</v>
      </c>
    </row>
    <row r="368" spans="1:12" ht="28" x14ac:dyDescent="0.2">
      <c r="A368" s="66" t="s">
        <v>400</v>
      </c>
      <c r="B368" s="68">
        <v>42614</v>
      </c>
      <c r="C368" s="68" t="s">
        <v>578</v>
      </c>
      <c r="D368" s="142" t="s">
        <v>595</v>
      </c>
      <c r="E368" s="141" t="s">
        <v>596</v>
      </c>
      <c r="F368" s="155">
        <v>7</v>
      </c>
      <c r="G368" s="154" t="s">
        <v>366</v>
      </c>
      <c r="J368" s="46" t="s">
        <v>85</v>
      </c>
      <c r="K368" s="256"/>
      <c r="L368" s="5" t="s">
        <v>81</v>
      </c>
    </row>
    <row r="369" spans="1:12" ht="42" x14ac:dyDescent="0.2">
      <c r="A369" s="66" t="s">
        <v>400</v>
      </c>
      <c r="B369" s="68">
        <v>42614</v>
      </c>
      <c r="C369" s="68" t="s">
        <v>578</v>
      </c>
      <c r="D369" s="142" t="s">
        <v>595</v>
      </c>
      <c r="E369" s="141" t="s">
        <v>596</v>
      </c>
      <c r="F369" s="155">
        <v>8</v>
      </c>
      <c r="G369" s="154" t="s">
        <v>367</v>
      </c>
      <c r="J369" s="46" t="s">
        <v>85</v>
      </c>
      <c r="K369" s="256"/>
      <c r="L369" s="5" t="s">
        <v>81</v>
      </c>
    </row>
    <row r="370" spans="1:12" ht="70" x14ac:dyDescent="0.2">
      <c r="A370" s="66" t="s">
        <v>400</v>
      </c>
      <c r="B370" s="68">
        <v>42614</v>
      </c>
      <c r="C370" s="68" t="s">
        <v>578</v>
      </c>
      <c r="D370" s="142" t="s">
        <v>595</v>
      </c>
      <c r="E370" s="141" t="s">
        <v>596</v>
      </c>
      <c r="F370" s="155">
        <v>9</v>
      </c>
      <c r="G370" s="154" t="s">
        <v>368</v>
      </c>
      <c r="J370" s="46" t="s">
        <v>85</v>
      </c>
      <c r="K370" s="256"/>
      <c r="L370" s="5" t="s">
        <v>82</v>
      </c>
    </row>
    <row r="371" spans="1:12" ht="28" x14ac:dyDescent="0.2">
      <c r="A371" s="66" t="s">
        <v>400</v>
      </c>
      <c r="B371" s="68">
        <v>42614</v>
      </c>
      <c r="C371" s="68" t="s">
        <v>578</v>
      </c>
      <c r="D371" s="142" t="s">
        <v>595</v>
      </c>
      <c r="E371" s="141" t="s">
        <v>596</v>
      </c>
      <c r="F371" s="155">
        <v>10</v>
      </c>
      <c r="G371" s="154" t="s">
        <v>369</v>
      </c>
      <c r="J371" s="46" t="s">
        <v>85</v>
      </c>
      <c r="K371" s="256"/>
      <c r="L371" s="5" t="s">
        <v>82</v>
      </c>
    </row>
    <row r="372" spans="1:12" ht="70" x14ac:dyDescent="0.2">
      <c r="A372" s="66" t="s">
        <v>400</v>
      </c>
      <c r="B372" s="68">
        <v>42614</v>
      </c>
      <c r="C372" s="68" t="s">
        <v>578</v>
      </c>
      <c r="D372" s="142" t="s">
        <v>595</v>
      </c>
      <c r="E372" s="141" t="s">
        <v>596</v>
      </c>
      <c r="F372" s="155">
        <v>11</v>
      </c>
      <c r="G372" s="154" t="s">
        <v>370</v>
      </c>
      <c r="J372" s="46" t="s">
        <v>85</v>
      </c>
      <c r="K372" s="256"/>
      <c r="L372" s="5" t="s">
        <v>82</v>
      </c>
    </row>
    <row r="373" spans="1:12" ht="56" x14ac:dyDescent="0.2">
      <c r="A373" s="66" t="s">
        <v>400</v>
      </c>
      <c r="B373" s="68">
        <v>42614</v>
      </c>
      <c r="C373" s="68" t="s">
        <v>578</v>
      </c>
      <c r="D373" s="142" t="s">
        <v>595</v>
      </c>
      <c r="E373" s="141" t="s">
        <v>596</v>
      </c>
      <c r="F373" s="155">
        <v>12</v>
      </c>
      <c r="G373" s="154" t="s">
        <v>371</v>
      </c>
      <c r="J373" s="46" t="s">
        <v>85</v>
      </c>
      <c r="K373" s="256"/>
      <c r="L373" s="5" t="s">
        <v>81</v>
      </c>
    </row>
    <row r="374" spans="1:12" x14ac:dyDescent="0.2">
      <c r="A374" s="66" t="s">
        <v>400</v>
      </c>
      <c r="B374" s="68">
        <v>42614</v>
      </c>
      <c r="C374" s="68" t="s">
        <v>578</v>
      </c>
      <c r="D374" s="142" t="s">
        <v>595</v>
      </c>
      <c r="E374" s="141" t="s">
        <v>596</v>
      </c>
      <c r="F374" s="155">
        <v>13</v>
      </c>
      <c r="G374" s="74" t="s">
        <v>372</v>
      </c>
      <c r="J374" s="46" t="s">
        <v>85</v>
      </c>
      <c r="K374" s="256"/>
      <c r="L374" s="5" t="s">
        <v>649</v>
      </c>
    </row>
    <row r="375" spans="1:12" x14ac:dyDescent="0.2">
      <c r="A375" s="66" t="s">
        <v>400</v>
      </c>
      <c r="B375" s="68">
        <v>42614</v>
      </c>
      <c r="C375" s="68" t="s">
        <v>578</v>
      </c>
      <c r="D375" s="142" t="s">
        <v>595</v>
      </c>
      <c r="E375" s="141" t="s">
        <v>596</v>
      </c>
      <c r="F375" s="155">
        <v>14</v>
      </c>
      <c r="G375" s="74" t="s">
        <v>373</v>
      </c>
      <c r="J375" s="46" t="s">
        <v>85</v>
      </c>
      <c r="K375" s="256"/>
      <c r="L375" s="5" t="s">
        <v>649</v>
      </c>
    </row>
    <row r="376" spans="1:12" x14ac:dyDescent="0.2">
      <c r="A376" s="66" t="s">
        <v>400</v>
      </c>
      <c r="B376" s="68">
        <v>42614</v>
      </c>
      <c r="C376" s="68" t="s">
        <v>578</v>
      </c>
      <c r="D376" s="142" t="s">
        <v>595</v>
      </c>
      <c r="E376" s="141" t="s">
        <v>596</v>
      </c>
      <c r="F376" s="155">
        <v>15</v>
      </c>
      <c r="G376" s="74" t="s">
        <v>374</v>
      </c>
      <c r="J376" s="46" t="s">
        <v>85</v>
      </c>
      <c r="K376" s="256"/>
      <c r="L376" s="5" t="s">
        <v>649</v>
      </c>
    </row>
    <row r="377" spans="1:12" ht="28" x14ac:dyDescent="0.2">
      <c r="A377" s="66" t="s">
        <v>400</v>
      </c>
      <c r="B377" s="68">
        <v>42614</v>
      </c>
      <c r="C377" s="68" t="s">
        <v>578</v>
      </c>
      <c r="D377" s="142" t="s">
        <v>595</v>
      </c>
      <c r="E377" s="141" t="s">
        <v>596</v>
      </c>
      <c r="F377" s="155">
        <v>16</v>
      </c>
      <c r="G377" s="154" t="s">
        <v>375</v>
      </c>
      <c r="J377" s="46" t="s">
        <v>85</v>
      </c>
      <c r="K377" s="256"/>
      <c r="L377" s="5" t="s">
        <v>649</v>
      </c>
    </row>
    <row r="378" spans="1:12" x14ac:dyDescent="0.2">
      <c r="A378" s="66" t="s">
        <v>400</v>
      </c>
      <c r="B378" s="68">
        <v>42614</v>
      </c>
      <c r="C378" s="68" t="s">
        <v>578</v>
      </c>
      <c r="D378" s="142" t="s">
        <v>595</v>
      </c>
      <c r="E378" s="141" t="s">
        <v>596</v>
      </c>
      <c r="F378" s="155">
        <v>17</v>
      </c>
      <c r="G378" s="74" t="s">
        <v>376</v>
      </c>
      <c r="J378" s="46" t="s">
        <v>85</v>
      </c>
      <c r="K378" s="256"/>
      <c r="L378" s="5" t="s">
        <v>649</v>
      </c>
    </row>
    <row r="379" spans="1:12" x14ac:dyDescent="0.2">
      <c r="A379" s="66" t="s">
        <v>400</v>
      </c>
      <c r="B379" s="68">
        <v>42614</v>
      </c>
      <c r="C379" s="68" t="s">
        <v>578</v>
      </c>
      <c r="D379" s="142" t="s">
        <v>595</v>
      </c>
      <c r="E379" s="141" t="s">
        <v>596</v>
      </c>
      <c r="F379" s="155">
        <v>18</v>
      </c>
      <c r="G379" s="74" t="s">
        <v>377</v>
      </c>
      <c r="J379" s="46" t="s">
        <v>85</v>
      </c>
      <c r="K379" s="256"/>
      <c r="L379" s="5" t="s">
        <v>649</v>
      </c>
    </row>
    <row r="380" spans="1:12" ht="56" x14ac:dyDescent="0.2">
      <c r="A380" s="66" t="s">
        <v>400</v>
      </c>
      <c r="B380" s="68">
        <v>42614</v>
      </c>
      <c r="C380" s="68" t="s">
        <v>578</v>
      </c>
      <c r="D380" s="142" t="s">
        <v>595</v>
      </c>
      <c r="E380" s="141" t="s">
        <v>597</v>
      </c>
      <c r="F380" s="152">
        <v>1</v>
      </c>
      <c r="G380" s="82" t="s">
        <v>360</v>
      </c>
      <c r="H380" s="256"/>
      <c r="I380" s="256"/>
      <c r="J380" s="46" t="s">
        <v>88</v>
      </c>
      <c r="K380" s="256"/>
      <c r="L380" s="5" t="s">
        <v>81</v>
      </c>
    </row>
    <row r="381" spans="1:12" ht="25" x14ac:dyDescent="0.2">
      <c r="A381" s="66" t="s">
        <v>400</v>
      </c>
      <c r="B381" s="68">
        <v>42614</v>
      </c>
      <c r="C381" s="68" t="s">
        <v>578</v>
      </c>
      <c r="D381" s="142" t="s">
        <v>595</v>
      </c>
      <c r="E381" s="141" t="s">
        <v>597</v>
      </c>
      <c r="F381" s="153">
        <v>2</v>
      </c>
      <c r="G381" s="257" t="s">
        <v>361</v>
      </c>
      <c r="H381" s="258"/>
      <c r="I381" s="147"/>
      <c r="J381" s="46" t="s">
        <v>88</v>
      </c>
      <c r="K381" s="256"/>
      <c r="L381" s="5" t="s">
        <v>82</v>
      </c>
    </row>
    <row r="382" spans="1:12" ht="28" x14ac:dyDescent="0.2">
      <c r="A382" s="66" t="s">
        <v>400</v>
      </c>
      <c r="B382" s="68">
        <v>42614</v>
      </c>
      <c r="C382" s="68" t="s">
        <v>578</v>
      </c>
      <c r="D382" s="142" t="s">
        <v>595</v>
      </c>
      <c r="E382" s="141" t="s">
        <v>597</v>
      </c>
      <c r="F382" s="155">
        <v>3</v>
      </c>
      <c r="G382" s="154" t="s">
        <v>362</v>
      </c>
      <c r="J382" s="46" t="s">
        <v>88</v>
      </c>
      <c r="K382" s="256"/>
      <c r="L382" s="5" t="s">
        <v>82</v>
      </c>
    </row>
    <row r="383" spans="1:12" ht="28" x14ac:dyDescent="0.2">
      <c r="A383" s="66" t="s">
        <v>400</v>
      </c>
      <c r="B383" s="68">
        <v>42614</v>
      </c>
      <c r="C383" s="68" t="s">
        <v>578</v>
      </c>
      <c r="D383" s="142" t="s">
        <v>595</v>
      </c>
      <c r="E383" s="141" t="s">
        <v>597</v>
      </c>
      <c r="F383" s="155">
        <v>4</v>
      </c>
      <c r="G383" s="154" t="s">
        <v>363</v>
      </c>
      <c r="J383" s="46" t="s">
        <v>88</v>
      </c>
      <c r="K383" s="256"/>
      <c r="L383" s="5" t="s">
        <v>82</v>
      </c>
    </row>
    <row r="384" spans="1:12" ht="28" x14ac:dyDescent="0.2">
      <c r="A384" s="66" t="s">
        <v>400</v>
      </c>
      <c r="B384" s="68">
        <v>42614</v>
      </c>
      <c r="C384" s="68" t="s">
        <v>578</v>
      </c>
      <c r="D384" s="142" t="s">
        <v>595</v>
      </c>
      <c r="E384" s="141" t="s">
        <v>597</v>
      </c>
      <c r="F384" s="155">
        <v>5</v>
      </c>
      <c r="G384" s="154" t="s">
        <v>364</v>
      </c>
      <c r="J384" s="46" t="s">
        <v>88</v>
      </c>
      <c r="K384" s="256"/>
      <c r="L384" s="5" t="s">
        <v>81</v>
      </c>
    </row>
    <row r="385" spans="1:12" ht="42" x14ac:dyDescent="0.2">
      <c r="A385" s="66" t="s">
        <v>400</v>
      </c>
      <c r="B385" s="68">
        <v>42614</v>
      </c>
      <c r="C385" s="68" t="s">
        <v>578</v>
      </c>
      <c r="D385" s="142" t="s">
        <v>595</v>
      </c>
      <c r="E385" s="141" t="s">
        <v>597</v>
      </c>
      <c r="F385" s="155">
        <v>6</v>
      </c>
      <c r="G385" s="154" t="s">
        <v>365</v>
      </c>
      <c r="J385" s="46" t="s">
        <v>88</v>
      </c>
      <c r="K385" s="256"/>
      <c r="L385" s="5" t="s">
        <v>82</v>
      </c>
    </row>
    <row r="386" spans="1:12" ht="28" x14ac:dyDescent="0.2">
      <c r="A386" s="66" t="s">
        <v>400</v>
      </c>
      <c r="B386" s="68">
        <v>42614</v>
      </c>
      <c r="C386" s="68" t="s">
        <v>578</v>
      </c>
      <c r="D386" s="142" t="s">
        <v>595</v>
      </c>
      <c r="E386" s="141" t="s">
        <v>597</v>
      </c>
      <c r="F386" s="155">
        <v>7</v>
      </c>
      <c r="G386" s="154" t="s">
        <v>366</v>
      </c>
      <c r="J386" s="46" t="s">
        <v>88</v>
      </c>
      <c r="K386" s="256"/>
      <c r="L386" s="5" t="s">
        <v>81</v>
      </c>
    </row>
    <row r="387" spans="1:12" ht="42" x14ac:dyDescent="0.2">
      <c r="A387" s="66" t="s">
        <v>400</v>
      </c>
      <c r="B387" s="68">
        <v>42614</v>
      </c>
      <c r="C387" s="68" t="s">
        <v>578</v>
      </c>
      <c r="D387" s="142" t="s">
        <v>595</v>
      </c>
      <c r="E387" s="141" t="s">
        <v>597</v>
      </c>
      <c r="F387" s="155">
        <v>8</v>
      </c>
      <c r="G387" s="154" t="s">
        <v>367</v>
      </c>
      <c r="J387" s="46" t="s">
        <v>88</v>
      </c>
      <c r="K387" s="256"/>
      <c r="L387" s="5" t="s">
        <v>81</v>
      </c>
    </row>
    <row r="388" spans="1:12" ht="70" x14ac:dyDescent="0.2">
      <c r="A388" s="66" t="s">
        <v>400</v>
      </c>
      <c r="B388" s="68">
        <v>42614</v>
      </c>
      <c r="C388" s="68" t="s">
        <v>578</v>
      </c>
      <c r="D388" s="142" t="s">
        <v>595</v>
      </c>
      <c r="E388" s="141" t="s">
        <v>597</v>
      </c>
      <c r="F388" s="155">
        <v>9</v>
      </c>
      <c r="G388" s="154" t="s">
        <v>368</v>
      </c>
      <c r="J388" s="46" t="s">
        <v>88</v>
      </c>
      <c r="K388" s="256"/>
      <c r="L388" s="5" t="s">
        <v>82</v>
      </c>
    </row>
    <row r="389" spans="1:12" ht="28" x14ac:dyDescent="0.2">
      <c r="A389" s="66" t="s">
        <v>400</v>
      </c>
      <c r="B389" s="68">
        <v>42614</v>
      </c>
      <c r="C389" s="68" t="s">
        <v>578</v>
      </c>
      <c r="D389" s="142" t="s">
        <v>595</v>
      </c>
      <c r="E389" s="141" t="s">
        <v>597</v>
      </c>
      <c r="F389" s="155">
        <v>10</v>
      </c>
      <c r="G389" s="154" t="s">
        <v>369</v>
      </c>
      <c r="J389" s="46" t="s">
        <v>88</v>
      </c>
      <c r="K389" s="256"/>
      <c r="L389" s="5" t="s">
        <v>82</v>
      </c>
    </row>
    <row r="390" spans="1:12" ht="70" x14ac:dyDescent="0.2">
      <c r="A390" s="66" t="s">
        <v>400</v>
      </c>
      <c r="B390" s="68">
        <v>42614</v>
      </c>
      <c r="C390" s="68" t="s">
        <v>578</v>
      </c>
      <c r="D390" s="142" t="s">
        <v>595</v>
      </c>
      <c r="E390" s="141" t="s">
        <v>597</v>
      </c>
      <c r="F390" s="155">
        <v>11</v>
      </c>
      <c r="G390" s="154" t="s">
        <v>370</v>
      </c>
      <c r="J390" s="46" t="s">
        <v>88</v>
      </c>
      <c r="K390" s="256"/>
      <c r="L390" s="5" t="s">
        <v>82</v>
      </c>
    </row>
    <row r="391" spans="1:12" ht="56" x14ac:dyDescent="0.2">
      <c r="A391" s="66" t="s">
        <v>400</v>
      </c>
      <c r="B391" s="68">
        <v>42614</v>
      </c>
      <c r="C391" s="68" t="s">
        <v>578</v>
      </c>
      <c r="D391" s="142" t="s">
        <v>595</v>
      </c>
      <c r="E391" s="141" t="s">
        <v>597</v>
      </c>
      <c r="F391" s="155">
        <v>12</v>
      </c>
      <c r="G391" s="154" t="s">
        <v>371</v>
      </c>
      <c r="J391" s="46" t="s">
        <v>88</v>
      </c>
      <c r="K391" s="256"/>
      <c r="L391" s="5" t="s">
        <v>81</v>
      </c>
    </row>
    <row r="392" spans="1:12" x14ac:dyDescent="0.2">
      <c r="A392" s="66" t="s">
        <v>400</v>
      </c>
      <c r="B392" s="68">
        <v>42614</v>
      </c>
      <c r="C392" s="68" t="s">
        <v>578</v>
      </c>
      <c r="D392" s="142" t="s">
        <v>595</v>
      </c>
      <c r="E392" s="141" t="s">
        <v>597</v>
      </c>
      <c r="F392" s="155">
        <v>13</v>
      </c>
      <c r="G392" s="74" t="s">
        <v>372</v>
      </c>
      <c r="J392" s="46" t="s">
        <v>88</v>
      </c>
      <c r="K392" s="256"/>
      <c r="L392" s="5" t="s">
        <v>649</v>
      </c>
    </row>
    <row r="393" spans="1:12" x14ac:dyDescent="0.2">
      <c r="A393" s="66" t="s">
        <v>400</v>
      </c>
      <c r="B393" s="68">
        <v>42614</v>
      </c>
      <c r="C393" s="68" t="s">
        <v>578</v>
      </c>
      <c r="D393" s="142" t="s">
        <v>595</v>
      </c>
      <c r="E393" s="141" t="s">
        <v>597</v>
      </c>
      <c r="F393" s="155">
        <v>14</v>
      </c>
      <c r="G393" s="74" t="s">
        <v>373</v>
      </c>
      <c r="J393" s="46" t="s">
        <v>88</v>
      </c>
      <c r="K393" s="256"/>
      <c r="L393" s="5" t="s">
        <v>649</v>
      </c>
    </row>
    <row r="394" spans="1:12" x14ac:dyDescent="0.2">
      <c r="A394" s="66" t="s">
        <v>400</v>
      </c>
      <c r="B394" s="68">
        <v>42614</v>
      </c>
      <c r="C394" s="68" t="s">
        <v>578</v>
      </c>
      <c r="D394" s="142" t="s">
        <v>595</v>
      </c>
      <c r="E394" s="141" t="s">
        <v>597</v>
      </c>
      <c r="F394" s="155">
        <v>15</v>
      </c>
      <c r="G394" s="74" t="s">
        <v>374</v>
      </c>
      <c r="J394" s="46" t="s">
        <v>88</v>
      </c>
      <c r="K394" s="256"/>
      <c r="L394" s="5" t="s">
        <v>649</v>
      </c>
    </row>
    <row r="395" spans="1:12" ht="28" x14ac:dyDescent="0.2">
      <c r="A395" s="66" t="s">
        <v>400</v>
      </c>
      <c r="B395" s="68">
        <v>42614</v>
      </c>
      <c r="C395" s="68" t="s">
        <v>578</v>
      </c>
      <c r="D395" s="142" t="s">
        <v>595</v>
      </c>
      <c r="E395" s="141" t="s">
        <v>597</v>
      </c>
      <c r="F395" s="155">
        <v>16</v>
      </c>
      <c r="G395" s="154" t="s">
        <v>375</v>
      </c>
      <c r="J395" s="46" t="s">
        <v>88</v>
      </c>
      <c r="K395" s="256"/>
      <c r="L395" s="5" t="s">
        <v>649</v>
      </c>
    </row>
    <row r="396" spans="1:12" x14ac:dyDescent="0.2">
      <c r="A396" s="66" t="s">
        <v>400</v>
      </c>
      <c r="B396" s="68">
        <v>42614</v>
      </c>
      <c r="C396" s="68" t="s">
        <v>578</v>
      </c>
      <c r="D396" s="142" t="s">
        <v>595</v>
      </c>
      <c r="E396" s="141" t="s">
        <v>597</v>
      </c>
      <c r="F396" s="155">
        <v>17</v>
      </c>
      <c r="G396" s="74" t="s">
        <v>376</v>
      </c>
      <c r="J396" s="46" t="s">
        <v>88</v>
      </c>
      <c r="K396" s="256"/>
      <c r="L396" s="5" t="s">
        <v>649</v>
      </c>
    </row>
    <row r="397" spans="1:12" x14ac:dyDescent="0.2">
      <c r="A397" s="66" t="s">
        <v>400</v>
      </c>
      <c r="B397" s="68">
        <v>42614</v>
      </c>
      <c r="C397" s="68" t="s">
        <v>578</v>
      </c>
      <c r="D397" s="142" t="s">
        <v>595</v>
      </c>
      <c r="E397" s="141" t="s">
        <v>597</v>
      </c>
      <c r="F397" s="155">
        <v>18</v>
      </c>
      <c r="G397" s="74" t="s">
        <v>377</v>
      </c>
      <c r="J397" s="46" t="s">
        <v>88</v>
      </c>
      <c r="K397" s="256"/>
      <c r="L397" s="5" t="s">
        <v>649</v>
      </c>
    </row>
    <row r="398" spans="1:12" ht="56" x14ac:dyDescent="0.2">
      <c r="A398" s="66" t="s">
        <v>400</v>
      </c>
      <c r="B398" s="68">
        <v>42614</v>
      </c>
      <c r="C398" s="68" t="s">
        <v>578</v>
      </c>
      <c r="D398" s="142" t="s">
        <v>598</v>
      </c>
      <c r="E398" s="141" t="s">
        <v>599</v>
      </c>
      <c r="F398" s="152">
        <v>1</v>
      </c>
      <c r="G398" s="82" t="s">
        <v>360</v>
      </c>
      <c r="H398" s="256"/>
      <c r="I398" s="256"/>
      <c r="J398" s="46" t="s">
        <v>90</v>
      </c>
      <c r="K398" s="256"/>
      <c r="L398" s="5" t="s">
        <v>81</v>
      </c>
    </row>
    <row r="399" spans="1:12" ht="25" x14ac:dyDescent="0.2">
      <c r="A399" s="66" t="s">
        <v>400</v>
      </c>
      <c r="B399" s="68">
        <v>42614</v>
      </c>
      <c r="C399" s="68" t="s">
        <v>578</v>
      </c>
      <c r="D399" s="142" t="s">
        <v>598</v>
      </c>
      <c r="E399" s="141" t="s">
        <v>599</v>
      </c>
      <c r="F399" s="153">
        <v>2</v>
      </c>
      <c r="G399" s="257" t="s">
        <v>361</v>
      </c>
      <c r="H399" s="258"/>
      <c r="I399" s="147"/>
      <c r="J399" s="46" t="s">
        <v>90</v>
      </c>
      <c r="K399" s="256"/>
      <c r="L399" s="5" t="s">
        <v>81</v>
      </c>
    </row>
    <row r="400" spans="1:12" ht="28" x14ac:dyDescent="0.2">
      <c r="A400" s="66" t="s">
        <v>400</v>
      </c>
      <c r="B400" s="68">
        <v>42614</v>
      </c>
      <c r="C400" s="68" t="s">
        <v>578</v>
      </c>
      <c r="D400" s="142" t="s">
        <v>598</v>
      </c>
      <c r="E400" s="141" t="s">
        <v>599</v>
      </c>
      <c r="F400" s="155">
        <v>3</v>
      </c>
      <c r="G400" s="154" t="s">
        <v>362</v>
      </c>
      <c r="J400" s="46" t="s">
        <v>90</v>
      </c>
      <c r="K400" s="256"/>
      <c r="L400" s="5" t="s">
        <v>82</v>
      </c>
    </row>
    <row r="401" spans="1:12" ht="28" x14ac:dyDescent="0.2">
      <c r="A401" s="66" t="s">
        <v>400</v>
      </c>
      <c r="B401" s="68">
        <v>42614</v>
      </c>
      <c r="C401" s="68" t="s">
        <v>578</v>
      </c>
      <c r="D401" s="142" t="s">
        <v>598</v>
      </c>
      <c r="E401" s="141" t="s">
        <v>599</v>
      </c>
      <c r="F401" s="155">
        <v>4</v>
      </c>
      <c r="G401" s="154" t="s">
        <v>363</v>
      </c>
      <c r="J401" s="46" t="s">
        <v>90</v>
      </c>
      <c r="K401" s="256"/>
      <c r="L401" s="5" t="s">
        <v>82</v>
      </c>
    </row>
    <row r="402" spans="1:12" ht="28" x14ac:dyDescent="0.2">
      <c r="A402" s="66" t="s">
        <v>400</v>
      </c>
      <c r="B402" s="68">
        <v>42614</v>
      </c>
      <c r="C402" s="68" t="s">
        <v>578</v>
      </c>
      <c r="D402" s="142" t="s">
        <v>598</v>
      </c>
      <c r="E402" s="141" t="s">
        <v>599</v>
      </c>
      <c r="F402" s="155">
        <v>5</v>
      </c>
      <c r="G402" s="154" t="s">
        <v>364</v>
      </c>
      <c r="J402" s="46" t="s">
        <v>90</v>
      </c>
      <c r="K402" s="256"/>
      <c r="L402" s="5" t="s">
        <v>81</v>
      </c>
    </row>
    <row r="403" spans="1:12" ht="42" x14ac:dyDescent="0.2">
      <c r="A403" s="66" t="s">
        <v>400</v>
      </c>
      <c r="B403" s="68">
        <v>42614</v>
      </c>
      <c r="C403" s="68" t="s">
        <v>578</v>
      </c>
      <c r="D403" s="142" t="s">
        <v>598</v>
      </c>
      <c r="E403" s="141" t="s">
        <v>599</v>
      </c>
      <c r="F403" s="155">
        <v>6</v>
      </c>
      <c r="G403" s="154" t="s">
        <v>365</v>
      </c>
      <c r="J403" s="46" t="s">
        <v>90</v>
      </c>
      <c r="K403" s="256"/>
      <c r="L403" s="5" t="s">
        <v>82</v>
      </c>
    </row>
    <row r="404" spans="1:12" ht="28" x14ac:dyDescent="0.2">
      <c r="A404" s="66" t="s">
        <v>400</v>
      </c>
      <c r="B404" s="68">
        <v>42614</v>
      </c>
      <c r="C404" s="68" t="s">
        <v>578</v>
      </c>
      <c r="D404" s="142" t="s">
        <v>598</v>
      </c>
      <c r="E404" s="141" t="s">
        <v>599</v>
      </c>
      <c r="F404" s="155">
        <v>7</v>
      </c>
      <c r="G404" s="154" t="s">
        <v>366</v>
      </c>
      <c r="J404" s="46" t="s">
        <v>90</v>
      </c>
      <c r="K404" s="256"/>
      <c r="L404" s="5" t="s">
        <v>82</v>
      </c>
    </row>
    <row r="405" spans="1:12" ht="42" x14ac:dyDescent="0.2">
      <c r="A405" s="66" t="s">
        <v>400</v>
      </c>
      <c r="B405" s="68">
        <v>42614</v>
      </c>
      <c r="C405" s="68" t="s">
        <v>578</v>
      </c>
      <c r="D405" s="142" t="s">
        <v>598</v>
      </c>
      <c r="E405" s="141" t="s">
        <v>599</v>
      </c>
      <c r="F405" s="155">
        <v>8</v>
      </c>
      <c r="G405" s="154" t="s">
        <v>367</v>
      </c>
      <c r="J405" s="46" t="s">
        <v>90</v>
      </c>
      <c r="K405" s="256"/>
      <c r="L405" s="5" t="s">
        <v>82</v>
      </c>
    </row>
    <row r="406" spans="1:12" ht="70" x14ac:dyDescent="0.2">
      <c r="A406" s="66" t="s">
        <v>400</v>
      </c>
      <c r="B406" s="68">
        <v>42614</v>
      </c>
      <c r="C406" s="68" t="s">
        <v>578</v>
      </c>
      <c r="D406" s="142" t="s">
        <v>598</v>
      </c>
      <c r="E406" s="141" t="s">
        <v>599</v>
      </c>
      <c r="F406" s="155">
        <v>9</v>
      </c>
      <c r="G406" s="154" t="s">
        <v>368</v>
      </c>
      <c r="J406" s="46" t="s">
        <v>90</v>
      </c>
      <c r="K406" s="256"/>
      <c r="L406" s="5" t="s">
        <v>82</v>
      </c>
    </row>
    <row r="407" spans="1:12" ht="28" x14ac:dyDescent="0.2">
      <c r="A407" s="66" t="s">
        <v>400</v>
      </c>
      <c r="B407" s="68">
        <v>42614</v>
      </c>
      <c r="C407" s="68" t="s">
        <v>578</v>
      </c>
      <c r="D407" s="142" t="s">
        <v>598</v>
      </c>
      <c r="E407" s="141" t="s">
        <v>599</v>
      </c>
      <c r="F407" s="155">
        <v>10</v>
      </c>
      <c r="G407" s="154" t="s">
        <v>369</v>
      </c>
      <c r="J407" s="46" t="s">
        <v>90</v>
      </c>
      <c r="K407" s="256"/>
      <c r="L407" s="5" t="s">
        <v>81</v>
      </c>
    </row>
    <row r="408" spans="1:12" ht="70" x14ac:dyDescent="0.2">
      <c r="A408" s="66" t="s">
        <v>400</v>
      </c>
      <c r="B408" s="68">
        <v>42614</v>
      </c>
      <c r="C408" s="68" t="s">
        <v>578</v>
      </c>
      <c r="D408" s="142" t="s">
        <v>598</v>
      </c>
      <c r="E408" s="141" t="s">
        <v>599</v>
      </c>
      <c r="F408" s="155">
        <v>11</v>
      </c>
      <c r="G408" s="154" t="s">
        <v>370</v>
      </c>
      <c r="J408" s="46" t="s">
        <v>90</v>
      </c>
      <c r="K408" s="256"/>
      <c r="L408" s="5" t="s">
        <v>82</v>
      </c>
    </row>
    <row r="409" spans="1:12" ht="56" x14ac:dyDescent="0.2">
      <c r="A409" s="66" t="s">
        <v>400</v>
      </c>
      <c r="B409" s="68">
        <v>42614</v>
      </c>
      <c r="C409" s="68" t="s">
        <v>578</v>
      </c>
      <c r="D409" s="142" t="s">
        <v>598</v>
      </c>
      <c r="E409" s="141" t="s">
        <v>599</v>
      </c>
      <c r="F409" s="155">
        <v>12</v>
      </c>
      <c r="G409" s="154" t="s">
        <v>371</v>
      </c>
      <c r="J409" s="46" t="s">
        <v>90</v>
      </c>
      <c r="K409" s="256"/>
      <c r="L409" s="5" t="s">
        <v>81</v>
      </c>
    </row>
    <row r="410" spans="1:12" x14ac:dyDescent="0.2">
      <c r="A410" s="66" t="s">
        <v>400</v>
      </c>
      <c r="B410" s="68">
        <v>42614</v>
      </c>
      <c r="C410" s="68" t="s">
        <v>578</v>
      </c>
      <c r="D410" s="142" t="s">
        <v>598</v>
      </c>
      <c r="E410" s="141" t="s">
        <v>599</v>
      </c>
      <c r="F410" s="155">
        <v>13</v>
      </c>
      <c r="G410" s="74" t="s">
        <v>372</v>
      </c>
      <c r="J410" s="46" t="s">
        <v>90</v>
      </c>
      <c r="K410" s="256"/>
      <c r="L410" s="5" t="s">
        <v>649</v>
      </c>
    </row>
    <row r="411" spans="1:12" x14ac:dyDescent="0.2">
      <c r="A411" s="66" t="s">
        <v>400</v>
      </c>
      <c r="B411" s="68">
        <v>42614</v>
      </c>
      <c r="C411" s="68" t="s">
        <v>578</v>
      </c>
      <c r="D411" s="142" t="s">
        <v>598</v>
      </c>
      <c r="E411" s="141" t="s">
        <v>599</v>
      </c>
      <c r="F411" s="155">
        <v>14</v>
      </c>
      <c r="G411" s="74" t="s">
        <v>373</v>
      </c>
      <c r="J411" s="46" t="s">
        <v>90</v>
      </c>
      <c r="K411" s="256"/>
      <c r="L411" s="5" t="s">
        <v>649</v>
      </c>
    </row>
    <row r="412" spans="1:12" x14ac:dyDescent="0.2">
      <c r="A412" s="66" t="s">
        <v>400</v>
      </c>
      <c r="B412" s="68">
        <v>42614</v>
      </c>
      <c r="C412" s="68" t="s">
        <v>578</v>
      </c>
      <c r="D412" s="142" t="s">
        <v>598</v>
      </c>
      <c r="E412" s="141" t="s">
        <v>599</v>
      </c>
      <c r="F412" s="155">
        <v>15</v>
      </c>
      <c r="G412" s="74" t="s">
        <v>374</v>
      </c>
      <c r="J412" s="46" t="s">
        <v>90</v>
      </c>
      <c r="K412" s="256"/>
      <c r="L412" s="5" t="s">
        <v>649</v>
      </c>
    </row>
    <row r="413" spans="1:12" ht="28" x14ac:dyDescent="0.2">
      <c r="A413" s="66" t="s">
        <v>400</v>
      </c>
      <c r="B413" s="68">
        <v>42614</v>
      </c>
      <c r="C413" s="68" t="s">
        <v>578</v>
      </c>
      <c r="D413" s="142" t="s">
        <v>598</v>
      </c>
      <c r="E413" s="141" t="s">
        <v>599</v>
      </c>
      <c r="F413" s="155">
        <v>16</v>
      </c>
      <c r="G413" s="154" t="s">
        <v>375</v>
      </c>
      <c r="J413" s="46" t="s">
        <v>90</v>
      </c>
      <c r="K413" s="256"/>
      <c r="L413" s="5" t="s">
        <v>649</v>
      </c>
    </row>
    <row r="414" spans="1:12" x14ac:dyDescent="0.2">
      <c r="A414" s="66" t="s">
        <v>400</v>
      </c>
      <c r="B414" s="68">
        <v>42614</v>
      </c>
      <c r="C414" s="68" t="s">
        <v>578</v>
      </c>
      <c r="D414" s="142" t="s">
        <v>598</v>
      </c>
      <c r="E414" s="141" t="s">
        <v>599</v>
      </c>
      <c r="F414" s="155">
        <v>17</v>
      </c>
      <c r="G414" s="74" t="s">
        <v>376</v>
      </c>
      <c r="J414" s="46" t="s">
        <v>90</v>
      </c>
      <c r="K414" s="256"/>
      <c r="L414" s="5" t="s">
        <v>649</v>
      </c>
    </row>
    <row r="415" spans="1:12" x14ac:dyDescent="0.2">
      <c r="A415" s="66" t="s">
        <v>400</v>
      </c>
      <c r="B415" s="68">
        <v>42614</v>
      </c>
      <c r="C415" s="68" t="s">
        <v>578</v>
      </c>
      <c r="D415" s="142" t="s">
        <v>598</v>
      </c>
      <c r="E415" s="141" t="s">
        <v>599</v>
      </c>
      <c r="F415" s="155">
        <v>18</v>
      </c>
      <c r="G415" s="74" t="s">
        <v>377</v>
      </c>
      <c r="J415" s="46" t="s">
        <v>90</v>
      </c>
      <c r="K415" s="256"/>
      <c r="L415" s="5" t="s">
        <v>649</v>
      </c>
    </row>
    <row r="416" spans="1:12" ht="56" x14ac:dyDescent="0.2">
      <c r="A416" s="66" t="s">
        <v>400</v>
      </c>
      <c r="B416" s="68">
        <v>42614</v>
      </c>
      <c r="C416" s="68" t="s">
        <v>578</v>
      </c>
      <c r="D416" s="142" t="s">
        <v>598</v>
      </c>
      <c r="E416" s="141" t="s">
        <v>600</v>
      </c>
      <c r="F416" s="152">
        <v>1</v>
      </c>
      <c r="G416" s="82" t="s">
        <v>360</v>
      </c>
      <c r="H416" s="256"/>
      <c r="I416" s="256"/>
      <c r="J416" s="46" t="s">
        <v>90</v>
      </c>
      <c r="K416" s="256"/>
      <c r="L416" s="5" t="s">
        <v>81</v>
      </c>
    </row>
    <row r="417" spans="1:12" ht="25" x14ac:dyDescent="0.2">
      <c r="A417" s="66" t="s">
        <v>400</v>
      </c>
      <c r="B417" s="68">
        <v>42614</v>
      </c>
      <c r="C417" s="68" t="s">
        <v>578</v>
      </c>
      <c r="D417" s="142" t="s">
        <v>598</v>
      </c>
      <c r="E417" s="141" t="s">
        <v>600</v>
      </c>
      <c r="F417" s="153">
        <v>2</v>
      </c>
      <c r="G417" s="257" t="s">
        <v>361</v>
      </c>
      <c r="H417" s="258"/>
      <c r="I417" s="147"/>
      <c r="J417" s="46" t="s">
        <v>90</v>
      </c>
      <c r="K417" s="256"/>
      <c r="L417" s="5" t="s">
        <v>81</v>
      </c>
    </row>
    <row r="418" spans="1:12" ht="28" x14ac:dyDescent="0.2">
      <c r="A418" s="66" t="s">
        <v>400</v>
      </c>
      <c r="B418" s="68">
        <v>42614</v>
      </c>
      <c r="C418" s="68" t="s">
        <v>578</v>
      </c>
      <c r="D418" s="142" t="s">
        <v>598</v>
      </c>
      <c r="E418" s="141" t="s">
        <v>600</v>
      </c>
      <c r="F418" s="155">
        <v>3</v>
      </c>
      <c r="G418" s="154" t="s">
        <v>362</v>
      </c>
      <c r="J418" s="46" t="s">
        <v>90</v>
      </c>
      <c r="K418" s="256"/>
      <c r="L418" s="5" t="s">
        <v>82</v>
      </c>
    </row>
    <row r="419" spans="1:12" ht="28" x14ac:dyDescent="0.2">
      <c r="A419" s="66" t="s">
        <v>400</v>
      </c>
      <c r="B419" s="68">
        <v>42614</v>
      </c>
      <c r="C419" s="68" t="s">
        <v>578</v>
      </c>
      <c r="D419" s="142" t="s">
        <v>598</v>
      </c>
      <c r="E419" s="141" t="s">
        <v>600</v>
      </c>
      <c r="F419" s="155">
        <v>4</v>
      </c>
      <c r="G419" s="154" t="s">
        <v>363</v>
      </c>
      <c r="J419" s="46" t="s">
        <v>90</v>
      </c>
      <c r="K419" s="256"/>
      <c r="L419" s="5" t="s">
        <v>82</v>
      </c>
    </row>
    <row r="420" spans="1:12" ht="28" x14ac:dyDescent="0.2">
      <c r="A420" s="66" t="s">
        <v>400</v>
      </c>
      <c r="B420" s="68">
        <v>42614</v>
      </c>
      <c r="C420" s="68" t="s">
        <v>578</v>
      </c>
      <c r="D420" s="142" t="s">
        <v>598</v>
      </c>
      <c r="E420" s="141" t="s">
        <v>600</v>
      </c>
      <c r="F420" s="155">
        <v>5</v>
      </c>
      <c r="G420" s="154" t="s">
        <v>364</v>
      </c>
      <c r="J420" s="46" t="s">
        <v>90</v>
      </c>
      <c r="K420" s="256"/>
      <c r="L420" s="5" t="s">
        <v>81</v>
      </c>
    </row>
    <row r="421" spans="1:12" ht="42" x14ac:dyDescent="0.2">
      <c r="A421" s="66" t="s">
        <v>400</v>
      </c>
      <c r="B421" s="68">
        <v>42614</v>
      </c>
      <c r="C421" s="68" t="s">
        <v>578</v>
      </c>
      <c r="D421" s="142" t="s">
        <v>598</v>
      </c>
      <c r="E421" s="141" t="s">
        <v>600</v>
      </c>
      <c r="F421" s="155">
        <v>6</v>
      </c>
      <c r="G421" s="154" t="s">
        <v>365</v>
      </c>
      <c r="J421" s="46" t="s">
        <v>90</v>
      </c>
      <c r="K421" s="256"/>
      <c r="L421" s="5" t="s">
        <v>82</v>
      </c>
    </row>
    <row r="422" spans="1:12" ht="28" x14ac:dyDescent="0.2">
      <c r="A422" s="66" t="s">
        <v>400</v>
      </c>
      <c r="B422" s="68">
        <v>42614</v>
      </c>
      <c r="C422" s="68" t="s">
        <v>578</v>
      </c>
      <c r="D422" s="142" t="s">
        <v>598</v>
      </c>
      <c r="E422" s="141" t="s">
        <v>600</v>
      </c>
      <c r="F422" s="155">
        <v>7</v>
      </c>
      <c r="G422" s="154" t="s">
        <v>366</v>
      </c>
      <c r="J422" s="46" t="s">
        <v>90</v>
      </c>
      <c r="K422" s="256"/>
      <c r="L422" s="5" t="s">
        <v>82</v>
      </c>
    </row>
    <row r="423" spans="1:12" ht="42" x14ac:dyDescent="0.2">
      <c r="A423" s="66" t="s">
        <v>400</v>
      </c>
      <c r="B423" s="68">
        <v>42614</v>
      </c>
      <c r="C423" s="68" t="s">
        <v>578</v>
      </c>
      <c r="D423" s="142" t="s">
        <v>598</v>
      </c>
      <c r="E423" s="141" t="s">
        <v>600</v>
      </c>
      <c r="F423" s="155">
        <v>8</v>
      </c>
      <c r="G423" s="154" t="s">
        <v>367</v>
      </c>
      <c r="J423" s="46" t="s">
        <v>90</v>
      </c>
      <c r="K423" s="256"/>
      <c r="L423" s="5" t="s">
        <v>82</v>
      </c>
    </row>
    <row r="424" spans="1:12" ht="70" x14ac:dyDescent="0.2">
      <c r="A424" s="66" t="s">
        <v>400</v>
      </c>
      <c r="B424" s="68">
        <v>42614</v>
      </c>
      <c r="C424" s="68" t="s">
        <v>578</v>
      </c>
      <c r="D424" s="142" t="s">
        <v>598</v>
      </c>
      <c r="E424" s="141" t="s">
        <v>600</v>
      </c>
      <c r="F424" s="155">
        <v>9</v>
      </c>
      <c r="G424" s="154" t="s">
        <v>368</v>
      </c>
      <c r="J424" s="46" t="s">
        <v>90</v>
      </c>
      <c r="K424" s="256"/>
      <c r="L424" s="5" t="s">
        <v>82</v>
      </c>
    </row>
    <row r="425" spans="1:12" ht="28" x14ac:dyDescent="0.2">
      <c r="A425" s="66" t="s">
        <v>400</v>
      </c>
      <c r="B425" s="68">
        <v>42614</v>
      </c>
      <c r="C425" s="68" t="s">
        <v>578</v>
      </c>
      <c r="D425" s="142" t="s">
        <v>598</v>
      </c>
      <c r="E425" s="141" t="s">
        <v>600</v>
      </c>
      <c r="F425" s="155">
        <v>10</v>
      </c>
      <c r="G425" s="154" t="s">
        <v>369</v>
      </c>
      <c r="J425" s="46" t="s">
        <v>90</v>
      </c>
      <c r="K425" s="256"/>
      <c r="L425" s="5" t="s">
        <v>81</v>
      </c>
    </row>
    <row r="426" spans="1:12" ht="70" x14ac:dyDescent="0.2">
      <c r="A426" s="66" t="s">
        <v>400</v>
      </c>
      <c r="B426" s="68">
        <v>42614</v>
      </c>
      <c r="C426" s="68" t="s">
        <v>578</v>
      </c>
      <c r="D426" s="142" t="s">
        <v>598</v>
      </c>
      <c r="E426" s="141" t="s">
        <v>600</v>
      </c>
      <c r="F426" s="155">
        <v>11</v>
      </c>
      <c r="G426" s="154" t="s">
        <v>370</v>
      </c>
      <c r="J426" s="46" t="s">
        <v>90</v>
      </c>
      <c r="K426" s="256"/>
      <c r="L426" s="5" t="s">
        <v>82</v>
      </c>
    </row>
    <row r="427" spans="1:12" ht="56" x14ac:dyDescent="0.2">
      <c r="A427" s="66" t="s">
        <v>400</v>
      </c>
      <c r="B427" s="68">
        <v>42614</v>
      </c>
      <c r="C427" s="68" t="s">
        <v>578</v>
      </c>
      <c r="D427" s="142" t="s">
        <v>598</v>
      </c>
      <c r="E427" s="141" t="s">
        <v>600</v>
      </c>
      <c r="F427" s="155">
        <v>12</v>
      </c>
      <c r="G427" s="154" t="s">
        <v>371</v>
      </c>
      <c r="J427" s="46" t="s">
        <v>90</v>
      </c>
      <c r="K427" s="256"/>
      <c r="L427" s="5" t="s">
        <v>81</v>
      </c>
    </row>
    <row r="428" spans="1:12" x14ac:dyDescent="0.2">
      <c r="A428" s="66" t="s">
        <v>400</v>
      </c>
      <c r="B428" s="68">
        <v>42614</v>
      </c>
      <c r="C428" s="68" t="s">
        <v>578</v>
      </c>
      <c r="D428" s="142" t="s">
        <v>598</v>
      </c>
      <c r="E428" s="141" t="s">
        <v>600</v>
      </c>
      <c r="F428" s="155">
        <v>13</v>
      </c>
      <c r="G428" s="74" t="s">
        <v>372</v>
      </c>
      <c r="J428" s="46" t="s">
        <v>90</v>
      </c>
      <c r="K428" s="256"/>
      <c r="L428" s="5" t="s">
        <v>649</v>
      </c>
    </row>
    <row r="429" spans="1:12" x14ac:dyDescent="0.2">
      <c r="A429" s="66" t="s">
        <v>400</v>
      </c>
      <c r="B429" s="68">
        <v>42614</v>
      </c>
      <c r="C429" s="68" t="s">
        <v>578</v>
      </c>
      <c r="D429" s="142" t="s">
        <v>598</v>
      </c>
      <c r="E429" s="141" t="s">
        <v>600</v>
      </c>
      <c r="F429" s="155">
        <v>14</v>
      </c>
      <c r="G429" s="74" t="s">
        <v>373</v>
      </c>
      <c r="J429" s="46" t="s">
        <v>90</v>
      </c>
      <c r="K429" s="256"/>
      <c r="L429" s="5" t="s">
        <v>649</v>
      </c>
    </row>
    <row r="430" spans="1:12" x14ac:dyDescent="0.2">
      <c r="A430" s="66" t="s">
        <v>400</v>
      </c>
      <c r="B430" s="68">
        <v>42614</v>
      </c>
      <c r="C430" s="68" t="s">
        <v>578</v>
      </c>
      <c r="D430" s="142" t="s">
        <v>598</v>
      </c>
      <c r="E430" s="141" t="s">
        <v>600</v>
      </c>
      <c r="F430" s="155">
        <v>15</v>
      </c>
      <c r="G430" s="74" t="s">
        <v>374</v>
      </c>
      <c r="J430" s="46" t="s">
        <v>90</v>
      </c>
      <c r="K430" s="256"/>
      <c r="L430" s="5" t="s">
        <v>649</v>
      </c>
    </row>
    <row r="431" spans="1:12" ht="28" x14ac:dyDescent="0.2">
      <c r="A431" s="66" t="s">
        <v>400</v>
      </c>
      <c r="B431" s="68">
        <v>42614</v>
      </c>
      <c r="C431" s="68" t="s">
        <v>578</v>
      </c>
      <c r="D431" s="142" t="s">
        <v>598</v>
      </c>
      <c r="E431" s="141" t="s">
        <v>600</v>
      </c>
      <c r="F431" s="155">
        <v>16</v>
      </c>
      <c r="G431" s="154" t="s">
        <v>375</v>
      </c>
      <c r="J431" s="46" t="s">
        <v>90</v>
      </c>
      <c r="K431" s="256"/>
      <c r="L431" s="5" t="s">
        <v>649</v>
      </c>
    </row>
    <row r="432" spans="1:12" x14ac:dyDescent="0.2">
      <c r="A432" s="66" t="s">
        <v>400</v>
      </c>
      <c r="B432" s="68">
        <v>42614</v>
      </c>
      <c r="C432" s="68" t="s">
        <v>578</v>
      </c>
      <c r="D432" s="142" t="s">
        <v>598</v>
      </c>
      <c r="E432" s="141" t="s">
        <v>600</v>
      </c>
      <c r="F432" s="155">
        <v>17</v>
      </c>
      <c r="G432" s="74" t="s">
        <v>376</v>
      </c>
      <c r="J432" s="46" t="s">
        <v>90</v>
      </c>
      <c r="K432" s="256"/>
      <c r="L432" s="5" t="s">
        <v>649</v>
      </c>
    </row>
    <row r="433" spans="1:12" x14ac:dyDescent="0.2">
      <c r="A433" s="66" t="s">
        <v>400</v>
      </c>
      <c r="B433" s="68">
        <v>42614</v>
      </c>
      <c r="C433" s="68" t="s">
        <v>578</v>
      </c>
      <c r="D433" s="142" t="s">
        <v>598</v>
      </c>
      <c r="E433" s="141" t="s">
        <v>600</v>
      </c>
      <c r="F433" s="155">
        <v>18</v>
      </c>
      <c r="G433" s="74" t="s">
        <v>377</v>
      </c>
      <c r="J433" s="46" t="s">
        <v>90</v>
      </c>
      <c r="K433" s="256"/>
      <c r="L433" s="5" t="s">
        <v>649</v>
      </c>
    </row>
    <row r="434" spans="1:12" ht="56" x14ac:dyDescent="0.2">
      <c r="A434" s="66" t="s">
        <v>400</v>
      </c>
      <c r="B434" s="68">
        <v>42614</v>
      </c>
      <c r="C434" s="68" t="s">
        <v>578</v>
      </c>
      <c r="D434" s="142" t="s">
        <v>598</v>
      </c>
      <c r="E434" s="141" t="s">
        <v>601</v>
      </c>
      <c r="F434" s="152">
        <v>1</v>
      </c>
      <c r="G434" s="82" t="s">
        <v>360</v>
      </c>
      <c r="H434" s="256"/>
      <c r="I434" s="256"/>
      <c r="J434" s="46" t="s">
        <v>90</v>
      </c>
      <c r="K434" s="256"/>
      <c r="L434" s="5" t="s">
        <v>81</v>
      </c>
    </row>
    <row r="435" spans="1:12" ht="25" x14ac:dyDescent="0.2">
      <c r="A435" s="66" t="s">
        <v>400</v>
      </c>
      <c r="B435" s="68">
        <v>42614</v>
      </c>
      <c r="C435" s="68" t="s">
        <v>578</v>
      </c>
      <c r="D435" s="142" t="s">
        <v>598</v>
      </c>
      <c r="E435" s="141" t="s">
        <v>601</v>
      </c>
      <c r="F435" s="153">
        <v>2</v>
      </c>
      <c r="G435" s="257" t="s">
        <v>361</v>
      </c>
      <c r="H435" s="258"/>
      <c r="I435" s="147"/>
      <c r="J435" s="46" t="s">
        <v>90</v>
      </c>
      <c r="K435" s="256"/>
      <c r="L435" s="5" t="s">
        <v>81</v>
      </c>
    </row>
    <row r="436" spans="1:12" ht="28" x14ac:dyDescent="0.2">
      <c r="A436" s="66" t="s">
        <v>400</v>
      </c>
      <c r="B436" s="68">
        <v>42614</v>
      </c>
      <c r="C436" s="68" t="s">
        <v>578</v>
      </c>
      <c r="D436" s="142" t="s">
        <v>598</v>
      </c>
      <c r="E436" s="141" t="s">
        <v>601</v>
      </c>
      <c r="F436" s="155">
        <v>3</v>
      </c>
      <c r="G436" s="154" t="s">
        <v>362</v>
      </c>
      <c r="J436" s="46" t="s">
        <v>90</v>
      </c>
      <c r="K436" s="256"/>
      <c r="L436" s="5" t="s">
        <v>82</v>
      </c>
    </row>
    <row r="437" spans="1:12" ht="28" x14ac:dyDescent="0.2">
      <c r="A437" s="66" t="s">
        <v>400</v>
      </c>
      <c r="B437" s="68">
        <v>42614</v>
      </c>
      <c r="C437" s="68" t="s">
        <v>578</v>
      </c>
      <c r="D437" s="142" t="s">
        <v>598</v>
      </c>
      <c r="E437" s="141" t="s">
        <v>601</v>
      </c>
      <c r="F437" s="155">
        <v>4</v>
      </c>
      <c r="G437" s="154" t="s">
        <v>363</v>
      </c>
      <c r="J437" s="46" t="s">
        <v>90</v>
      </c>
      <c r="K437" s="256"/>
      <c r="L437" s="5" t="s">
        <v>82</v>
      </c>
    </row>
    <row r="438" spans="1:12" ht="28" x14ac:dyDescent="0.2">
      <c r="A438" s="66" t="s">
        <v>400</v>
      </c>
      <c r="B438" s="68">
        <v>42614</v>
      </c>
      <c r="C438" s="68" t="s">
        <v>578</v>
      </c>
      <c r="D438" s="142" t="s">
        <v>598</v>
      </c>
      <c r="E438" s="141" t="s">
        <v>601</v>
      </c>
      <c r="F438" s="155">
        <v>5</v>
      </c>
      <c r="G438" s="154" t="s">
        <v>364</v>
      </c>
      <c r="J438" s="46" t="s">
        <v>90</v>
      </c>
      <c r="K438" s="256"/>
      <c r="L438" s="5" t="s">
        <v>81</v>
      </c>
    </row>
    <row r="439" spans="1:12" ht="42" x14ac:dyDescent="0.2">
      <c r="A439" s="66" t="s">
        <v>400</v>
      </c>
      <c r="B439" s="68">
        <v>42614</v>
      </c>
      <c r="C439" s="68" t="s">
        <v>578</v>
      </c>
      <c r="D439" s="142" t="s">
        <v>598</v>
      </c>
      <c r="E439" s="141" t="s">
        <v>601</v>
      </c>
      <c r="F439" s="155">
        <v>6</v>
      </c>
      <c r="G439" s="154" t="s">
        <v>365</v>
      </c>
      <c r="J439" s="46" t="s">
        <v>90</v>
      </c>
      <c r="K439" s="256"/>
      <c r="L439" s="5" t="s">
        <v>82</v>
      </c>
    </row>
    <row r="440" spans="1:12" ht="28" x14ac:dyDescent="0.2">
      <c r="A440" s="66" t="s">
        <v>400</v>
      </c>
      <c r="B440" s="68">
        <v>42614</v>
      </c>
      <c r="C440" s="68" t="s">
        <v>578</v>
      </c>
      <c r="D440" s="142" t="s">
        <v>598</v>
      </c>
      <c r="E440" s="141" t="s">
        <v>601</v>
      </c>
      <c r="F440" s="155">
        <v>7</v>
      </c>
      <c r="G440" s="154" t="s">
        <v>366</v>
      </c>
      <c r="J440" s="46" t="s">
        <v>90</v>
      </c>
      <c r="K440" s="256"/>
      <c r="L440" s="5" t="s">
        <v>82</v>
      </c>
    </row>
    <row r="441" spans="1:12" ht="42" x14ac:dyDescent="0.2">
      <c r="A441" s="66" t="s">
        <v>400</v>
      </c>
      <c r="B441" s="68">
        <v>42614</v>
      </c>
      <c r="C441" s="68" t="s">
        <v>578</v>
      </c>
      <c r="D441" s="142" t="s">
        <v>598</v>
      </c>
      <c r="E441" s="141" t="s">
        <v>601</v>
      </c>
      <c r="F441" s="155">
        <v>8</v>
      </c>
      <c r="G441" s="154" t="s">
        <v>367</v>
      </c>
      <c r="J441" s="46" t="s">
        <v>90</v>
      </c>
      <c r="K441" s="256"/>
      <c r="L441" s="5" t="s">
        <v>82</v>
      </c>
    </row>
    <row r="442" spans="1:12" ht="70" x14ac:dyDescent="0.2">
      <c r="A442" s="66" t="s">
        <v>400</v>
      </c>
      <c r="B442" s="68">
        <v>42614</v>
      </c>
      <c r="C442" s="68" t="s">
        <v>578</v>
      </c>
      <c r="D442" s="142" t="s">
        <v>598</v>
      </c>
      <c r="E442" s="141" t="s">
        <v>601</v>
      </c>
      <c r="F442" s="155">
        <v>9</v>
      </c>
      <c r="G442" s="154" t="s">
        <v>368</v>
      </c>
      <c r="J442" s="46" t="s">
        <v>90</v>
      </c>
      <c r="K442" s="256"/>
      <c r="L442" s="5" t="s">
        <v>82</v>
      </c>
    </row>
    <row r="443" spans="1:12" ht="28" x14ac:dyDescent="0.2">
      <c r="A443" s="66" t="s">
        <v>400</v>
      </c>
      <c r="B443" s="68">
        <v>42614</v>
      </c>
      <c r="C443" s="68" t="s">
        <v>578</v>
      </c>
      <c r="D443" s="142" t="s">
        <v>598</v>
      </c>
      <c r="E443" s="141" t="s">
        <v>601</v>
      </c>
      <c r="F443" s="155">
        <v>10</v>
      </c>
      <c r="G443" s="154" t="s">
        <v>369</v>
      </c>
      <c r="J443" s="46" t="s">
        <v>90</v>
      </c>
      <c r="K443" s="256"/>
      <c r="L443" s="5" t="s">
        <v>81</v>
      </c>
    </row>
    <row r="444" spans="1:12" ht="70" x14ac:dyDescent="0.2">
      <c r="A444" s="66" t="s">
        <v>400</v>
      </c>
      <c r="B444" s="68">
        <v>42614</v>
      </c>
      <c r="C444" s="68" t="s">
        <v>578</v>
      </c>
      <c r="D444" s="142" t="s">
        <v>598</v>
      </c>
      <c r="E444" s="141" t="s">
        <v>601</v>
      </c>
      <c r="F444" s="155">
        <v>11</v>
      </c>
      <c r="G444" s="154" t="s">
        <v>370</v>
      </c>
      <c r="J444" s="46" t="s">
        <v>90</v>
      </c>
      <c r="K444" s="256"/>
      <c r="L444" s="5" t="s">
        <v>82</v>
      </c>
    </row>
    <row r="445" spans="1:12" ht="56" x14ac:dyDescent="0.2">
      <c r="A445" s="66" t="s">
        <v>400</v>
      </c>
      <c r="B445" s="68">
        <v>42614</v>
      </c>
      <c r="C445" s="68" t="s">
        <v>578</v>
      </c>
      <c r="D445" s="142" t="s">
        <v>598</v>
      </c>
      <c r="E445" s="141" t="s">
        <v>601</v>
      </c>
      <c r="F445" s="155">
        <v>12</v>
      </c>
      <c r="G445" s="154" t="s">
        <v>371</v>
      </c>
      <c r="J445" s="46" t="s">
        <v>90</v>
      </c>
      <c r="K445" s="256"/>
      <c r="L445" s="5" t="s">
        <v>81</v>
      </c>
    </row>
    <row r="446" spans="1:12" x14ac:dyDescent="0.2">
      <c r="A446" s="66" t="s">
        <v>400</v>
      </c>
      <c r="B446" s="68">
        <v>42614</v>
      </c>
      <c r="C446" s="68" t="s">
        <v>578</v>
      </c>
      <c r="D446" s="142" t="s">
        <v>598</v>
      </c>
      <c r="E446" s="141" t="s">
        <v>601</v>
      </c>
      <c r="F446" s="155">
        <v>13</v>
      </c>
      <c r="G446" s="74" t="s">
        <v>372</v>
      </c>
      <c r="J446" s="46" t="s">
        <v>90</v>
      </c>
      <c r="K446" s="256"/>
      <c r="L446" s="5" t="s">
        <v>649</v>
      </c>
    </row>
    <row r="447" spans="1:12" x14ac:dyDescent="0.2">
      <c r="A447" s="66" t="s">
        <v>400</v>
      </c>
      <c r="B447" s="68">
        <v>42614</v>
      </c>
      <c r="C447" s="68" t="s">
        <v>578</v>
      </c>
      <c r="D447" s="142" t="s">
        <v>598</v>
      </c>
      <c r="E447" s="141" t="s">
        <v>601</v>
      </c>
      <c r="F447" s="155">
        <v>14</v>
      </c>
      <c r="G447" s="74" t="s">
        <v>373</v>
      </c>
      <c r="J447" s="46" t="s">
        <v>90</v>
      </c>
      <c r="K447" s="256"/>
      <c r="L447" s="5" t="s">
        <v>649</v>
      </c>
    </row>
    <row r="448" spans="1:12" x14ac:dyDescent="0.2">
      <c r="A448" s="66" t="s">
        <v>400</v>
      </c>
      <c r="B448" s="68">
        <v>42614</v>
      </c>
      <c r="C448" s="68" t="s">
        <v>578</v>
      </c>
      <c r="D448" s="142" t="s">
        <v>598</v>
      </c>
      <c r="E448" s="141" t="s">
        <v>601</v>
      </c>
      <c r="F448" s="155">
        <v>15</v>
      </c>
      <c r="G448" s="74" t="s">
        <v>374</v>
      </c>
      <c r="J448" s="46" t="s">
        <v>90</v>
      </c>
      <c r="K448" s="256"/>
      <c r="L448" s="5" t="s">
        <v>649</v>
      </c>
    </row>
    <row r="449" spans="1:12" ht="28" x14ac:dyDescent="0.2">
      <c r="A449" s="66" t="s">
        <v>400</v>
      </c>
      <c r="B449" s="68">
        <v>42614</v>
      </c>
      <c r="C449" s="68" t="s">
        <v>578</v>
      </c>
      <c r="D449" s="142" t="s">
        <v>598</v>
      </c>
      <c r="E449" s="141" t="s">
        <v>601</v>
      </c>
      <c r="F449" s="155">
        <v>16</v>
      </c>
      <c r="G449" s="154" t="s">
        <v>375</v>
      </c>
      <c r="J449" s="46" t="s">
        <v>90</v>
      </c>
      <c r="K449" s="256"/>
      <c r="L449" s="5" t="s">
        <v>649</v>
      </c>
    </row>
    <row r="450" spans="1:12" x14ac:dyDescent="0.2">
      <c r="A450" s="66" t="s">
        <v>400</v>
      </c>
      <c r="B450" s="68">
        <v>42614</v>
      </c>
      <c r="C450" s="68" t="s">
        <v>578</v>
      </c>
      <c r="D450" s="142" t="s">
        <v>598</v>
      </c>
      <c r="E450" s="141" t="s">
        <v>601</v>
      </c>
      <c r="F450" s="155">
        <v>17</v>
      </c>
      <c r="G450" s="74" t="s">
        <v>376</v>
      </c>
      <c r="J450" s="46" t="s">
        <v>90</v>
      </c>
      <c r="K450" s="256"/>
      <c r="L450" s="5" t="s">
        <v>649</v>
      </c>
    </row>
    <row r="451" spans="1:12" x14ac:dyDescent="0.2">
      <c r="A451" s="66" t="s">
        <v>400</v>
      </c>
      <c r="B451" s="68">
        <v>42614</v>
      </c>
      <c r="C451" s="68" t="s">
        <v>578</v>
      </c>
      <c r="D451" s="142" t="s">
        <v>598</v>
      </c>
      <c r="E451" s="141" t="s">
        <v>601</v>
      </c>
      <c r="F451" s="155">
        <v>18</v>
      </c>
      <c r="G451" s="74" t="s">
        <v>377</v>
      </c>
      <c r="J451" s="46" t="s">
        <v>90</v>
      </c>
      <c r="K451" s="256"/>
      <c r="L451" s="5" t="s">
        <v>649</v>
      </c>
    </row>
    <row r="452" spans="1:12" ht="56" x14ac:dyDescent="0.2">
      <c r="A452" s="66" t="s">
        <v>400</v>
      </c>
      <c r="B452" s="68">
        <v>42614</v>
      </c>
      <c r="C452" s="68" t="s">
        <v>578</v>
      </c>
      <c r="D452" s="142" t="s">
        <v>598</v>
      </c>
      <c r="E452" s="141" t="s">
        <v>602</v>
      </c>
      <c r="F452" s="152">
        <v>1</v>
      </c>
      <c r="G452" s="82" t="s">
        <v>360</v>
      </c>
      <c r="H452" s="256"/>
      <c r="I452" s="256"/>
      <c r="J452" s="46" t="s">
        <v>90</v>
      </c>
      <c r="K452" s="256"/>
      <c r="L452" s="5" t="s">
        <v>81</v>
      </c>
    </row>
    <row r="453" spans="1:12" ht="25" x14ac:dyDescent="0.2">
      <c r="A453" s="66" t="s">
        <v>400</v>
      </c>
      <c r="B453" s="68">
        <v>42614</v>
      </c>
      <c r="C453" s="68" t="s">
        <v>578</v>
      </c>
      <c r="D453" s="142" t="s">
        <v>598</v>
      </c>
      <c r="E453" s="141" t="s">
        <v>602</v>
      </c>
      <c r="F453" s="153">
        <v>2</v>
      </c>
      <c r="G453" s="257" t="s">
        <v>361</v>
      </c>
      <c r="H453" s="258"/>
      <c r="I453" s="147"/>
      <c r="J453" s="46" t="s">
        <v>90</v>
      </c>
      <c r="K453" s="256"/>
      <c r="L453" s="5" t="s">
        <v>81</v>
      </c>
    </row>
    <row r="454" spans="1:12" ht="28" x14ac:dyDescent="0.2">
      <c r="A454" s="66" t="s">
        <v>400</v>
      </c>
      <c r="B454" s="68">
        <v>42614</v>
      </c>
      <c r="C454" s="68" t="s">
        <v>578</v>
      </c>
      <c r="D454" s="142" t="s">
        <v>598</v>
      </c>
      <c r="E454" s="141" t="s">
        <v>602</v>
      </c>
      <c r="F454" s="155">
        <v>3</v>
      </c>
      <c r="G454" s="154" t="s">
        <v>362</v>
      </c>
      <c r="J454" s="46" t="s">
        <v>90</v>
      </c>
      <c r="K454" s="256"/>
      <c r="L454" s="5" t="s">
        <v>82</v>
      </c>
    </row>
    <row r="455" spans="1:12" ht="28" x14ac:dyDescent="0.2">
      <c r="A455" s="66" t="s">
        <v>400</v>
      </c>
      <c r="B455" s="68">
        <v>42614</v>
      </c>
      <c r="C455" s="68" t="s">
        <v>578</v>
      </c>
      <c r="D455" s="142" t="s">
        <v>598</v>
      </c>
      <c r="E455" s="141" t="s">
        <v>602</v>
      </c>
      <c r="F455" s="155">
        <v>4</v>
      </c>
      <c r="G455" s="154" t="s">
        <v>363</v>
      </c>
      <c r="J455" s="46" t="s">
        <v>90</v>
      </c>
      <c r="K455" s="256"/>
      <c r="L455" s="5" t="s">
        <v>82</v>
      </c>
    </row>
    <row r="456" spans="1:12" ht="28" x14ac:dyDescent="0.2">
      <c r="A456" s="66" t="s">
        <v>400</v>
      </c>
      <c r="B456" s="68">
        <v>42614</v>
      </c>
      <c r="C456" s="68" t="s">
        <v>578</v>
      </c>
      <c r="D456" s="142" t="s">
        <v>598</v>
      </c>
      <c r="E456" s="141" t="s">
        <v>602</v>
      </c>
      <c r="F456" s="155">
        <v>5</v>
      </c>
      <c r="G456" s="154" t="s">
        <v>364</v>
      </c>
      <c r="J456" s="46" t="s">
        <v>90</v>
      </c>
      <c r="K456" s="256"/>
      <c r="L456" s="5" t="s">
        <v>81</v>
      </c>
    </row>
    <row r="457" spans="1:12" ht="42" x14ac:dyDescent="0.2">
      <c r="A457" s="66" t="s">
        <v>400</v>
      </c>
      <c r="B457" s="68">
        <v>42614</v>
      </c>
      <c r="C457" s="68" t="s">
        <v>578</v>
      </c>
      <c r="D457" s="142" t="s">
        <v>598</v>
      </c>
      <c r="E457" s="141" t="s">
        <v>602</v>
      </c>
      <c r="F457" s="155">
        <v>6</v>
      </c>
      <c r="G457" s="154" t="s">
        <v>365</v>
      </c>
      <c r="J457" s="46" t="s">
        <v>90</v>
      </c>
      <c r="K457" s="256"/>
      <c r="L457" s="5" t="s">
        <v>82</v>
      </c>
    </row>
    <row r="458" spans="1:12" ht="28" x14ac:dyDescent="0.2">
      <c r="A458" s="66" t="s">
        <v>400</v>
      </c>
      <c r="B458" s="68">
        <v>42614</v>
      </c>
      <c r="C458" s="68" t="s">
        <v>578</v>
      </c>
      <c r="D458" s="142" t="s">
        <v>598</v>
      </c>
      <c r="E458" s="141" t="s">
        <v>602</v>
      </c>
      <c r="F458" s="155">
        <v>7</v>
      </c>
      <c r="G458" s="154" t="s">
        <v>366</v>
      </c>
      <c r="J458" s="46" t="s">
        <v>90</v>
      </c>
      <c r="K458" s="256"/>
      <c r="L458" s="5" t="s">
        <v>82</v>
      </c>
    </row>
    <row r="459" spans="1:12" ht="42" x14ac:dyDescent="0.2">
      <c r="A459" s="66" t="s">
        <v>400</v>
      </c>
      <c r="B459" s="68">
        <v>42614</v>
      </c>
      <c r="C459" s="68" t="s">
        <v>578</v>
      </c>
      <c r="D459" s="142" t="s">
        <v>598</v>
      </c>
      <c r="E459" s="141" t="s">
        <v>602</v>
      </c>
      <c r="F459" s="155">
        <v>8</v>
      </c>
      <c r="G459" s="154" t="s">
        <v>367</v>
      </c>
      <c r="J459" s="46" t="s">
        <v>90</v>
      </c>
      <c r="K459" s="256"/>
      <c r="L459" s="5" t="s">
        <v>82</v>
      </c>
    </row>
    <row r="460" spans="1:12" ht="70" x14ac:dyDescent="0.2">
      <c r="A460" s="66" t="s">
        <v>400</v>
      </c>
      <c r="B460" s="68">
        <v>42614</v>
      </c>
      <c r="C460" s="68" t="s">
        <v>578</v>
      </c>
      <c r="D460" s="142" t="s">
        <v>598</v>
      </c>
      <c r="E460" s="141" t="s">
        <v>602</v>
      </c>
      <c r="F460" s="155">
        <v>9</v>
      </c>
      <c r="G460" s="154" t="s">
        <v>368</v>
      </c>
      <c r="J460" s="46" t="s">
        <v>90</v>
      </c>
      <c r="K460" s="256"/>
      <c r="L460" s="5" t="s">
        <v>82</v>
      </c>
    </row>
    <row r="461" spans="1:12" ht="28" x14ac:dyDescent="0.2">
      <c r="A461" s="66" t="s">
        <v>400</v>
      </c>
      <c r="B461" s="68">
        <v>42614</v>
      </c>
      <c r="C461" s="68" t="s">
        <v>578</v>
      </c>
      <c r="D461" s="142" t="s">
        <v>598</v>
      </c>
      <c r="E461" s="141" t="s">
        <v>602</v>
      </c>
      <c r="F461" s="155">
        <v>10</v>
      </c>
      <c r="G461" s="154" t="s">
        <v>369</v>
      </c>
      <c r="J461" s="46" t="s">
        <v>90</v>
      </c>
      <c r="K461" s="256"/>
      <c r="L461" s="5" t="s">
        <v>81</v>
      </c>
    </row>
    <row r="462" spans="1:12" ht="70" x14ac:dyDescent="0.2">
      <c r="A462" s="66" t="s">
        <v>400</v>
      </c>
      <c r="B462" s="68">
        <v>42614</v>
      </c>
      <c r="C462" s="68" t="s">
        <v>578</v>
      </c>
      <c r="D462" s="142" t="s">
        <v>598</v>
      </c>
      <c r="E462" s="141" t="s">
        <v>602</v>
      </c>
      <c r="F462" s="155">
        <v>11</v>
      </c>
      <c r="G462" s="154" t="s">
        <v>370</v>
      </c>
      <c r="J462" s="46" t="s">
        <v>90</v>
      </c>
      <c r="K462" s="256"/>
      <c r="L462" s="5" t="s">
        <v>82</v>
      </c>
    </row>
    <row r="463" spans="1:12" ht="56" x14ac:dyDescent="0.2">
      <c r="A463" s="66" t="s">
        <v>400</v>
      </c>
      <c r="B463" s="68">
        <v>42614</v>
      </c>
      <c r="C463" s="68" t="s">
        <v>578</v>
      </c>
      <c r="D463" s="142" t="s">
        <v>598</v>
      </c>
      <c r="E463" s="141" t="s">
        <v>602</v>
      </c>
      <c r="F463" s="155">
        <v>12</v>
      </c>
      <c r="G463" s="154" t="s">
        <v>371</v>
      </c>
      <c r="J463" s="46" t="s">
        <v>90</v>
      </c>
      <c r="K463" s="256"/>
      <c r="L463" s="5" t="s">
        <v>81</v>
      </c>
    </row>
    <row r="464" spans="1:12" x14ac:dyDescent="0.2">
      <c r="A464" s="66" t="s">
        <v>400</v>
      </c>
      <c r="B464" s="68">
        <v>42614</v>
      </c>
      <c r="C464" s="68" t="s">
        <v>578</v>
      </c>
      <c r="D464" s="142" t="s">
        <v>598</v>
      </c>
      <c r="E464" s="141" t="s">
        <v>602</v>
      </c>
      <c r="F464" s="155">
        <v>13</v>
      </c>
      <c r="G464" s="74" t="s">
        <v>372</v>
      </c>
      <c r="J464" s="46" t="s">
        <v>90</v>
      </c>
      <c r="K464" s="256"/>
      <c r="L464" s="5" t="s">
        <v>649</v>
      </c>
    </row>
    <row r="465" spans="1:12" x14ac:dyDescent="0.2">
      <c r="A465" s="66" t="s">
        <v>400</v>
      </c>
      <c r="B465" s="68">
        <v>42614</v>
      </c>
      <c r="C465" s="68" t="s">
        <v>578</v>
      </c>
      <c r="D465" s="142" t="s">
        <v>598</v>
      </c>
      <c r="E465" s="141" t="s">
        <v>602</v>
      </c>
      <c r="F465" s="155">
        <v>14</v>
      </c>
      <c r="G465" s="74" t="s">
        <v>373</v>
      </c>
      <c r="J465" s="46" t="s">
        <v>90</v>
      </c>
      <c r="K465" s="256"/>
      <c r="L465" s="5" t="s">
        <v>649</v>
      </c>
    </row>
    <row r="466" spans="1:12" x14ac:dyDescent="0.2">
      <c r="A466" s="66" t="s">
        <v>400</v>
      </c>
      <c r="B466" s="68">
        <v>42614</v>
      </c>
      <c r="C466" s="68" t="s">
        <v>578</v>
      </c>
      <c r="D466" s="142" t="s">
        <v>598</v>
      </c>
      <c r="E466" s="141" t="s">
        <v>602</v>
      </c>
      <c r="F466" s="155">
        <v>15</v>
      </c>
      <c r="G466" s="74" t="s">
        <v>374</v>
      </c>
      <c r="J466" s="46" t="s">
        <v>90</v>
      </c>
      <c r="K466" s="256"/>
      <c r="L466" s="5" t="s">
        <v>649</v>
      </c>
    </row>
    <row r="467" spans="1:12" ht="28" x14ac:dyDescent="0.2">
      <c r="A467" s="66" t="s">
        <v>400</v>
      </c>
      <c r="B467" s="68">
        <v>42614</v>
      </c>
      <c r="C467" s="68" t="s">
        <v>578</v>
      </c>
      <c r="D467" s="142" t="s">
        <v>598</v>
      </c>
      <c r="E467" s="141" t="s">
        <v>602</v>
      </c>
      <c r="F467" s="155">
        <v>16</v>
      </c>
      <c r="G467" s="154" t="s">
        <v>375</v>
      </c>
      <c r="J467" s="46" t="s">
        <v>90</v>
      </c>
      <c r="K467" s="256"/>
      <c r="L467" s="5" t="s">
        <v>649</v>
      </c>
    </row>
    <row r="468" spans="1:12" x14ac:dyDescent="0.2">
      <c r="A468" s="66" t="s">
        <v>400</v>
      </c>
      <c r="B468" s="68">
        <v>42614</v>
      </c>
      <c r="C468" s="68" t="s">
        <v>578</v>
      </c>
      <c r="D468" s="142" t="s">
        <v>598</v>
      </c>
      <c r="E468" s="141" t="s">
        <v>602</v>
      </c>
      <c r="F468" s="155">
        <v>17</v>
      </c>
      <c r="G468" s="74" t="s">
        <v>376</v>
      </c>
      <c r="J468" s="46" t="s">
        <v>90</v>
      </c>
      <c r="K468" s="256"/>
      <c r="L468" s="5" t="s">
        <v>649</v>
      </c>
    </row>
    <row r="469" spans="1:12" x14ac:dyDescent="0.2">
      <c r="A469" s="66" t="s">
        <v>400</v>
      </c>
      <c r="B469" s="68">
        <v>42614</v>
      </c>
      <c r="C469" s="68" t="s">
        <v>578</v>
      </c>
      <c r="D469" s="142" t="s">
        <v>598</v>
      </c>
      <c r="E469" s="141" t="s">
        <v>602</v>
      </c>
      <c r="F469" s="155">
        <v>18</v>
      </c>
      <c r="G469" s="74" t="s">
        <v>377</v>
      </c>
      <c r="J469" s="46" t="s">
        <v>90</v>
      </c>
      <c r="K469" s="256"/>
      <c r="L469" s="5" t="s">
        <v>649</v>
      </c>
    </row>
    <row r="470" spans="1:12" ht="56" x14ac:dyDescent="0.2">
      <c r="A470" s="66" t="s">
        <v>400</v>
      </c>
      <c r="B470" s="68">
        <v>42614</v>
      </c>
      <c r="C470" s="68" t="s">
        <v>578</v>
      </c>
      <c r="D470" s="142" t="s">
        <v>603</v>
      </c>
      <c r="E470" s="141" t="s">
        <v>604</v>
      </c>
      <c r="F470" s="152">
        <v>1</v>
      </c>
      <c r="G470" s="82" t="s">
        <v>360</v>
      </c>
      <c r="H470" s="256"/>
      <c r="I470" s="256"/>
      <c r="J470" s="46" t="s">
        <v>88</v>
      </c>
      <c r="K470" s="256"/>
      <c r="L470" s="5" t="s">
        <v>81</v>
      </c>
    </row>
    <row r="471" spans="1:12" ht="25" x14ac:dyDescent="0.2">
      <c r="A471" s="66" t="s">
        <v>400</v>
      </c>
      <c r="B471" s="68">
        <v>42614</v>
      </c>
      <c r="C471" s="68" t="s">
        <v>578</v>
      </c>
      <c r="D471" s="142" t="s">
        <v>603</v>
      </c>
      <c r="E471" s="141" t="s">
        <v>604</v>
      </c>
      <c r="F471" s="153">
        <v>2</v>
      </c>
      <c r="G471" s="257" t="s">
        <v>361</v>
      </c>
      <c r="H471" s="258"/>
      <c r="I471" s="147"/>
      <c r="J471" s="46" t="s">
        <v>88</v>
      </c>
      <c r="K471" s="256"/>
      <c r="L471" s="5" t="s">
        <v>82</v>
      </c>
    </row>
    <row r="472" spans="1:12" ht="28" x14ac:dyDescent="0.2">
      <c r="A472" s="66" t="s">
        <v>400</v>
      </c>
      <c r="B472" s="68">
        <v>42614</v>
      </c>
      <c r="C472" s="68" t="s">
        <v>578</v>
      </c>
      <c r="D472" s="142" t="s">
        <v>603</v>
      </c>
      <c r="E472" s="141" t="s">
        <v>604</v>
      </c>
      <c r="F472" s="155">
        <v>3</v>
      </c>
      <c r="G472" s="154" t="s">
        <v>362</v>
      </c>
      <c r="J472" s="46" t="s">
        <v>88</v>
      </c>
      <c r="K472" s="256"/>
      <c r="L472" s="5" t="s">
        <v>82</v>
      </c>
    </row>
    <row r="473" spans="1:12" ht="28" x14ac:dyDescent="0.2">
      <c r="A473" s="66" t="s">
        <v>400</v>
      </c>
      <c r="B473" s="68">
        <v>42614</v>
      </c>
      <c r="C473" s="68" t="s">
        <v>578</v>
      </c>
      <c r="D473" s="142" t="s">
        <v>603</v>
      </c>
      <c r="E473" s="141" t="s">
        <v>604</v>
      </c>
      <c r="F473" s="155">
        <v>4</v>
      </c>
      <c r="G473" s="154" t="s">
        <v>363</v>
      </c>
      <c r="J473" s="46" t="s">
        <v>88</v>
      </c>
      <c r="K473" s="256"/>
      <c r="L473" s="5" t="s">
        <v>82</v>
      </c>
    </row>
    <row r="474" spans="1:12" ht="28" x14ac:dyDescent="0.2">
      <c r="A474" s="66" t="s">
        <v>400</v>
      </c>
      <c r="B474" s="68">
        <v>42614</v>
      </c>
      <c r="C474" s="68" t="s">
        <v>578</v>
      </c>
      <c r="D474" s="142" t="s">
        <v>603</v>
      </c>
      <c r="E474" s="141" t="s">
        <v>604</v>
      </c>
      <c r="F474" s="155">
        <v>5</v>
      </c>
      <c r="G474" s="154" t="s">
        <v>364</v>
      </c>
      <c r="J474" s="46" t="s">
        <v>88</v>
      </c>
      <c r="K474" s="256"/>
      <c r="L474" s="5" t="s">
        <v>81</v>
      </c>
    </row>
    <row r="475" spans="1:12" ht="42" x14ac:dyDescent="0.2">
      <c r="A475" s="66" t="s">
        <v>400</v>
      </c>
      <c r="B475" s="68">
        <v>42614</v>
      </c>
      <c r="C475" s="68" t="s">
        <v>578</v>
      </c>
      <c r="D475" s="142" t="s">
        <v>603</v>
      </c>
      <c r="E475" s="141" t="s">
        <v>604</v>
      </c>
      <c r="F475" s="155">
        <v>6</v>
      </c>
      <c r="G475" s="154" t="s">
        <v>365</v>
      </c>
      <c r="J475" s="46" t="s">
        <v>88</v>
      </c>
      <c r="K475" s="256"/>
      <c r="L475" s="5" t="s">
        <v>82</v>
      </c>
    </row>
    <row r="476" spans="1:12" ht="28" x14ac:dyDescent="0.2">
      <c r="A476" s="66" t="s">
        <v>400</v>
      </c>
      <c r="B476" s="68">
        <v>42614</v>
      </c>
      <c r="C476" s="68" t="s">
        <v>578</v>
      </c>
      <c r="D476" s="142" t="s">
        <v>603</v>
      </c>
      <c r="E476" s="141" t="s">
        <v>604</v>
      </c>
      <c r="F476" s="155">
        <v>7</v>
      </c>
      <c r="G476" s="154" t="s">
        <v>366</v>
      </c>
      <c r="J476" s="46" t="s">
        <v>88</v>
      </c>
      <c r="K476" s="256"/>
      <c r="L476" s="5" t="s">
        <v>81</v>
      </c>
    </row>
    <row r="477" spans="1:12" ht="42" x14ac:dyDescent="0.2">
      <c r="A477" s="66" t="s">
        <v>400</v>
      </c>
      <c r="B477" s="68">
        <v>42614</v>
      </c>
      <c r="C477" s="68" t="s">
        <v>578</v>
      </c>
      <c r="D477" s="142" t="s">
        <v>603</v>
      </c>
      <c r="E477" s="141" t="s">
        <v>604</v>
      </c>
      <c r="F477" s="155">
        <v>8</v>
      </c>
      <c r="G477" s="154" t="s">
        <v>367</v>
      </c>
      <c r="J477" s="46" t="s">
        <v>88</v>
      </c>
      <c r="K477" s="256"/>
      <c r="L477" s="5" t="s">
        <v>81</v>
      </c>
    </row>
    <row r="478" spans="1:12" ht="70" x14ac:dyDescent="0.2">
      <c r="A478" s="66" t="s">
        <v>400</v>
      </c>
      <c r="B478" s="68">
        <v>42614</v>
      </c>
      <c r="C478" s="68" t="s">
        <v>578</v>
      </c>
      <c r="D478" s="142" t="s">
        <v>603</v>
      </c>
      <c r="E478" s="141" t="s">
        <v>604</v>
      </c>
      <c r="F478" s="155">
        <v>9</v>
      </c>
      <c r="G478" s="154" t="s">
        <v>368</v>
      </c>
      <c r="J478" s="46" t="s">
        <v>88</v>
      </c>
      <c r="K478" s="256"/>
      <c r="L478" s="5" t="s">
        <v>82</v>
      </c>
    </row>
    <row r="479" spans="1:12" ht="28" x14ac:dyDescent="0.2">
      <c r="A479" s="66" t="s">
        <v>400</v>
      </c>
      <c r="B479" s="68">
        <v>42614</v>
      </c>
      <c r="C479" s="68" t="s">
        <v>578</v>
      </c>
      <c r="D479" s="142" t="s">
        <v>603</v>
      </c>
      <c r="E479" s="141" t="s">
        <v>604</v>
      </c>
      <c r="F479" s="155">
        <v>10</v>
      </c>
      <c r="G479" s="154" t="s">
        <v>369</v>
      </c>
      <c r="J479" s="46" t="s">
        <v>88</v>
      </c>
      <c r="K479" s="256"/>
      <c r="L479" s="5" t="s">
        <v>82</v>
      </c>
    </row>
    <row r="480" spans="1:12" ht="70" x14ac:dyDescent="0.2">
      <c r="A480" s="66" t="s">
        <v>400</v>
      </c>
      <c r="B480" s="68">
        <v>42614</v>
      </c>
      <c r="C480" s="68" t="s">
        <v>578</v>
      </c>
      <c r="D480" s="142" t="s">
        <v>603</v>
      </c>
      <c r="E480" s="141" t="s">
        <v>604</v>
      </c>
      <c r="F480" s="155">
        <v>11</v>
      </c>
      <c r="G480" s="154" t="s">
        <v>370</v>
      </c>
      <c r="J480" s="46" t="s">
        <v>88</v>
      </c>
      <c r="K480" s="256"/>
      <c r="L480" s="5" t="s">
        <v>82</v>
      </c>
    </row>
    <row r="481" spans="1:12" ht="56" x14ac:dyDescent="0.2">
      <c r="A481" s="66" t="s">
        <v>400</v>
      </c>
      <c r="B481" s="68">
        <v>42614</v>
      </c>
      <c r="C481" s="68" t="s">
        <v>578</v>
      </c>
      <c r="D481" s="142" t="s">
        <v>603</v>
      </c>
      <c r="E481" s="141" t="s">
        <v>604</v>
      </c>
      <c r="F481" s="155">
        <v>12</v>
      </c>
      <c r="G481" s="154" t="s">
        <v>371</v>
      </c>
      <c r="J481" s="46" t="s">
        <v>88</v>
      </c>
      <c r="K481" s="256"/>
      <c r="L481" s="5" t="s">
        <v>81</v>
      </c>
    </row>
    <row r="482" spans="1:12" x14ac:dyDescent="0.2">
      <c r="A482" s="66" t="s">
        <v>400</v>
      </c>
      <c r="B482" s="68">
        <v>42614</v>
      </c>
      <c r="C482" s="68" t="s">
        <v>578</v>
      </c>
      <c r="D482" s="142" t="s">
        <v>603</v>
      </c>
      <c r="E482" s="141" t="s">
        <v>604</v>
      </c>
      <c r="F482" s="155">
        <v>13</v>
      </c>
      <c r="G482" s="74" t="s">
        <v>372</v>
      </c>
      <c r="J482" s="46" t="s">
        <v>88</v>
      </c>
      <c r="K482" s="256"/>
      <c r="L482" s="5" t="s">
        <v>649</v>
      </c>
    </row>
    <row r="483" spans="1:12" x14ac:dyDescent="0.2">
      <c r="A483" s="66" t="s">
        <v>400</v>
      </c>
      <c r="B483" s="68">
        <v>42614</v>
      </c>
      <c r="C483" s="68" t="s">
        <v>578</v>
      </c>
      <c r="D483" s="142" t="s">
        <v>603</v>
      </c>
      <c r="E483" s="141" t="s">
        <v>604</v>
      </c>
      <c r="F483" s="155">
        <v>14</v>
      </c>
      <c r="G483" s="74" t="s">
        <v>373</v>
      </c>
      <c r="J483" s="46" t="s">
        <v>88</v>
      </c>
      <c r="K483" s="256"/>
      <c r="L483" s="5" t="s">
        <v>649</v>
      </c>
    </row>
    <row r="484" spans="1:12" x14ac:dyDescent="0.2">
      <c r="A484" s="66" t="s">
        <v>400</v>
      </c>
      <c r="B484" s="68">
        <v>42614</v>
      </c>
      <c r="C484" s="68" t="s">
        <v>578</v>
      </c>
      <c r="D484" s="142" t="s">
        <v>603</v>
      </c>
      <c r="E484" s="141" t="s">
        <v>604</v>
      </c>
      <c r="F484" s="155">
        <v>15</v>
      </c>
      <c r="G484" s="74" t="s">
        <v>374</v>
      </c>
      <c r="J484" s="46" t="s">
        <v>88</v>
      </c>
      <c r="K484" s="256"/>
      <c r="L484" s="5" t="s">
        <v>649</v>
      </c>
    </row>
    <row r="485" spans="1:12" ht="28" x14ac:dyDescent="0.2">
      <c r="A485" s="66" t="s">
        <v>400</v>
      </c>
      <c r="B485" s="68">
        <v>42614</v>
      </c>
      <c r="C485" s="68" t="s">
        <v>578</v>
      </c>
      <c r="D485" s="142" t="s">
        <v>603</v>
      </c>
      <c r="E485" s="141" t="s">
        <v>604</v>
      </c>
      <c r="F485" s="155">
        <v>16</v>
      </c>
      <c r="G485" s="154" t="s">
        <v>375</v>
      </c>
      <c r="J485" s="46" t="s">
        <v>88</v>
      </c>
      <c r="K485" s="256"/>
      <c r="L485" s="5" t="s">
        <v>649</v>
      </c>
    </row>
    <row r="486" spans="1:12" x14ac:dyDescent="0.2">
      <c r="A486" s="66" t="s">
        <v>400</v>
      </c>
      <c r="B486" s="68">
        <v>42614</v>
      </c>
      <c r="C486" s="68" t="s">
        <v>578</v>
      </c>
      <c r="D486" s="142" t="s">
        <v>603</v>
      </c>
      <c r="E486" s="141" t="s">
        <v>604</v>
      </c>
      <c r="F486" s="155">
        <v>17</v>
      </c>
      <c r="G486" s="74" t="s">
        <v>376</v>
      </c>
      <c r="J486" s="46" t="s">
        <v>88</v>
      </c>
      <c r="K486" s="256"/>
      <c r="L486" s="5" t="s">
        <v>649</v>
      </c>
    </row>
    <row r="487" spans="1:12" x14ac:dyDescent="0.2">
      <c r="A487" s="66" t="s">
        <v>400</v>
      </c>
      <c r="B487" s="68">
        <v>42614</v>
      </c>
      <c r="C487" s="68" t="s">
        <v>578</v>
      </c>
      <c r="D487" s="142" t="s">
        <v>603</v>
      </c>
      <c r="E487" s="141" t="s">
        <v>604</v>
      </c>
      <c r="F487" s="155">
        <v>18</v>
      </c>
      <c r="G487" s="74" t="s">
        <v>377</v>
      </c>
      <c r="J487" s="46" t="s">
        <v>88</v>
      </c>
      <c r="K487" s="256"/>
      <c r="L487" s="5" t="s">
        <v>649</v>
      </c>
    </row>
    <row r="488" spans="1:12" ht="56" x14ac:dyDescent="0.2">
      <c r="A488" s="66" t="s">
        <v>400</v>
      </c>
      <c r="B488" s="68">
        <v>42614</v>
      </c>
      <c r="C488" s="68" t="s">
        <v>578</v>
      </c>
      <c r="D488" s="142" t="s">
        <v>603</v>
      </c>
      <c r="E488" s="141" t="s">
        <v>605</v>
      </c>
      <c r="F488" s="152">
        <v>1</v>
      </c>
      <c r="G488" s="82" t="s">
        <v>360</v>
      </c>
      <c r="H488" s="256"/>
      <c r="I488" s="256"/>
      <c r="J488" s="46" t="s">
        <v>88</v>
      </c>
      <c r="K488" s="256"/>
      <c r="L488" s="5" t="s">
        <v>81</v>
      </c>
    </row>
    <row r="489" spans="1:12" ht="25" x14ac:dyDescent="0.2">
      <c r="A489" s="66" t="s">
        <v>400</v>
      </c>
      <c r="B489" s="68">
        <v>42614</v>
      </c>
      <c r="C489" s="68" t="s">
        <v>578</v>
      </c>
      <c r="D489" s="142" t="s">
        <v>603</v>
      </c>
      <c r="E489" s="141" t="s">
        <v>605</v>
      </c>
      <c r="F489" s="153">
        <v>2</v>
      </c>
      <c r="G489" s="257" t="s">
        <v>361</v>
      </c>
      <c r="H489" s="258"/>
      <c r="I489" s="147"/>
      <c r="J489" s="46" t="s">
        <v>88</v>
      </c>
      <c r="K489" s="256"/>
      <c r="L489" s="5" t="s">
        <v>82</v>
      </c>
    </row>
    <row r="490" spans="1:12" ht="28" x14ac:dyDescent="0.2">
      <c r="A490" s="66" t="s">
        <v>400</v>
      </c>
      <c r="B490" s="68">
        <v>42614</v>
      </c>
      <c r="C490" s="68" t="s">
        <v>578</v>
      </c>
      <c r="D490" s="142" t="s">
        <v>603</v>
      </c>
      <c r="E490" s="141" t="s">
        <v>605</v>
      </c>
      <c r="F490" s="155">
        <v>3</v>
      </c>
      <c r="G490" s="154" t="s">
        <v>362</v>
      </c>
      <c r="J490" s="46" t="s">
        <v>88</v>
      </c>
      <c r="K490" s="256"/>
      <c r="L490" s="5" t="s">
        <v>82</v>
      </c>
    </row>
    <row r="491" spans="1:12" ht="28" x14ac:dyDescent="0.2">
      <c r="A491" s="66" t="s">
        <v>400</v>
      </c>
      <c r="B491" s="68">
        <v>42614</v>
      </c>
      <c r="C491" s="68" t="s">
        <v>578</v>
      </c>
      <c r="D491" s="142" t="s">
        <v>603</v>
      </c>
      <c r="E491" s="141" t="s">
        <v>605</v>
      </c>
      <c r="F491" s="155">
        <v>4</v>
      </c>
      <c r="G491" s="154" t="s">
        <v>363</v>
      </c>
      <c r="J491" s="46" t="s">
        <v>88</v>
      </c>
      <c r="K491" s="256"/>
      <c r="L491" s="5" t="s">
        <v>82</v>
      </c>
    </row>
    <row r="492" spans="1:12" ht="28" x14ac:dyDescent="0.2">
      <c r="A492" s="66" t="s">
        <v>400</v>
      </c>
      <c r="B492" s="68">
        <v>42614</v>
      </c>
      <c r="C492" s="68" t="s">
        <v>578</v>
      </c>
      <c r="D492" s="142" t="s">
        <v>603</v>
      </c>
      <c r="E492" s="141" t="s">
        <v>605</v>
      </c>
      <c r="F492" s="155">
        <v>5</v>
      </c>
      <c r="G492" s="154" t="s">
        <v>364</v>
      </c>
      <c r="J492" s="46" t="s">
        <v>88</v>
      </c>
      <c r="K492" s="256"/>
      <c r="L492" s="5" t="s">
        <v>81</v>
      </c>
    </row>
    <row r="493" spans="1:12" ht="42" x14ac:dyDescent="0.2">
      <c r="A493" s="66" t="s">
        <v>400</v>
      </c>
      <c r="B493" s="68">
        <v>42614</v>
      </c>
      <c r="C493" s="68" t="s">
        <v>578</v>
      </c>
      <c r="D493" s="142" t="s">
        <v>603</v>
      </c>
      <c r="E493" s="141" t="s">
        <v>605</v>
      </c>
      <c r="F493" s="155">
        <v>6</v>
      </c>
      <c r="G493" s="154" t="s">
        <v>365</v>
      </c>
      <c r="J493" s="46" t="s">
        <v>88</v>
      </c>
      <c r="K493" s="256"/>
      <c r="L493" s="5" t="s">
        <v>82</v>
      </c>
    </row>
    <row r="494" spans="1:12" ht="28" x14ac:dyDescent="0.2">
      <c r="A494" s="66" t="s">
        <v>400</v>
      </c>
      <c r="B494" s="68">
        <v>42614</v>
      </c>
      <c r="C494" s="68" t="s">
        <v>578</v>
      </c>
      <c r="D494" s="142" t="s">
        <v>603</v>
      </c>
      <c r="E494" s="141" t="s">
        <v>605</v>
      </c>
      <c r="F494" s="155">
        <v>7</v>
      </c>
      <c r="G494" s="154" t="s">
        <v>366</v>
      </c>
      <c r="J494" s="46" t="s">
        <v>88</v>
      </c>
      <c r="K494" s="256"/>
      <c r="L494" s="5" t="s">
        <v>81</v>
      </c>
    </row>
    <row r="495" spans="1:12" ht="42" x14ac:dyDescent="0.2">
      <c r="A495" s="66" t="s">
        <v>400</v>
      </c>
      <c r="B495" s="68">
        <v>42614</v>
      </c>
      <c r="C495" s="68" t="s">
        <v>578</v>
      </c>
      <c r="D495" s="142" t="s">
        <v>603</v>
      </c>
      <c r="E495" s="141" t="s">
        <v>605</v>
      </c>
      <c r="F495" s="155">
        <v>8</v>
      </c>
      <c r="G495" s="154" t="s">
        <v>367</v>
      </c>
      <c r="J495" s="46" t="s">
        <v>88</v>
      </c>
      <c r="K495" s="256"/>
      <c r="L495" s="5" t="s">
        <v>81</v>
      </c>
    </row>
    <row r="496" spans="1:12" ht="70" x14ac:dyDescent="0.2">
      <c r="A496" s="66" t="s">
        <v>400</v>
      </c>
      <c r="B496" s="68">
        <v>42614</v>
      </c>
      <c r="C496" s="68" t="s">
        <v>578</v>
      </c>
      <c r="D496" s="142" t="s">
        <v>603</v>
      </c>
      <c r="E496" s="141" t="s">
        <v>605</v>
      </c>
      <c r="F496" s="155">
        <v>9</v>
      </c>
      <c r="G496" s="154" t="s">
        <v>368</v>
      </c>
      <c r="J496" s="46" t="s">
        <v>88</v>
      </c>
      <c r="K496" s="256"/>
      <c r="L496" s="5" t="s">
        <v>82</v>
      </c>
    </row>
    <row r="497" spans="1:12" ht="28" x14ac:dyDescent="0.2">
      <c r="A497" s="66" t="s">
        <v>400</v>
      </c>
      <c r="B497" s="68">
        <v>42614</v>
      </c>
      <c r="C497" s="68" t="s">
        <v>578</v>
      </c>
      <c r="D497" s="142" t="s">
        <v>603</v>
      </c>
      <c r="E497" s="141" t="s">
        <v>605</v>
      </c>
      <c r="F497" s="155">
        <v>10</v>
      </c>
      <c r="G497" s="154" t="s">
        <v>369</v>
      </c>
      <c r="J497" s="46" t="s">
        <v>88</v>
      </c>
      <c r="K497" s="256"/>
      <c r="L497" s="5" t="s">
        <v>82</v>
      </c>
    </row>
    <row r="498" spans="1:12" ht="70" x14ac:dyDescent="0.2">
      <c r="A498" s="66" t="s">
        <v>400</v>
      </c>
      <c r="B498" s="68">
        <v>42614</v>
      </c>
      <c r="C498" s="68" t="s">
        <v>578</v>
      </c>
      <c r="D498" s="142" t="s">
        <v>603</v>
      </c>
      <c r="E498" s="141" t="s">
        <v>605</v>
      </c>
      <c r="F498" s="155">
        <v>11</v>
      </c>
      <c r="G498" s="154" t="s">
        <v>370</v>
      </c>
      <c r="J498" s="46" t="s">
        <v>88</v>
      </c>
      <c r="K498" s="256"/>
      <c r="L498" s="5" t="s">
        <v>82</v>
      </c>
    </row>
    <row r="499" spans="1:12" ht="56" x14ac:dyDescent="0.2">
      <c r="A499" s="66" t="s">
        <v>400</v>
      </c>
      <c r="B499" s="68">
        <v>42614</v>
      </c>
      <c r="C499" s="68" t="s">
        <v>578</v>
      </c>
      <c r="D499" s="142" t="s">
        <v>603</v>
      </c>
      <c r="E499" s="141" t="s">
        <v>605</v>
      </c>
      <c r="F499" s="155">
        <v>12</v>
      </c>
      <c r="G499" s="154" t="s">
        <v>371</v>
      </c>
      <c r="J499" s="46" t="s">
        <v>88</v>
      </c>
      <c r="K499" s="256"/>
      <c r="L499" s="5" t="s">
        <v>81</v>
      </c>
    </row>
    <row r="500" spans="1:12" x14ac:dyDescent="0.2">
      <c r="A500" s="66" t="s">
        <v>400</v>
      </c>
      <c r="B500" s="68">
        <v>42614</v>
      </c>
      <c r="C500" s="68" t="s">
        <v>578</v>
      </c>
      <c r="D500" s="142" t="s">
        <v>603</v>
      </c>
      <c r="E500" s="141" t="s">
        <v>605</v>
      </c>
      <c r="F500" s="155">
        <v>13</v>
      </c>
      <c r="G500" s="74" t="s">
        <v>372</v>
      </c>
      <c r="J500" s="46" t="s">
        <v>88</v>
      </c>
      <c r="K500" s="256"/>
      <c r="L500" s="5" t="s">
        <v>649</v>
      </c>
    </row>
    <row r="501" spans="1:12" x14ac:dyDescent="0.2">
      <c r="A501" s="66" t="s">
        <v>400</v>
      </c>
      <c r="B501" s="68">
        <v>42614</v>
      </c>
      <c r="C501" s="68" t="s">
        <v>578</v>
      </c>
      <c r="D501" s="142" t="s">
        <v>603</v>
      </c>
      <c r="E501" s="141" t="s">
        <v>605</v>
      </c>
      <c r="F501" s="155">
        <v>14</v>
      </c>
      <c r="G501" s="74" t="s">
        <v>373</v>
      </c>
      <c r="J501" s="46" t="s">
        <v>88</v>
      </c>
      <c r="K501" s="256"/>
      <c r="L501" s="5" t="s">
        <v>649</v>
      </c>
    </row>
    <row r="502" spans="1:12" x14ac:dyDescent="0.2">
      <c r="A502" s="66" t="s">
        <v>400</v>
      </c>
      <c r="B502" s="68">
        <v>42614</v>
      </c>
      <c r="C502" s="68" t="s">
        <v>578</v>
      </c>
      <c r="D502" s="142" t="s">
        <v>603</v>
      </c>
      <c r="E502" s="141" t="s">
        <v>605</v>
      </c>
      <c r="F502" s="155">
        <v>15</v>
      </c>
      <c r="G502" s="74" t="s">
        <v>374</v>
      </c>
      <c r="J502" s="46" t="s">
        <v>88</v>
      </c>
      <c r="K502" s="256"/>
      <c r="L502" s="5" t="s">
        <v>649</v>
      </c>
    </row>
    <row r="503" spans="1:12" ht="28" x14ac:dyDescent="0.2">
      <c r="A503" s="66" t="s">
        <v>400</v>
      </c>
      <c r="B503" s="68">
        <v>42614</v>
      </c>
      <c r="C503" s="68" t="s">
        <v>578</v>
      </c>
      <c r="D503" s="142" t="s">
        <v>603</v>
      </c>
      <c r="E503" s="141" t="s">
        <v>605</v>
      </c>
      <c r="F503" s="155">
        <v>16</v>
      </c>
      <c r="G503" s="154" t="s">
        <v>375</v>
      </c>
      <c r="J503" s="46" t="s">
        <v>88</v>
      </c>
      <c r="K503" s="256"/>
      <c r="L503" s="5" t="s">
        <v>649</v>
      </c>
    </row>
    <row r="504" spans="1:12" x14ac:dyDescent="0.2">
      <c r="A504" s="66" t="s">
        <v>400</v>
      </c>
      <c r="B504" s="68">
        <v>42614</v>
      </c>
      <c r="C504" s="68" t="s">
        <v>578</v>
      </c>
      <c r="D504" s="142" t="s">
        <v>603</v>
      </c>
      <c r="E504" s="141" t="s">
        <v>605</v>
      </c>
      <c r="F504" s="155">
        <v>17</v>
      </c>
      <c r="G504" s="74" t="s">
        <v>376</v>
      </c>
      <c r="J504" s="46" t="s">
        <v>88</v>
      </c>
      <c r="K504" s="256"/>
      <c r="L504" s="5" t="s">
        <v>649</v>
      </c>
    </row>
    <row r="505" spans="1:12" x14ac:dyDescent="0.2">
      <c r="A505" s="66" t="s">
        <v>400</v>
      </c>
      <c r="B505" s="68">
        <v>42614</v>
      </c>
      <c r="C505" s="68" t="s">
        <v>578</v>
      </c>
      <c r="D505" s="142" t="s">
        <v>603</v>
      </c>
      <c r="E505" s="141" t="s">
        <v>605</v>
      </c>
      <c r="F505" s="155">
        <v>18</v>
      </c>
      <c r="G505" s="74" t="s">
        <v>377</v>
      </c>
      <c r="J505" s="46" t="s">
        <v>88</v>
      </c>
      <c r="K505" s="256"/>
      <c r="L505" s="5" t="s">
        <v>649</v>
      </c>
    </row>
    <row r="506" spans="1:12" ht="56" x14ac:dyDescent="0.2">
      <c r="A506" s="66" t="s">
        <v>400</v>
      </c>
      <c r="B506" s="68">
        <v>42614</v>
      </c>
      <c r="C506" s="68" t="s">
        <v>578</v>
      </c>
      <c r="D506" s="142" t="s">
        <v>603</v>
      </c>
      <c r="E506" s="141" t="s">
        <v>606</v>
      </c>
      <c r="F506" s="152">
        <v>1</v>
      </c>
      <c r="G506" s="82" t="s">
        <v>360</v>
      </c>
      <c r="H506" s="256"/>
      <c r="I506" s="256"/>
      <c r="J506" s="46" t="s">
        <v>88</v>
      </c>
      <c r="K506" s="256"/>
      <c r="L506" s="5" t="s">
        <v>81</v>
      </c>
    </row>
    <row r="507" spans="1:12" ht="25" x14ac:dyDescent="0.2">
      <c r="A507" s="66" t="s">
        <v>400</v>
      </c>
      <c r="B507" s="68">
        <v>42614</v>
      </c>
      <c r="C507" s="68" t="s">
        <v>578</v>
      </c>
      <c r="D507" s="142" t="s">
        <v>603</v>
      </c>
      <c r="E507" s="141" t="s">
        <v>606</v>
      </c>
      <c r="F507" s="153">
        <v>2</v>
      </c>
      <c r="G507" s="257" t="s">
        <v>361</v>
      </c>
      <c r="H507" s="258"/>
      <c r="I507" s="147"/>
      <c r="J507" s="46" t="s">
        <v>88</v>
      </c>
      <c r="K507" s="256"/>
      <c r="L507" s="5" t="s">
        <v>82</v>
      </c>
    </row>
    <row r="508" spans="1:12" ht="28" x14ac:dyDescent="0.2">
      <c r="A508" s="66" t="s">
        <v>400</v>
      </c>
      <c r="B508" s="68">
        <v>42614</v>
      </c>
      <c r="C508" s="68" t="s">
        <v>578</v>
      </c>
      <c r="D508" s="142" t="s">
        <v>603</v>
      </c>
      <c r="E508" s="141" t="s">
        <v>606</v>
      </c>
      <c r="F508" s="155">
        <v>3</v>
      </c>
      <c r="G508" s="154" t="s">
        <v>362</v>
      </c>
      <c r="J508" s="46" t="s">
        <v>88</v>
      </c>
      <c r="K508" s="256"/>
      <c r="L508" s="5" t="s">
        <v>82</v>
      </c>
    </row>
    <row r="509" spans="1:12" ht="28" x14ac:dyDescent="0.2">
      <c r="A509" s="66" t="s">
        <v>400</v>
      </c>
      <c r="B509" s="68">
        <v>42614</v>
      </c>
      <c r="C509" s="68" t="s">
        <v>578</v>
      </c>
      <c r="D509" s="142" t="s">
        <v>603</v>
      </c>
      <c r="E509" s="141" t="s">
        <v>606</v>
      </c>
      <c r="F509" s="155">
        <v>4</v>
      </c>
      <c r="G509" s="154" t="s">
        <v>363</v>
      </c>
      <c r="J509" s="46" t="s">
        <v>88</v>
      </c>
      <c r="K509" s="256"/>
      <c r="L509" s="5" t="s">
        <v>82</v>
      </c>
    </row>
    <row r="510" spans="1:12" ht="28" x14ac:dyDescent="0.2">
      <c r="A510" s="66" t="s">
        <v>400</v>
      </c>
      <c r="B510" s="68">
        <v>42614</v>
      </c>
      <c r="C510" s="68" t="s">
        <v>578</v>
      </c>
      <c r="D510" s="142" t="s">
        <v>603</v>
      </c>
      <c r="E510" s="141" t="s">
        <v>606</v>
      </c>
      <c r="F510" s="155">
        <v>5</v>
      </c>
      <c r="G510" s="154" t="s">
        <v>364</v>
      </c>
      <c r="J510" s="46" t="s">
        <v>88</v>
      </c>
      <c r="K510" s="256"/>
      <c r="L510" s="5" t="s">
        <v>81</v>
      </c>
    </row>
    <row r="511" spans="1:12" ht="42" x14ac:dyDescent="0.2">
      <c r="A511" s="66" t="s">
        <v>400</v>
      </c>
      <c r="B511" s="68">
        <v>42614</v>
      </c>
      <c r="C511" s="68" t="s">
        <v>578</v>
      </c>
      <c r="D511" s="142" t="s">
        <v>603</v>
      </c>
      <c r="E511" s="141" t="s">
        <v>606</v>
      </c>
      <c r="F511" s="155">
        <v>6</v>
      </c>
      <c r="G511" s="154" t="s">
        <v>365</v>
      </c>
      <c r="J511" s="46" t="s">
        <v>88</v>
      </c>
      <c r="K511" s="256"/>
      <c r="L511" s="5" t="s">
        <v>82</v>
      </c>
    </row>
    <row r="512" spans="1:12" ht="28" x14ac:dyDescent="0.2">
      <c r="A512" s="66" t="s">
        <v>400</v>
      </c>
      <c r="B512" s="68">
        <v>42614</v>
      </c>
      <c r="C512" s="68" t="s">
        <v>578</v>
      </c>
      <c r="D512" s="142" t="s">
        <v>603</v>
      </c>
      <c r="E512" s="141" t="s">
        <v>606</v>
      </c>
      <c r="F512" s="155">
        <v>7</v>
      </c>
      <c r="G512" s="154" t="s">
        <v>366</v>
      </c>
      <c r="J512" s="46" t="s">
        <v>88</v>
      </c>
      <c r="K512" s="256"/>
      <c r="L512" s="5" t="s">
        <v>81</v>
      </c>
    </row>
    <row r="513" spans="1:12" ht="42" x14ac:dyDescent="0.2">
      <c r="A513" s="66" t="s">
        <v>400</v>
      </c>
      <c r="B513" s="68">
        <v>42614</v>
      </c>
      <c r="C513" s="68" t="s">
        <v>578</v>
      </c>
      <c r="D513" s="142" t="s">
        <v>603</v>
      </c>
      <c r="E513" s="141" t="s">
        <v>606</v>
      </c>
      <c r="F513" s="155">
        <v>8</v>
      </c>
      <c r="G513" s="154" t="s">
        <v>367</v>
      </c>
      <c r="J513" s="46" t="s">
        <v>88</v>
      </c>
      <c r="K513" s="256"/>
      <c r="L513" s="5" t="s">
        <v>81</v>
      </c>
    </row>
    <row r="514" spans="1:12" ht="70" x14ac:dyDescent="0.2">
      <c r="A514" s="66" t="s">
        <v>400</v>
      </c>
      <c r="B514" s="68">
        <v>42614</v>
      </c>
      <c r="C514" s="68" t="s">
        <v>578</v>
      </c>
      <c r="D514" s="142" t="s">
        <v>603</v>
      </c>
      <c r="E514" s="141" t="s">
        <v>606</v>
      </c>
      <c r="F514" s="155">
        <v>9</v>
      </c>
      <c r="G514" s="154" t="s">
        <v>368</v>
      </c>
      <c r="J514" s="46" t="s">
        <v>88</v>
      </c>
      <c r="K514" s="256"/>
      <c r="L514" s="5" t="s">
        <v>82</v>
      </c>
    </row>
    <row r="515" spans="1:12" ht="28" x14ac:dyDescent="0.2">
      <c r="A515" s="66" t="s">
        <v>400</v>
      </c>
      <c r="B515" s="68">
        <v>42614</v>
      </c>
      <c r="C515" s="68" t="s">
        <v>578</v>
      </c>
      <c r="D515" s="142" t="s">
        <v>603</v>
      </c>
      <c r="E515" s="141" t="s">
        <v>606</v>
      </c>
      <c r="F515" s="155">
        <v>10</v>
      </c>
      <c r="G515" s="154" t="s">
        <v>369</v>
      </c>
      <c r="J515" s="46" t="s">
        <v>88</v>
      </c>
      <c r="K515" s="256"/>
      <c r="L515" s="5" t="s">
        <v>82</v>
      </c>
    </row>
    <row r="516" spans="1:12" ht="70" x14ac:dyDescent="0.2">
      <c r="A516" s="66" t="s">
        <v>400</v>
      </c>
      <c r="B516" s="68">
        <v>42614</v>
      </c>
      <c r="C516" s="68" t="s">
        <v>578</v>
      </c>
      <c r="D516" s="142" t="s">
        <v>603</v>
      </c>
      <c r="E516" s="141" t="s">
        <v>606</v>
      </c>
      <c r="F516" s="155">
        <v>11</v>
      </c>
      <c r="G516" s="154" t="s">
        <v>370</v>
      </c>
      <c r="J516" s="46" t="s">
        <v>88</v>
      </c>
      <c r="K516" s="256"/>
      <c r="L516" s="5" t="s">
        <v>82</v>
      </c>
    </row>
    <row r="517" spans="1:12" ht="56" x14ac:dyDescent="0.2">
      <c r="A517" s="66" t="s">
        <v>400</v>
      </c>
      <c r="B517" s="68">
        <v>42614</v>
      </c>
      <c r="C517" s="68" t="s">
        <v>578</v>
      </c>
      <c r="D517" s="142" t="s">
        <v>603</v>
      </c>
      <c r="E517" s="141" t="s">
        <v>606</v>
      </c>
      <c r="F517" s="155">
        <v>12</v>
      </c>
      <c r="G517" s="154" t="s">
        <v>371</v>
      </c>
      <c r="J517" s="46" t="s">
        <v>88</v>
      </c>
      <c r="K517" s="256"/>
      <c r="L517" s="5" t="s">
        <v>81</v>
      </c>
    </row>
    <row r="518" spans="1:12" x14ac:dyDescent="0.2">
      <c r="A518" s="66" t="s">
        <v>400</v>
      </c>
      <c r="B518" s="68">
        <v>42614</v>
      </c>
      <c r="C518" s="68" t="s">
        <v>578</v>
      </c>
      <c r="D518" s="142" t="s">
        <v>603</v>
      </c>
      <c r="E518" s="141" t="s">
        <v>606</v>
      </c>
      <c r="F518" s="155">
        <v>13</v>
      </c>
      <c r="G518" s="74" t="s">
        <v>372</v>
      </c>
      <c r="J518" s="46" t="s">
        <v>88</v>
      </c>
      <c r="K518" s="256"/>
      <c r="L518" s="5" t="s">
        <v>649</v>
      </c>
    </row>
    <row r="519" spans="1:12" x14ac:dyDescent="0.2">
      <c r="A519" s="66" t="s">
        <v>400</v>
      </c>
      <c r="B519" s="68">
        <v>42614</v>
      </c>
      <c r="C519" s="68" t="s">
        <v>578</v>
      </c>
      <c r="D519" s="142" t="s">
        <v>603</v>
      </c>
      <c r="E519" s="141" t="s">
        <v>606</v>
      </c>
      <c r="F519" s="155">
        <v>14</v>
      </c>
      <c r="G519" s="74" t="s">
        <v>373</v>
      </c>
      <c r="J519" s="46" t="s">
        <v>88</v>
      </c>
      <c r="K519" s="256"/>
      <c r="L519" s="5" t="s">
        <v>649</v>
      </c>
    </row>
    <row r="520" spans="1:12" x14ac:dyDescent="0.2">
      <c r="A520" s="66" t="s">
        <v>400</v>
      </c>
      <c r="B520" s="68">
        <v>42614</v>
      </c>
      <c r="C520" s="68" t="s">
        <v>578</v>
      </c>
      <c r="D520" s="142" t="s">
        <v>603</v>
      </c>
      <c r="E520" s="141" t="s">
        <v>606</v>
      </c>
      <c r="F520" s="155">
        <v>15</v>
      </c>
      <c r="G520" s="74" t="s">
        <v>374</v>
      </c>
      <c r="J520" s="46" t="s">
        <v>88</v>
      </c>
      <c r="K520" s="256"/>
      <c r="L520" s="5" t="s">
        <v>649</v>
      </c>
    </row>
    <row r="521" spans="1:12" ht="28" x14ac:dyDescent="0.2">
      <c r="A521" s="66" t="s">
        <v>400</v>
      </c>
      <c r="B521" s="68">
        <v>42614</v>
      </c>
      <c r="C521" s="68" t="s">
        <v>578</v>
      </c>
      <c r="D521" s="142" t="s">
        <v>603</v>
      </c>
      <c r="E521" s="141" t="s">
        <v>606</v>
      </c>
      <c r="F521" s="155">
        <v>16</v>
      </c>
      <c r="G521" s="154" t="s">
        <v>375</v>
      </c>
      <c r="J521" s="46" t="s">
        <v>88</v>
      </c>
      <c r="K521" s="256"/>
      <c r="L521" s="5" t="s">
        <v>649</v>
      </c>
    </row>
    <row r="522" spans="1:12" x14ac:dyDescent="0.2">
      <c r="A522" s="66" t="s">
        <v>400</v>
      </c>
      <c r="B522" s="68">
        <v>42614</v>
      </c>
      <c r="C522" s="68" t="s">
        <v>578</v>
      </c>
      <c r="D522" s="142" t="s">
        <v>603</v>
      </c>
      <c r="E522" s="141" t="s">
        <v>606</v>
      </c>
      <c r="F522" s="155">
        <v>17</v>
      </c>
      <c r="G522" s="74" t="s">
        <v>376</v>
      </c>
      <c r="J522" s="46" t="s">
        <v>88</v>
      </c>
      <c r="K522" s="256"/>
      <c r="L522" s="5" t="s">
        <v>649</v>
      </c>
    </row>
    <row r="523" spans="1:12" x14ac:dyDescent="0.2">
      <c r="A523" s="66" t="s">
        <v>400</v>
      </c>
      <c r="B523" s="68">
        <v>42614</v>
      </c>
      <c r="C523" s="68" t="s">
        <v>578</v>
      </c>
      <c r="D523" s="142" t="s">
        <v>603</v>
      </c>
      <c r="E523" s="141" t="s">
        <v>606</v>
      </c>
      <c r="F523" s="155">
        <v>18</v>
      </c>
      <c r="G523" s="74" t="s">
        <v>377</v>
      </c>
      <c r="J523" s="46" t="s">
        <v>88</v>
      </c>
      <c r="K523" s="256"/>
      <c r="L523" s="5" t="s">
        <v>649</v>
      </c>
    </row>
    <row r="524" spans="1:12" ht="56" x14ac:dyDescent="0.2">
      <c r="A524" s="66" t="s">
        <v>400</v>
      </c>
      <c r="B524" s="68">
        <v>42614</v>
      </c>
      <c r="C524" s="68" t="s">
        <v>578</v>
      </c>
      <c r="D524" s="142" t="s">
        <v>603</v>
      </c>
      <c r="E524" s="141" t="s">
        <v>607</v>
      </c>
      <c r="F524" s="152">
        <v>1</v>
      </c>
      <c r="G524" s="82" t="s">
        <v>360</v>
      </c>
      <c r="H524" s="256"/>
      <c r="I524" s="256"/>
      <c r="J524" s="46" t="s">
        <v>88</v>
      </c>
      <c r="K524" s="256"/>
      <c r="L524" s="5" t="s">
        <v>81</v>
      </c>
    </row>
    <row r="525" spans="1:12" ht="25" x14ac:dyDescent="0.2">
      <c r="A525" s="66" t="s">
        <v>400</v>
      </c>
      <c r="B525" s="68">
        <v>42614</v>
      </c>
      <c r="C525" s="68" t="s">
        <v>578</v>
      </c>
      <c r="D525" s="142" t="s">
        <v>603</v>
      </c>
      <c r="E525" s="141" t="s">
        <v>607</v>
      </c>
      <c r="F525" s="153">
        <v>2</v>
      </c>
      <c r="G525" s="257" t="s">
        <v>361</v>
      </c>
      <c r="H525" s="258"/>
      <c r="I525" s="147"/>
      <c r="J525" s="46" t="s">
        <v>88</v>
      </c>
      <c r="K525" s="256"/>
      <c r="L525" s="5" t="s">
        <v>82</v>
      </c>
    </row>
    <row r="526" spans="1:12" ht="28" x14ac:dyDescent="0.2">
      <c r="A526" s="66" t="s">
        <v>400</v>
      </c>
      <c r="B526" s="68">
        <v>42614</v>
      </c>
      <c r="C526" s="68" t="s">
        <v>578</v>
      </c>
      <c r="D526" s="142" t="s">
        <v>603</v>
      </c>
      <c r="E526" s="141" t="s">
        <v>607</v>
      </c>
      <c r="F526" s="155">
        <v>3</v>
      </c>
      <c r="G526" s="154" t="s">
        <v>362</v>
      </c>
      <c r="J526" s="46" t="s">
        <v>88</v>
      </c>
      <c r="K526" s="256"/>
      <c r="L526" s="5" t="s">
        <v>82</v>
      </c>
    </row>
    <row r="527" spans="1:12" ht="28" x14ac:dyDescent="0.2">
      <c r="A527" s="66" t="s">
        <v>400</v>
      </c>
      <c r="B527" s="68">
        <v>42614</v>
      </c>
      <c r="C527" s="68" t="s">
        <v>578</v>
      </c>
      <c r="D527" s="142" t="s">
        <v>603</v>
      </c>
      <c r="E527" s="141" t="s">
        <v>607</v>
      </c>
      <c r="F527" s="155">
        <v>4</v>
      </c>
      <c r="G527" s="154" t="s">
        <v>363</v>
      </c>
      <c r="J527" s="46" t="s">
        <v>88</v>
      </c>
      <c r="K527" s="256"/>
      <c r="L527" s="5" t="s">
        <v>82</v>
      </c>
    </row>
    <row r="528" spans="1:12" ht="28" x14ac:dyDescent="0.2">
      <c r="A528" s="66" t="s">
        <v>400</v>
      </c>
      <c r="B528" s="68">
        <v>42614</v>
      </c>
      <c r="C528" s="68" t="s">
        <v>578</v>
      </c>
      <c r="D528" s="142" t="s">
        <v>603</v>
      </c>
      <c r="E528" s="141" t="s">
        <v>607</v>
      </c>
      <c r="F528" s="155">
        <v>5</v>
      </c>
      <c r="G528" s="154" t="s">
        <v>364</v>
      </c>
      <c r="J528" s="46" t="s">
        <v>88</v>
      </c>
      <c r="K528" s="256"/>
      <c r="L528" s="5" t="s">
        <v>81</v>
      </c>
    </row>
    <row r="529" spans="1:12" ht="42" x14ac:dyDescent="0.2">
      <c r="A529" s="66" t="s">
        <v>400</v>
      </c>
      <c r="B529" s="68">
        <v>42614</v>
      </c>
      <c r="C529" s="68" t="s">
        <v>578</v>
      </c>
      <c r="D529" s="142" t="s">
        <v>603</v>
      </c>
      <c r="E529" s="141" t="s">
        <v>607</v>
      </c>
      <c r="F529" s="155">
        <v>6</v>
      </c>
      <c r="G529" s="154" t="s">
        <v>365</v>
      </c>
      <c r="J529" s="46" t="s">
        <v>88</v>
      </c>
      <c r="K529" s="256"/>
      <c r="L529" s="5" t="s">
        <v>82</v>
      </c>
    </row>
    <row r="530" spans="1:12" ht="28" x14ac:dyDescent="0.2">
      <c r="A530" s="66" t="s">
        <v>400</v>
      </c>
      <c r="B530" s="68">
        <v>42614</v>
      </c>
      <c r="C530" s="68" t="s">
        <v>578</v>
      </c>
      <c r="D530" s="142" t="s">
        <v>603</v>
      </c>
      <c r="E530" s="141" t="s">
        <v>607</v>
      </c>
      <c r="F530" s="155">
        <v>7</v>
      </c>
      <c r="G530" s="154" t="s">
        <v>366</v>
      </c>
      <c r="J530" s="46" t="s">
        <v>88</v>
      </c>
      <c r="K530" s="256"/>
      <c r="L530" s="5" t="s">
        <v>81</v>
      </c>
    </row>
    <row r="531" spans="1:12" ht="42" x14ac:dyDescent="0.2">
      <c r="A531" s="66" t="s">
        <v>400</v>
      </c>
      <c r="B531" s="68">
        <v>42614</v>
      </c>
      <c r="C531" s="68" t="s">
        <v>578</v>
      </c>
      <c r="D531" s="142" t="s">
        <v>603</v>
      </c>
      <c r="E531" s="141" t="s">
        <v>607</v>
      </c>
      <c r="F531" s="155">
        <v>8</v>
      </c>
      <c r="G531" s="154" t="s">
        <v>367</v>
      </c>
      <c r="J531" s="46" t="s">
        <v>88</v>
      </c>
      <c r="K531" s="256"/>
      <c r="L531" s="5" t="s">
        <v>81</v>
      </c>
    </row>
    <row r="532" spans="1:12" ht="70" x14ac:dyDescent="0.2">
      <c r="A532" s="66" t="s">
        <v>400</v>
      </c>
      <c r="B532" s="68">
        <v>42614</v>
      </c>
      <c r="C532" s="68" t="s">
        <v>578</v>
      </c>
      <c r="D532" s="142" t="s">
        <v>603</v>
      </c>
      <c r="E532" s="141" t="s">
        <v>607</v>
      </c>
      <c r="F532" s="155">
        <v>9</v>
      </c>
      <c r="G532" s="154" t="s">
        <v>368</v>
      </c>
      <c r="J532" s="46" t="s">
        <v>88</v>
      </c>
      <c r="K532" s="256"/>
      <c r="L532" s="5" t="s">
        <v>82</v>
      </c>
    </row>
    <row r="533" spans="1:12" ht="28" x14ac:dyDescent="0.2">
      <c r="A533" s="66" t="s">
        <v>400</v>
      </c>
      <c r="B533" s="68">
        <v>42614</v>
      </c>
      <c r="C533" s="68" t="s">
        <v>578</v>
      </c>
      <c r="D533" s="142" t="s">
        <v>603</v>
      </c>
      <c r="E533" s="141" t="s">
        <v>607</v>
      </c>
      <c r="F533" s="155">
        <v>10</v>
      </c>
      <c r="G533" s="154" t="s">
        <v>369</v>
      </c>
      <c r="J533" s="46" t="s">
        <v>88</v>
      </c>
      <c r="K533" s="256"/>
      <c r="L533" s="5" t="s">
        <v>82</v>
      </c>
    </row>
    <row r="534" spans="1:12" ht="70" x14ac:dyDescent="0.2">
      <c r="A534" s="66" t="s">
        <v>400</v>
      </c>
      <c r="B534" s="68">
        <v>42614</v>
      </c>
      <c r="C534" s="68" t="s">
        <v>578</v>
      </c>
      <c r="D534" s="142" t="s">
        <v>603</v>
      </c>
      <c r="E534" s="141" t="s">
        <v>607</v>
      </c>
      <c r="F534" s="155">
        <v>11</v>
      </c>
      <c r="G534" s="154" t="s">
        <v>370</v>
      </c>
      <c r="J534" s="46" t="s">
        <v>88</v>
      </c>
      <c r="K534" s="256"/>
      <c r="L534" s="5" t="s">
        <v>82</v>
      </c>
    </row>
    <row r="535" spans="1:12" ht="56" x14ac:dyDescent="0.2">
      <c r="A535" s="66" t="s">
        <v>400</v>
      </c>
      <c r="B535" s="68">
        <v>42614</v>
      </c>
      <c r="C535" s="68" t="s">
        <v>578</v>
      </c>
      <c r="D535" s="142" t="s">
        <v>603</v>
      </c>
      <c r="E535" s="141" t="s">
        <v>607</v>
      </c>
      <c r="F535" s="155">
        <v>12</v>
      </c>
      <c r="G535" s="154" t="s">
        <v>371</v>
      </c>
      <c r="J535" s="46" t="s">
        <v>88</v>
      </c>
      <c r="K535" s="256"/>
      <c r="L535" s="5" t="s">
        <v>81</v>
      </c>
    </row>
    <row r="536" spans="1:12" x14ac:dyDescent="0.2">
      <c r="A536" s="66" t="s">
        <v>400</v>
      </c>
      <c r="B536" s="68">
        <v>42614</v>
      </c>
      <c r="C536" s="68" t="s">
        <v>578</v>
      </c>
      <c r="D536" s="142" t="s">
        <v>603</v>
      </c>
      <c r="E536" s="141" t="s">
        <v>607</v>
      </c>
      <c r="F536" s="155">
        <v>13</v>
      </c>
      <c r="G536" s="74" t="s">
        <v>372</v>
      </c>
      <c r="J536" s="46" t="s">
        <v>88</v>
      </c>
      <c r="K536" s="256"/>
      <c r="L536" s="5" t="s">
        <v>649</v>
      </c>
    </row>
    <row r="537" spans="1:12" x14ac:dyDescent="0.2">
      <c r="A537" s="66" t="s">
        <v>400</v>
      </c>
      <c r="B537" s="68">
        <v>42614</v>
      </c>
      <c r="C537" s="68" t="s">
        <v>578</v>
      </c>
      <c r="D537" s="142" t="s">
        <v>603</v>
      </c>
      <c r="E537" s="141" t="s">
        <v>607</v>
      </c>
      <c r="F537" s="155">
        <v>14</v>
      </c>
      <c r="G537" s="74" t="s">
        <v>373</v>
      </c>
      <c r="J537" s="46" t="s">
        <v>88</v>
      </c>
      <c r="K537" s="256"/>
      <c r="L537" s="5" t="s">
        <v>649</v>
      </c>
    </row>
    <row r="538" spans="1:12" x14ac:dyDescent="0.2">
      <c r="A538" s="66" t="s">
        <v>400</v>
      </c>
      <c r="B538" s="68">
        <v>42614</v>
      </c>
      <c r="C538" s="68" t="s">
        <v>578</v>
      </c>
      <c r="D538" s="142" t="s">
        <v>603</v>
      </c>
      <c r="E538" s="141" t="s">
        <v>607</v>
      </c>
      <c r="F538" s="155">
        <v>15</v>
      </c>
      <c r="G538" s="74" t="s">
        <v>374</v>
      </c>
      <c r="J538" s="46" t="s">
        <v>88</v>
      </c>
      <c r="K538" s="256"/>
      <c r="L538" s="5" t="s">
        <v>649</v>
      </c>
    </row>
    <row r="539" spans="1:12" ht="28" x14ac:dyDescent="0.2">
      <c r="A539" s="66" t="s">
        <v>400</v>
      </c>
      <c r="B539" s="68">
        <v>42614</v>
      </c>
      <c r="C539" s="68" t="s">
        <v>578</v>
      </c>
      <c r="D539" s="142" t="s">
        <v>603</v>
      </c>
      <c r="E539" s="141" t="s">
        <v>607</v>
      </c>
      <c r="F539" s="155">
        <v>16</v>
      </c>
      <c r="G539" s="154" t="s">
        <v>375</v>
      </c>
      <c r="J539" s="46" t="s">
        <v>88</v>
      </c>
      <c r="K539" s="256"/>
      <c r="L539" s="5" t="s">
        <v>649</v>
      </c>
    </row>
    <row r="540" spans="1:12" x14ac:dyDescent="0.2">
      <c r="A540" s="66" t="s">
        <v>400</v>
      </c>
      <c r="B540" s="68">
        <v>42614</v>
      </c>
      <c r="C540" s="68" t="s">
        <v>578</v>
      </c>
      <c r="D540" s="142" t="s">
        <v>603</v>
      </c>
      <c r="E540" s="141" t="s">
        <v>607</v>
      </c>
      <c r="F540" s="155">
        <v>17</v>
      </c>
      <c r="G540" s="74" t="s">
        <v>376</v>
      </c>
      <c r="J540" s="46" t="s">
        <v>88</v>
      </c>
      <c r="K540" s="256"/>
      <c r="L540" s="5" t="s">
        <v>649</v>
      </c>
    </row>
    <row r="541" spans="1:12" x14ac:dyDescent="0.2">
      <c r="A541" s="66" t="s">
        <v>400</v>
      </c>
      <c r="B541" s="68">
        <v>42614</v>
      </c>
      <c r="C541" s="68" t="s">
        <v>578</v>
      </c>
      <c r="D541" s="142" t="s">
        <v>603</v>
      </c>
      <c r="E541" s="141" t="s">
        <v>607</v>
      </c>
      <c r="F541" s="155">
        <v>18</v>
      </c>
      <c r="G541" s="74" t="s">
        <v>377</v>
      </c>
      <c r="J541" s="46" t="s">
        <v>88</v>
      </c>
      <c r="K541" s="256"/>
      <c r="L541" s="5" t="s">
        <v>649</v>
      </c>
    </row>
    <row r="542" spans="1:12" ht="56" x14ac:dyDescent="0.2">
      <c r="A542" s="66" t="s">
        <v>400</v>
      </c>
      <c r="B542" s="68">
        <v>42614</v>
      </c>
      <c r="C542" s="68" t="s">
        <v>578</v>
      </c>
      <c r="D542" s="142" t="s">
        <v>603</v>
      </c>
      <c r="E542" s="141" t="s">
        <v>608</v>
      </c>
      <c r="F542" s="152">
        <v>1</v>
      </c>
      <c r="G542" s="82" t="s">
        <v>360</v>
      </c>
      <c r="H542" s="256"/>
      <c r="I542" s="256"/>
      <c r="J542" s="46" t="s">
        <v>88</v>
      </c>
      <c r="K542" s="256"/>
      <c r="L542" s="5" t="s">
        <v>81</v>
      </c>
    </row>
    <row r="543" spans="1:12" ht="25" x14ac:dyDescent="0.2">
      <c r="A543" s="66" t="s">
        <v>400</v>
      </c>
      <c r="B543" s="68">
        <v>42614</v>
      </c>
      <c r="C543" s="68" t="s">
        <v>578</v>
      </c>
      <c r="D543" s="142" t="s">
        <v>603</v>
      </c>
      <c r="E543" s="141" t="s">
        <v>608</v>
      </c>
      <c r="F543" s="153">
        <v>2</v>
      </c>
      <c r="G543" s="257" t="s">
        <v>361</v>
      </c>
      <c r="H543" s="258"/>
      <c r="I543" s="147"/>
      <c r="J543" s="46" t="s">
        <v>88</v>
      </c>
      <c r="K543" s="256"/>
      <c r="L543" s="5" t="s">
        <v>82</v>
      </c>
    </row>
    <row r="544" spans="1:12" ht="28" x14ac:dyDescent="0.2">
      <c r="A544" s="66" t="s">
        <v>400</v>
      </c>
      <c r="B544" s="68">
        <v>42614</v>
      </c>
      <c r="C544" s="68" t="s">
        <v>578</v>
      </c>
      <c r="D544" s="142" t="s">
        <v>603</v>
      </c>
      <c r="E544" s="141" t="s">
        <v>608</v>
      </c>
      <c r="F544" s="155">
        <v>3</v>
      </c>
      <c r="G544" s="154" t="s">
        <v>362</v>
      </c>
      <c r="J544" s="46" t="s">
        <v>88</v>
      </c>
      <c r="K544" s="256"/>
      <c r="L544" s="5" t="s">
        <v>82</v>
      </c>
    </row>
    <row r="545" spans="1:12" ht="28" x14ac:dyDescent="0.2">
      <c r="A545" s="66" t="s">
        <v>400</v>
      </c>
      <c r="B545" s="68">
        <v>42614</v>
      </c>
      <c r="C545" s="68" t="s">
        <v>578</v>
      </c>
      <c r="D545" s="142" t="s">
        <v>603</v>
      </c>
      <c r="E545" s="141" t="s">
        <v>608</v>
      </c>
      <c r="F545" s="155">
        <v>4</v>
      </c>
      <c r="G545" s="154" t="s">
        <v>363</v>
      </c>
      <c r="J545" s="46" t="s">
        <v>88</v>
      </c>
      <c r="K545" s="256"/>
      <c r="L545" s="5" t="s">
        <v>82</v>
      </c>
    </row>
    <row r="546" spans="1:12" ht="28" x14ac:dyDescent="0.2">
      <c r="A546" s="66" t="s">
        <v>400</v>
      </c>
      <c r="B546" s="68">
        <v>42614</v>
      </c>
      <c r="C546" s="68" t="s">
        <v>578</v>
      </c>
      <c r="D546" s="142" t="s">
        <v>603</v>
      </c>
      <c r="E546" s="141" t="s">
        <v>608</v>
      </c>
      <c r="F546" s="155">
        <v>5</v>
      </c>
      <c r="G546" s="154" t="s">
        <v>364</v>
      </c>
      <c r="J546" s="46" t="s">
        <v>88</v>
      </c>
      <c r="K546" s="256"/>
      <c r="L546" s="5" t="s">
        <v>81</v>
      </c>
    </row>
    <row r="547" spans="1:12" ht="42" x14ac:dyDescent="0.2">
      <c r="A547" s="66" t="s">
        <v>400</v>
      </c>
      <c r="B547" s="68">
        <v>42614</v>
      </c>
      <c r="C547" s="68" t="s">
        <v>578</v>
      </c>
      <c r="D547" s="142" t="s">
        <v>603</v>
      </c>
      <c r="E547" s="141" t="s">
        <v>608</v>
      </c>
      <c r="F547" s="155">
        <v>6</v>
      </c>
      <c r="G547" s="154" t="s">
        <v>365</v>
      </c>
      <c r="J547" s="46" t="s">
        <v>88</v>
      </c>
      <c r="K547" s="256"/>
      <c r="L547" s="5" t="s">
        <v>82</v>
      </c>
    </row>
    <row r="548" spans="1:12" ht="28" x14ac:dyDescent="0.2">
      <c r="A548" s="66" t="s">
        <v>400</v>
      </c>
      <c r="B548" s="68">
        <v>42614</v>
      </c>
      <c r="C548" s="68" t="s">
        <v>578</v>
      </c>
      <c r="D548" s="142" t="s">
        <v>603</v>
      </c>
      <c r="E548" s="141" t="s">
        <v>608</v>
      </c>
      <c r="F548" s="155">
        <v>7</v>
      </c>
      <c r="G548" s="154" t="s">
        <v>366</v>
      </c>
      <c r="J548" s="46" t="s">
        <v>88</v>
      </c>
      <c r="K548" s="256"/>
      <c r="L548" s="5" t="s">
        <v>81</v>
      </c>
    </row>
    <row r="549" spans="1:12" ht="42" x14ac:dyDescent="0.2">
      <c r="A549" s="66" t="s">
        <v>400</v>
      </c>
      <c r="B549" s="68">
        <v>42614</v>
      </c>
      <c r="C549" s="68" t="s">
        <v>578</v>
      </c>
      <c r="D549" s="142" t="s">
        <v>603</v>
      </c>
      <c r="E549" s="141" t="s">
        <v>608</v>
      </c>
      <c r="F549" s="155">
        <v>8</v>
      </c>
      <c r="G549" s="154" t="s">
        <v>367</v>
      </c>
      <c r="J549" s="46" t="s">
        <v>88</v>
      </c>
      <c r="K549" s="256"/>
      <c r="L549" s="5" t="s">
        <v>81</v>
      </c>
    </row>
    <row r="550" spans="1:12" ht="70" x14ac:dyDescent="0.2">
      <c r="A550" s="66" t="s">
        <v>400</v>
      </c>
      <c r="B550" s="68">
        <v>42614</v>
      </c>
      <c r="C550" s="68" t="s">
        <v>578</v>
      </c>
      <c r="D550" s="142" t="s">
        <v>603</v>
      </c>
      <c r="E550" s="141" t="s">
        <v>608</v>
      </c>
      <c r="F550" s="155">
        <v>9</v>
      </c>
      <c r="G550" s="154" t="s">
        <v>368</v>
      </c>
      <c r="J550" s="46" t="s">
        <v>88</v>
      </c>
      <c r="K550" s="256"/>
      <c r="L550" s="5" t="s">
        <v>82</v>
      </c>
    </row>
    <row r="551" spans="1:12" ht="28" x14ac:dyDescent="0.2">
      <c r="A551" s="66" t="s">
        <v>400</v>
      </c>
      <c r="B551" s="68">
        <v>42614</v>
      </c>
      <c r="C551" s="68" t="s">
        <v>578</v>
      </c>
      <c r="D551" s="142" t="s">
        <v>603</v>
      </c>
      <c r="E551" s="141" t="s">
        <v>608</v>
      </c>
      <c r="F551" s="155">
        <v>10</v>
      </c>
      <c r="G551" s="154" t="s">
        <v>369</v>
      </c>
      <c r="J551" s="46" t="s">
        <v>88</v>
      </c>
      <c r="K551" s="256"/>
      <c r="L551" s="5" t="s">
        <v>82</v>
      </c>
    </row>
    <row r="552" spans="1:12" ht="70" x14ac:dyDescent="0.2">
      <c r="A552" s="66" t="s">
        <v>400</v>
      </c>
      <c r="B552" s="68">
        <v>42614</v>
      </c>
      <c r="C552" s="68" t="s">
        <v>578</v>
      </c>
      <c r="D552" s="142" t="s">
        <v>603</v>
      </c>
      <c r="E552" s="141" t="s">
        <v>608</v>
      </c>
      <c r="F552" s="155">
        <v>11</v>
      </c>
      <c r="G552" s="154" t="s">
        <v>370</v>
      </c>
      <c r="J552" s="46" t="s">
        <v>88</v>
      </c>
      <c r="K552" s="256"/>
      <c r="L552" s="5" t="s">
        <v>82</v>
      </c>
    </row>
    <row r="553" spans="1:12" ht="56" x14ac:dyDescent="0.2">
      <c r="A553" s="66" t="s">
        <v>400</v>
      </c>
      <c r="B553" s="68">
        <v>42614</v>
      </c>
      <c r="C553" s="68" t="s">
        <v>578</v>
      </c>
      <c r="D553" s="142" t="s">
        <v>603</v>
      </c>
      <c r="E553" s="141" t="s">
        <v>608</v>
      </c>
      <c r="F553" s="155">
        <v>12</v>
      </c>
      <c r="G553" s="154" t="s">
        <v>371</v>
      </c>
      <c r="J553" s="46" t="s">
        <v>88</v>
      </c>
      <c r="K553" s="256"/>
      <c r="L553" s="5" t="s">
        <v>81</v>
      </c>
    </row>
    <row r="554" spans="1:12" x14ac:dyDescent="0.2">
      <c r="A554" s="66" t="s">
        <v>400</v>
      </c>
      <c r="B554" s="68">
        <v>42614</v>
      </c>
      <c r="C554" s="68" t="s">
        <v>578</v>
      </c>
      <c r="D554" s="142" t="s">
        <v>603</v>
      </c>
      <c r="E554" s="141" t="s">
        <v>608</v>
      </c>
      <c r="F554" s="155">
        <v>13</v>
      </c>
      <c r="G554" s="74" t="s">
        <v>372</v>
      </c>
      <c r="J554" s="46" t="s">
        <v>88</v>
      </c>
      <c r="K554" s="256"/>
      <c r="L554" s="5" t="s">
        <v>649</v>
      </c>
    </row>
    <row r="555" spans="1:12" x14ac:dyDescent="0.2">
      <c r="A555" s="66" t="s">
        <v>400</v>
      </c>
      <c r="B555" s="68">
        <v>42614</v>
      </c>
      <c r="C555" s="68" t="s">
        <v>578</v>
      </c>
      <c r="D555" s="142" t="s">
        <v>603</v>
      </c>
      <c r="E555" s="141" t="s">
        <v>608</v>
      </c>
      <c r="F555" s="155">
        <v>14</v>
      </c>
      <c r="G555" s="74" t="s">
        <v>373</v>
      </c>
      <c r="J555" s="46" t="s">
        <v>88</v>
      </c>
      <c r="K555" s="256"/>
      <c r="L555" s="5" t="s">
        <v>649</v>
      </c>
    </row>
    <row r="556" spans="1:12" x14ac:dyDescent="0.2">
      <c r="A556" s="66" t="s">
        <v>400</v>
      </c>
      <c r="B556" s="68">
        <v>42614</v>
      </c>
      <c r="C556" s="68" t="s">
        <v>578</v>
      </c>
      <c r="D556" s="142" t="s">
        <v>603</v>
      </c>
      <c r="E556" s="141" t="s">
        <v>608</v>
      </c>
      <c r="F556" s="155">
        <v>15</v>
      </c>
      <c r="G556" s="74" t="s">
        <v>374</v>
      </c>
      <c r="J556" s="46" t="s">
        <v>88</v>
      </c>
      <c r="K556" s="256"/>
      <c r="L556" s="5" t="s">
        <v>649</v>
      </c>
    </row>
    <row r="557" spans="1:12" ht="28" x14ac:dyDescent="0.2">
      <c r="A557" s="66" t="s">
        <v>400</v>
      </c>
      <c r="B557" s="68">
        <v>42614</v>
      </c>
      <c r="C557" s="68" t="s">
        <v>578</v>
      </c>
      <c r="D557" s="142" t="s">
        <v>603</v>
      </c>
      <c r="E557" s="141" t="s">
        <v>608</v>
      </c>
      <c r="F557" s="155">
        <v>16</v>
      </c>
      <c r="G557" s="154" t="s">
        <v>375</v>
      </c>
      <c r="J557" s="46" t="s">
        <v>88</v>
      </c>
      <c r="K557" s="256"/>
      <c r="L557" s="5" t="s">
        <v>649</v>
      </c>
    </row>
    <row r="558" spans="1:12" x14ac:dyDescent="0.2">
      <c r="A558" s="66" t="s">
        <v>400</v>
      </c>
      <c r="B558" s="68">
        <v>42614</v>
      </c>
      <c r="C558" s="68" t="s">
        <v>578</v>
      </c>
      <c r="D558" s="142" t="s">
        <v>603</v>
      </c>
      <c r="E558" s="141" t="s">
        <v>608</v>
      </c>
      <c r="F558" s="155">
        <v>17</v>
      </c>
      <c r="G558" s="74" t="s">
        <v>376</v>
      </c>
      <c r="J558" s="46" t="s">
        <v>88</v>
      </c>
      <c r="K558" s="256"/>
      <c r="L558" s="5" t="s">
        <v>649</v>
      </c>
    </row>
    <row r="559" spans="1:12" x14ac:dyDescent="0.2">
      <c r="A559" s="66" t="s">
        <v>400</v>
      </c>
      <c r="B559" s="68">
        <v>42614</v>
      </c>
      <c r="C559" s="68" t="s">
        <v>578</v>
      </c>
      <c r="D559" s="142" t="s">
        <v>603</v>
      </c>
      <c r="E559" s="141" t="s">
        <v>608</v>
      </c>
      <c r="F559" s="155">
        <v>18</v>
      </c>
      <c r="G559" s="74" t="s">
        <v>377</v>
      </c>
      <c r="J559" s="46" t="s">
        <v>88</v>
      </c>
      <c r="K559" s="256"/>
      <c r="L559" s="5" t="s">
        <v>649</v>
      </c>
    </row>
    <row r="560" spans="1:12" ht="56" x14ac:dyDescent="0.2">
      <c r="A560" s="66" t="s">
        <v>400</v>
      </c>
      <c r="B560" s="68">
        <v>42614</v>
      </c>
      <c r="C560" s="68" t="s">
        <v>578</v>
      </c>
      <c r="D560" s="142" t="s">
        <v>603</v>
      </c>
      <c r="E560" s="141" t="s">
        <v>609</v>
      </c>
      <c r="F560" s="152">
        <v>1</v>
      </c>
      <c r="G560" s="82" t="s">
        <v>360</v>
      </c>
      <c r="H560" s="256"/>
      <c r="I560" s="256"/>
      <c r="J560" s="46" t="s">
        <v>88</v>
      </c>
      <c r="K560" s="256"/>
      <c r="L560" s="5" t="s">
        <v>81</v>
      </c>
    </row>
    <row r="561" spans="1:12" ht="25" x14ac:dyDescent="0.2">
      <c r="A561" s="66" t="s">
        <v>400</v>
      </c>
      <c r="B561" s="68">
        <v>42614</v>
      </c>
      <c r="C561" s="68" t="s">
        <v>578</v>
      </c>
      <c r="D561" s="142" t="s">
        <v>603</v>
      </c>
      <c r="E561" s="141" t="s">
        <v>609</v>
      </c>
      <c r="F561" s="153">
        <v>2</v>
      </c>
      <c r="G561" s="257" t="s">
        <v>361</v>
      </c>
      <c r="H561" s="258"/>
      <c r="I561" s="147"/>
      <c r="J561" s="46" t="s">
        <v>88</v>
      </c>
      <c r="K561" s="256"/>
      <c r="L561" s="5" t="s">
        <v>82</v>
      </c>
    </row>
    <row r="562" spans="1:12" ht="28" x14ac:dyDescent="0.2">
      <c r="A562" s="66" t="s">
        <v>400</v>
      </c>
      <c r="B562" s="68">
        <v>42614</v>
      </c>
      <c r="C562" s="68" t="s">
        <v>578</v>
      </c>
      <c r="D562" s="142" t="s">
        <v>603</v>
      </c>
      <c r="E562" s="141" t="s">
        <v>609</v>
      </c>
      <c r="F562" s="155">
        <v>3</v>
      </c>
      <c r="G562" s="154" t="s">
        <v>362</v>
      </c>
      <c r="J562" s="46" t="s">
        <v>88</v>
      </c>
      <c r="K562" s="256"/>
      <c r="L562" s="5" t="s">
        <v>82</v>
      </c>
    </row>
    <row r="563" spans="1:12" ht="28" x14ac:dyDescent="0.2">
      <c r="A563" s="66" t="s">
        <v>400</v>
      </c>
      <c r="B563" s="68">
        <v>42614</v>
      </c>
      <c r="C563" s="68" t="s">
        <v>578</v>
      </c>
      <c r="D563" s="142" t="s">
        <v>603</v>
      </c>
      <c r="E563" s="141" t="s">
        <v>609</v>
      </c>
      <c r="F563" s="155">
        <v>4</v>
      </c>
      <c r="G563" s="154" t="s">
        <v>363</v>
      </c>
      <c r="J563" s="46" t="s">
        <v>88</v>
      </c>
      <c r="K563" s="256"/>
      <c r="L563" s="5" t="s">
        <v>82</v>
      </c>
    </row>
    <row r="564" spans="1:12" ht="28" x14ac:dyDescent="0.2">
      <c r="A564" s="66" t="s">
        <v>400</v>
      </c>
      <c r="B564" s="68">
        <v>42614</v>
      </c>
      <c r="C564" s="68" t="s">
        <v>578</v>
      </c>
      <c r="D564" s="142" t="s">
        <v>603</v>
      </c>
      <c r="E564" s="141" t="s">
        <v>609</v>
      </c>
      <c r="F564" s="155">
        <v>5</v>
      </c>
      <c r="G564" s="154" t="s">
        <v>364</v>
      </c>
      <c r="J564" s="46" t="s">
        <v>88</v>
      </c>
      <c r="K564" s="256"/>
      <c r="L564" s="5" t="s">
        <v>81</v>
      </c>
    </row>
    <row r="565" spans="1:12" ht="42" x14ac:dyDescent="0.2">
      <c r="A565" s="66" t="s">
        <v>400</v>
      </c>
      <c r="B565" s="68">
        <v>42614</v>
      </c>
      <c r="C565" s="68" t="s">
        <v>578</v>
      </c>
      <c r="D565" s="142" t="s">
        <v>603</v>
      </c>
      <c r="E565" s="141" t="s">
        <v>609</v>
      </c>
      <c r="F565" s="155">
        <v>6</v>
      </c>
      <c r="G565" s="154" t="s">
        <v>365</v>
      </c>
      <c r="J565" s="46" t="s">
        <v>88</v>
      </c>
      <c r="K565" s="256"/>
      <c r="L565" s="5" t="s">
        <v>82</v>
      </c>
    </row>
    <row r="566" spans="1:12" ht="28" x14ac:dyDescent="0.2">
      <c r="A566" s="66" t="s">
        <v>400</v>
      </c>
      <c r="B566" s="68">
        <v>42614</v>
      </c>
      <c r="C566" s="68" t="s">
        <v>578</v>
      </c>
      <c r="D566" s="142" t="s">
        <v>603</v>
      </c>
      <c r="E566" s="141" t="s">
        <v>609</v>
      </c>
      <c r="F566" s="155">
        <v>7</v>
      </c>
      <c r="G566" s="154" t="s">
        <v>366</v>
      </c>
      <c r="J566" s="46" t="s">
        <v>88</v>
      </c>
      <c r="K566" s="256"/>
      <c r="L566" s="5" t="s">
        <v>81</v>
      </c>
    </row>
    <row r="567" spans="1:12" ht="42" x14ac:dyDescent="0.2">
      <c r="A567" s="66" t="s">
        <v>400</v>
      </c>
      <c r="B567" s="68">
        <v>42614</v>
      </c>
      <c r="C567" s="68" t="s">
        <v>578</v>
      </c>
      <c r="D567" s="142" t="s">
        <v>603</v>
      </c>
      <c r="E567" s="141" t="s">
        <v>609</v>
      </c>
      <c r="F567" s="155">
        <v>8</v>
      </c>
      <c r="G567" s="154" t="s">
        <v>367</v>
      </c>
      <c r="J567" s="46" t="s">
        <v>88</v>
      </c>
      <c r="K567" s="256"/>
      <c r="L567" s="5" t="s">
        <v>81</v>
      </c>
    </row>
    <row r="568" spans="1:12" ht="70" x14ac:dyDescent="0.2">
      <c r="A568" s="66" t="s">
        <v>400</v>
      </c>
      <c r="B568" s="68">
        <v>42614</v>
      </c>
      <c r="C568" s="68" t="s">
        <v>578</v>
      </c>
      <c r="D568" s="142" t="s">
        <v>603</v>
      </c>
      <c r="E568" s="141" t="s">
        <v>609</v>
      </c>
      <c r="F568" s="155">
        <v>9</v>
      </c>
      <c r="G568" s="154" t="s">
        <v>368</v>
      </c>
      <c r="J568" s="46" t="s">
        <v>88</v>
      </c>
      <c r="K568" s="256"/>
      <c r="L568" s="5" t="s">
        <v>82</v>
      </c>
    </row>
    <row r="569" spans="1:12" ht="28" x14ac:dyDescent="0.2">
      <c r="A569" s="66" t="s">
        <v>400</v>
      </c>
      <c r="B569" s="68">
        <v>42614</v>
      </c>
      <c r="C569" s="68" t="s">
        <v>578</v>
      </c>
      <c r="D569" s="142" t="s">
        <v>603</v>
      </c>
      <c r="E569" s="141" t="s">
        <v>609</v>
      </c>
      <c r="F569" s="155">
        <v>10</v>
      </c>
      <c r="G569" s="154" t="s">
        <v>369</v>
      </c>
      <c r="J569" s="46" t="s">
        <v>88</v>
      </c>
      <c r="K569" s="256"/>
      <c r="L569" s="5" t="s">
        <v>82</v>
      </c>
    </row>
    <row r="570" spans="1:12" ht="70" x14ac:dyDescent="0.2">
      <c r="A570" s="66" t="s">
        <v>400</v>
      </c>
      <c r="B570" s="68">
        <v>42614</v>
      </c>
      <c r="C570" s="68" t="s">
        <v>578</v>
      </c>
      <c r="D570" s="142" t="s">
        <v>603</v>
      </c>
      <c r="E570" s="141" t="s">
        <v>609</v>
      </c>
      <c r="F570" s="155">
        <v>11</v>
      </c>
      <c r="G570" s="154" t="s">
        <v>370</v>
      </c>
      <c r="J570" s="46" t="s">
        <v>88</v>
      </c>
      <c r="K570" s="256"/>
      <c r="L570" s="5" t="s">
        <v>82</v>
      </c>
    </row>
    <row r="571" spans="1:12" ht="56" x14ac:dyDescent="0.2">
      <c r="A571" s="66" t="s">
        <v>400</v>
      </c>
      <c r="B571" s="68">
        <v>42614</v>
      </c>
      <c r="C571" s="68" t="s">
        <v>578</v>
      </c>
      <c r="D571" s="142" t="s">
        <v>603</v>
      </c>
      <c r="E571" s="141" t="s">
        <v>609</v>
      </c>
      <c r="F571" s="155">
        <v>12</v>
      </c>
      <c r="G571" s="154" t="s">
        <v>371</v>
      </c>
      <c r="J571" s="46" t="s">
        <v>88</v>
      </c>
      <c r="K571" s="256"/>
      <c r="L571" s="5" t="s">
        <v>81</v>
      </c>
    </row>
    <row r="572" spans="1:12" x14ac:dyDescent="0.2">
      <c r="A572" s="66" t="s">
        <v>400</v>
      </c>
      <c r="B572" s="68">
        <v>42614</v>
      </c>
      <c r="C572" s="68" t="s">
        <v>578</v>
      </c>
      <c r="D572" s="142" t="s">
        <v>603</v>
      </c>
      <c r="E572" s="141" t="s">
        <v>609</v>
      </c>
      <c r="F572" s="155">
        <v>13</v>
      </c>
      <c r="G572" s="74" t="s">
        <v>372</v>
      </c>
      <c r="J572" s="46" t="s">
        <v>88</v>
      </c>
      <c r="K572" s="256"/>
      <c r="L572" s="5" t="s">
        <v>649</v>
      </c>
    </row>
    <row r="573" spans="1:12" x14ac:dyDescent="0.2">
      <c r="A573" s="66" t="s">
        <v>400</v>
      </c>
      <c r="B573" s="68">
        <v>42614</v>
      </c>
      <c r="C573" s="68" t="s">
        <v>578</v>
      </c>
      <c r="D573" s="142" t="s">
        <v>603</v>
      </c>
      <c r="E573" s="141" t="s">
        <v>609</v>
      </c>
      <c r="F573" s="155">
        <v>14</v>
      </c>
      <c r="G573" s="74" t="s">
        <v>373</v>
      </c>
      <c r="J573" s="46" t="s">
        <v>88</v>
      </c>
      <c r="K573" s="256"/>
      <c r="L573" s="5" t="s">
        <v>649</v>
      </c>
    </row>
    <row r="574" spans="1:12" x14ac:dyDescent="0.2">
      <c r="A574" s="66" t="s">
        <v>400</v>
      </c>
      <c r="B574" s="68">
        <v>42614</v>
      </c>
      <c r="C574" s="68" t="s">
        <v>578</v>
      </c>
      <c r="D574" s="142" t="s">
        <v>603</v>
      </c>
      <c r="E574" s="141" t="s">
        <v>609</v>
      </c>
      <c r="F574" s="155">
        <v>15</v>
      </c>
      <c r="G574" s="74" t="s">
        <v>374</v>
      </c>
      <c r="J574" s="46" t="s">
        <v>88</v>
      </c>
      <c r="K574" s="256"/>
      <c r="L574" s="5" t="s">
        <v>649</v>
      </c>
    </row>
    <row r="575" spans="1:12" ht="28" x14ac:dyDescent="0.2">
      <c r="A575" s="66" t="s">
        <v>400</v>
      </c>
      <c r="B575" s="68">
        <v>42614</v>
      </c>
      <c r="C575" s="68" t="s">
        <v>578</v>
      </c>
      <c r="D575" s="142" t="s">
        <v>603</v>
      </c>
      <c r="E575" s="141" t="s">
        <v>609</v>
      </c>
      <c r="F575" s="155">
        <v>16</v>
      </c>
      <c r="G575" s="154" t="s">
        <v>375</v>
      </c>
      <c r="J575" s="46" t="s">
        <v>88</v>
      </c>
      <c r="K575" s="256"/>
      <c r="L575" s="5" t="s">
        <v>649</v>
      </c>
    </row>
    <row r="576" spans="1:12" x14ac:dyDescent="0.2">
      <c r="A576" s="66" t="s">
        <v>400</v>
      </c>
      <c r="B576" s="68">
        <v>42614</v>
      </c>
      <c r="C576" s="68" t="s">
        <v>578</v>
      </c>
      <c r="D576" s="142" t="s">
        <v>603</v>
      </c>
      <c r="E576" s="141" t="s">
        <v>609</v>
      </c>
      <c r="F576" s="155">
        <v>17</v>
      </c>
      <c r="G576" s="74" t="s">
        <v>376</v>
      </c>
      <c r="J576" s="46" t="s">
        <v>88</v>
      </c>
      <c r="K576" s="256"/>
      <c r="L576" s="5" t="s">
        <v>649</v>
      </c>
    </row>
    <row r="577" spans="1:12" x14ac:dyDescent="0.2">
      <c r="A577" s="66" t="s">
        <v>400</v>
      </c>
      <c r="B577" s="68">
        <v>42614</v>
      </c>
      <c r="C577" s="68" t="s">
        <v>578</v>
      </c>
      <c r="D577" s="142" t="s">
        <v>603</v>
      </c>
      <c r="E577" s="141" t="s">
        <v>609</v>
      </c>
      <c r="F577" s="155">
        <v>18</v>
      </c>
      <c r="G577" s="74" t="s">
        <v>377</v>
      </c>
      <c r="J577" s="46" t="s">
        <v>88</v>
      </c>
      <c r="K577" s="256"/>
      <c r="L577" s="5" t="s">
        <v>649</v>
      </c>
    </row>
    <row r="578" spans="1:12" ht="56" x14ac:dyDescent="0.2">
      <c r="A578" s="66" t="s">
        <v>400</v>
      </c>
      <c r="B578" s="68">
        <v>42614</v>
      </c>
      <c r="C578" s="68" t="s">
        <v>578</v>
      </c>
      <c r="D578" s="142" t="s">
        <v>603</v>
      </c>
      <c r="E578" s="141" t="s">
        <v>610</v>
      </c>
      <c r="F578" s="152">
        <v>1</v>
      </c>
      <c r="G578" s="82" t="s">
        <v>360</v>
      </c>
      <c r="H578" s="256"/>
      <c r="I578" s="256"/>
      <c r="J578" s="46" t="s">
        <v>88</v>
      </c>
      <c r="K578" s="256"/>
      <c r="L578" s="5" t="s">
        <v>81</v>
      </c>
    </row>
    <row r="579" spans="1:12" ht="25" x14ac:dyDescent="0.2">
      <c r="A579" s="66" t="s">
        <v>400</v>
      </c>
      <c r="B579" s="68">
        <v>42614</v>
      </c>
      <c r="C579" s="68" t="s">
        <v>578</v>
      </c>
      <c r="D579" s="142" t="s">
        <v>603</v>
      </c>
      <c r="E579" s="141" t="s">
        <v>610</v>
      </c>
      <c r="F579" s="153">
        <v>2</v>
      </c>
      <c r="G579" s="257" t="s">
        <v>361</v>
      </c>
      <c r="H579" s="258"/>
      <c r="I579" s="147"/>
      <c r="J579" s="46" t="s">
        <v>88</v>
      </c>
      <c r="K579" s="256"/>
      <c r="L579" s="5" t="s">
        <v>82</v>
      </c>
    </row>
    <row r="580" spans="1:12" ht="28" x14ac:dyDescent="0.2">
      <c r="A580" s="66" t="s">
        <v>400</v>
      </c>
      <c r="B580" s="68">
        <v>42614</v>
      </c>
      <c r="C580" s="68" t="s">
        <v>578</v>
      </c>
      <c r="D580" s="142" t="s">
        <v>603</v>
      </c>
      <c r="E580" s="141" t="s">
        <v>610</v>
      </c>
      <c r="F580" s="155">
        <v>3</v>
      </c>
      <c r="G580" s="154" t="s">
        <v>362</v>
      </c>
      <c r="J580" s="46" t="s">
        <v>88</v>
      </c>
      <c r="K580" s="256"/>
      <c r="L580" s="5" t="s">
        <v>82</v>
      </c>
    </row>
    <row r="581" spans="1:12" ht="28" x14ac:dyDescent="0.2">
      <c r="A581" s="66" t="s">
        <v>400</v>
      </c>
      <c r="B581" s="68">
        <v>42614</v>
      </c>
      <c r="C581" s="68" t="s">
        <v>578</v>
      </c>
      <c r="D581" s="142" t="s">
        <v>603</v>
      </c>
      <c r="E581" s="141" t="s">
        <v>610</v>
      </c>
      <c r="F581" s="155">
        <v>4</v>
      </c>
      <c r="G581" s="154" t="s">
        <v>363</v>
      </c>
      <c r="J581" s="46" t="s">
        <v>88</v>
      </c>
      <c r="K581" s="256"/>
      <c r="L581" s="5" t="s">
        <v>82</v>
      </c>
    </row>
    <row r="582" spans="1:12" ht="28" x14ac:dyDescent="0.2">
      <c r="A582" s="66" t="s">
        <v>400</v>
      </c>
      <c r="B582" s="68">
        <v>42614</v>
      </c>
      <c r="C582" s="68" t="s">
        <v>578</v>
      </c>
      <c r="D582" s="142" t="s">
        <v>603</v>
      </c>
      <c r="E582" s="141" t="s">
        <v>610</v>
      </c>
      <c r="F582" s="155">
        <v>5</v>
      </c>
      <c r="G582" s="154" t="s">
        <v>364</v>
      </c>
      <c r="J582" s="46" t="s">
        <v>88</v>
      </c>
      <c r="K582" s="256"/>
      <c r="L582" s="5" t="s">
        <v>81</v>
      </c>
    </row>
    <row r="583" spans="1:12" ht="42" x14ac:dyDescent="0.2">
      <c r="A583" s="66" t="s">
        <v>400</v>
      </c>
      <c r="B583" s="68">
        <v>42614</v>
      </c>
      <c r="C583" s="68" t="s">
        <v>578</v>
      </c>
      <c r="D583" s="142" t="s">
        <v>603</v>
      </c>
      <c r="E583" s="141" t="s">
        <v>610</v>
      </c>
      <c r="F583" s="155">
        <v>6</v>
      </c>
      <c r="G583" s="154" t="s">
        <v>365</v>
      </c>
      <c r="J583" s="46" t="s">
        <v>88</v>
      </c>
      <c r="K583" s="256"/>
      <c r="L583" s="5" t="s">
        <v>82</v>
      </c>
    </row>
    <row r="584" spans="1:12" ht="28" x14ac:dyDescent="0.2">
      <c r="A584" s="66" t="s">
        <v>400</v>
      </c>
      <c r="B584" s="68">
        <v>42614</v>
      </c>
      <c r="C584" s="68" t="s">
        <v>578</v>
      </c>
      <c r="D584" s="142" t="s">
        <v>603</v>
      </c>
      <c r="E584" s="141" t="s">
        <v>610</v>
      </c>
      <c r="F584" s="155">
        <v>7</v>
      </c>
      <c r="G584" s="154" t="s">
        <v>366</v>
      </c>
      <c r="J584" s="46" t="s">
        <v>88</v>
      </c>
      <c r="K584" s="256"/>
      <c r="L584" s="5" t="s">
        <v>81</v>
      </c>
    </row>
    <row r="585" spans="1:12" ht="42" x14ac:dyDescent="0.2">
      <c r="A585" s="66" t="s">
        <v>400</v>
      </c>
      <c r="B585" s="68">
        <v>42614</v>
      </c>
      <c r="C585" s="68" t="s">
        <v>578</v>
      </c>
      <c r="D585" s="142" t="s">
        <v>603</v>
      </c>
      <c r="E585" s="141" t="s">
        <v>610</v>
      </c>
      <c r="F585" s="155">
        <v>8</v>
      </c>
      <c r="G585" s="154" t="s">
        <v>367</v>
      </c>
      <c r="J585" s="46" t="s">
        <v>88</v>
      </c>
      <c r="K585" s="256"/>
      <c r="L585" s="5" t="s">
        <v>81</v>
      </c>
    </row>
    <row r="586" spans="1:12" ht="70" x14ac:dyDescent="0.2">
      <c r="A586" s="66" t="s">
        <v>400</v>
      </c>
      <c r="B586" s="68">
        <v>42614</v>
      </c>
      <c r="C586" s="68" t="s">
        <v>578</v>
      </c>
      <c r="D586" s="142" t="s">
        <v>603</v>
      </c>
      <c r="E586" s="141" t="s">
        <v>610</v>
      </c>
      <c r="F586" s="155">
        <v>9</v>
      </c>
      <c r="G586" s="154" t="s">
        <v>368</v>
      </c>
      <c r="J586" s="46" t="s">
        <v>88</v>
      </c>
      <c r="K586" s="256"/>
      <c r="L586" s="5" t="s">
        <v>82</v>
      </c>
    </row>
    <row r="587" spans="1:12" ht="28" x14ac:dyDescent="0.2">
      <c r="A587" s="66" t="s">
        <v>400</v>
      </c>
      <c r="B587" s="68">
        <v>42614</v>
      </c>
      <c r="C587" s="68" t="s">
        <v>578</v>
      </c>
      <c r="D587" s="142" t="s">
        <v>603</v>
      </c>
      <c r="E587" s="141" t="s">
        <v>610</v>
      </c>
      <c r="F587" s="155">
        <v>10</v>
      </c>
      <c r="G587" s="154" t="s">
        <v>369</v>
      </c>
      <c r="J587" s="46" t="s">
        <v>88</v>
      </c>
      <c r="K587" s="256"/>
      <c r="L587" s="5" t="s">
        <v>82</v>
      </c>
    </row>
    <row r="588" spans="1:12" ht="70" x14ac:dyDescent="0.2">
      <c r="A588" s="66" t="s">
        <v>400</v>
      </c>
      <c r="B588" s="68">
        <v>42614</v>
      </c>
      <c r="C588" s="68" t="s">
        <v>578</v>
      </c>
      <c r="D588" s="142" t="s">
        <v>603</v>
      </c>
      <c r="E588" s="141" t="s">
        <v>610</v>
      </c>
      <c r="F588" s="155">
        <v>11</v>
      </c>
      <c r="G588" s="154" t="s">
        <v>370</v>
      </c>
      <c r="J588" s="46" t="s">
        <v>88</v>
      </c>
      <c r="K588" s="256"/>
      <c r="L588" s="5" t="s">
        <v>82</v>
      </c>
    </row>
    <row r="589" spans="1:12" ht="56" x14ac:dyDescent="0.2">
      <c r="A589" s="66" t="s">
        <v>400</v>
      </c>
      <c r="B589" s="68">
        <v>42614</v>
      </c>
      <c r="C589" s="68" t="s">
        <v>578</v>
      </c>
      <c r="D589" s="142" t="s">
        <v>603</v>
      </c>
      <c r="E589" s="141" t="s">
        <v>610</v>
      </c>
      <c r="F589" s="155">
        <v>12</v>
      </c>
      <c r="G589" s="154" t="s">
        <v>371</v>
      </c>
      <c r="J589" s="46" t="s">
        <v>88</v>
      </c>
      <c r="K589" s="256"/>
      <c r="L589" s="5" t="s">
        <v>81</v>
      </c>
    </row>
    <row r="590" spans="1:12" x14ac:dyDescent="0.2">
      <c r="A590" s="66" t="s">
        <v>400</v>
      </c>
      <c r="B590" s="68">
        <v>42614</v>
      </c>
      <c r="C590" s="68" t="s">
        <v>578</v>
      </c>
      <c r="D590" s="142" t="s">
        <v>603</v>
      </c>
      <c r="E590" s="141" t="s">
        <v>610</v>
      </c>
      <c r="F590" s="155">
        <v>13</v>
      </c>
      <c r="G590" s="74" t="s">
        <v>372</v>
      </c>
      <c r="J590" s="46" t="s">
        <v>88</v>
      </c>
      <c r="K590" s="256"/>
      <c r="L590" s="5" t="s">
        <v>649</v>
      </c>
    </row>
    <row r="591" spans="1:12" x14ac:dyDescent="0.2">
      <c r="A591" s="66" t="s">
        <v>400</v>
      </c>
      <c r="B591" s="68">
        <v>42614</v>
      </c>
      <c r="C591" s="68" t="s">
        <v>578</v>
      </c>
      <c r="D591" s="142" t="s">
        <v>603</v>
      </c>
      <c r="E591" s="141" t="s">
        <v>610</v>
      </c>
      <c r="F591" s="155">
        <v>14</v>
      </c>
      <c r="G591" s="74" t="s">
        <v>373</v>
      </c>
      <c r="J591" s="46" t="s">
        <v>88</v>
      </c>
      <c r="K591" s="256"/>
      <c r="L591" s="5" t="s">
        <v>649</v>
      </c>
    </row>
    <row r="592" spans="1:12" x14ac:dyDescent="0.2">
      <c r="A592" s="66" t="s">
        <v>400</v>
      </c>
      <c r="B592" s="68">
        <v>42614</v>
      </c>
      <c r="C592" s="68" t="s">
        <v>578</v>
      </c>
      <c r="D592" s="142" t="s">
        <v>603</v>
      </c>
      <c r="E592" s="141" t="s">
        <v>610</v>
      </c>
      <c r="F592" s="155">
        <v>15</v>
      </c>
      <c r="G592" s="74" t="s">
        <v>374</v>
      </c>
      <c r="J592" s="46" t="s">
        <v>88</v>
      </c>
      <c r="K592" s="256"/>
      <c r="L592" s="5" t="s">
        <v>649</v>
      </c>
    </row>
    <row r="593" spans="1:12" ht="28" x14ac:dyDescent="0.2">
      <c r="A593" s="66" t="s">
        <v>400</v>
      </c>
      <c r="B593" s="68">
        <v>42614</v>
      </c>
      <c r="C593" s="68" t="s">
        <v>578</v>
      </c>
      <c r="D593" s="142" t="s">
        <v>603</v>
      </c>
      <c r="E593" s="141" t="s">
        <v>610</v>
      </c>
      <c r="F593" s="155">
        <v>16</v>
      </c>
      <c r="G593" s="154" t="s">
        <v>375</v>
      </c>
      <c r="J593" s="46" t="s">
        <v>88</v>
      </c>
      <c r="K593" s="256"/>
      <c r="L593" s="5" t="s">
        <v>649</v>
      </c>
    </row>
    <row r="594" spans="1:12" x14ac:dyDescent="0.2">
      <c r="A594" s="66" t="s">
        <v>400</v>
      </c>
      <c r="B594" s="68">
        <v>42614</v>
      </c>
      <c r="C594" s="68" t="s">
        <v>578</v>
      </c>
      <c r="D594" s="142" t="s">
        <v>603</v>
      </c>
      <c r="E594" s="141" t="s">
        <v>610</v>
      </c>
      <c r="F594" s="155">
        <v>17</v>
      </c>
      <c r="G594" s="74" t="s">
        <v>376</v>
      </c>
      <c r="J594" s="46" t="s">
        <v>88</v>
      </c>
      <c r="K594" s="256"/>
      <c r="L594" s="5" t="s">
        <v>649</v>
      </c>
    </row>
    <row r="595" spans="1:12" x14ac:dyDescent="0.2">
      <c r="A595" s="66" t="s">
        <v>400</v>
      </c>
      <c r="B595" s="68">
        <v>42614</v>
      </c>
      <c r="C595" s="68" t="s">
        <v>578</v>
      </c>
      <c r="D595" s="142" t="s">
        <v>603</v>
      </c>
      <c r="E595" s="141" t="s">
        <v>610</v>
      </c>
      <c r="F595" s="155">
        <v>18</v>
      </c>
      <c r="G595" s="74" t="s">
        <v>377</v>
      </c>
      <c r="J595" s="46" t="s">
        <v>88</v>
      </c>
      <c r="K595" s="256"/>
      <c r="L595" s="5" t="s">
        <v>649</v>
      </c>
    </row>
    <row r="596" spans="1:12" ht="56" x14ac:dyDescent="0.2">
      <c r="A596" s="66" t="s">
        <v>400</v>
      </c>
      <c r="B596" s="68">
        <v>42614</v>
      </c>
      <c r="C596" s="68" t="s">
        <v>578</v>
      </c>
      <c r="D596" s="142" t="s">
        <v>603</v>
      </c>
      <c r="E596" s="141" t="s">
        <v>611</v>
      </c>
      <c r="F596" s="152">
        <v>1</v>
      </c>
      <c r="G596" s="82" t="s">
        <v>360</v>
      </c>
      <c r="H596" s="256"/>
      <c r="I596" s="256"/>
      <c r="J596" s="46" t="s">
        <v>88</v>
      </c>
      <c r="K596" s="256"/>
      <c r="L596" s="5" t="s">
        <v>81</v>
      </c>
    </row>
    <row r="597" spans="1:12" ht="25" x14ac:dyDescent="0.2">
      <c r="A597" s="66" t="s">
        <v>400</v>
      </c>
      <c r="B597" s="68">
        <v>42614</v>
      </c>
      <c r="C597" s="68" t="s">
        <v>578</v>
      </c>
      <c r="D597" s="142" t="s">
        <v>603</v>
      </c>
      <c r="E597" s="141" t="s">
        <v>611</v>
      </c>
      <c r="F597" s="153">
        <v>2</v>
      </c>
      <c r="G597" s="257" t="s">
        <v>361</v>
      </c>
      <c r="H597" s="258"/>
      <c r="I597" s="147"/>
      <c r="J597" s="46" t="s">
        <v>88</v>
      </c>
      <c r="K597" s="256"/>
      <c r="L597" s="5" t="s">
        <v>82</v>
      </c>
    </row>
    <row r="598" spans="1:12" ht="28" x14ac:dyDescent="0.2">
      <c r="A598" s="66" t="s">
        <v>400</v>
      </c>
      <c r="B598" s="68">
        <v>42614</v>
      </c>
      <c r="C598" s="68" t="s">
        <v>578</v>
      </c>
      <c r="D598" s="142" t="s">
        <v>603</v>
      </c>
      <c r="E598" s="141" t="s">
        <v>611</v>
      </c>
      <c r="F598" s="155">
        <v>3</v>
      </c>
      <c r="G598" s="154" t="s">
        <v>362</v>
      </c>
      <c r="J598" s="46" t="s">
        <v>88</v>
      </c>
      <c r="K598" s="256"/>
      <c r="L598" s="5" t="s">
        <v>82</v>
      </c>
    </row>
    <row r="599" spans="1:12" ht="28" x14ac:dyDescent="0.2">
      <c r="A599" s="66" t="s">
        <v>400</v>
      </c>
      <c r="B599" s="68">
        <v>42614</v>
      </c>
      <c r="C599" s="68" t="s">
        <v>578</v>
      </c>
      <c r="D599" s="142" t="s">
        <v>603</v>
      </c>
      <c r="E599" s="141" t="s">
        <v>611</v>
      </c>
      <c r="F599" s="155">
        <v>4</v>
      </c>
      <c r="G599" s="154" t="s">
        <v>363</v>
      </c>
      <c r="J599" s="46" t="s">
        <v>88</v>
      </c>
      <c r="K599" s="256"/>
      <c r="L599" s="5" t="s">
        <v>82</v>
      </c>
    </row>
    <row r="600" spans="1:12" ht="28" x14ac:dyDescent="0.2">
      <c r="A600" s="66" t="s">
        <v>400</v>
      </c>
      <c r="B600" s="68">
        <v>42614</v>
      </c>
      <c r="C600" s="68" t="s">
        <v>578</v>
      </c>
      <c r="D600" s="142" t="s">
        <v>603</v>
      </c>
      <c r="E600" s="141" t="s">
        <v>611</v>
      </c>
      <c r="F600" s="155">
        <v>5</v>
      </c>
      <c r="G600" s="154" t="s">
        <v>364</v>
      </c>
      <c r="J600" s="46" t="s">
        <v>88</v>
      </c>
      <c r="K600" s="256"/>
      <c r="L600" s="5" t="s">
        <v>81</v>
      </c>
    </row>
    <row r="601" spans="1:12" ht="42" x14ac:dyDescent="0.2">
      <c r="A601" s="66" t="s">
        <v>400</v>
      </c>
      <c r="B601" s="68">
        <v>42614</v>
      </c>
      <c r="C601" s="68" t="s">
        <v>578</v>
      </c>
      <c r="D601" s="142" t="s">
        <v>603</v>
      </c>
      <c r="E601" s="141" t="s">
        <v>611</v>
      </c>
      <c r="F601" s="155">
        <v>6</v>
      </c>
      <c r="G601" s="154" t="s">
        <v>365</v>
      </c>
      <c r="J601" s="46" t="s">
        <v>88</v>
      </c>
      <c r="K601" s="256"/>
      <c r="L601" s="5" t="s">
        <v>82</v>
      </c>
    </row>
    <row r="602" spans="1:12" ht="28" x14ac:dyDescent="0.2">
      <c r="A602" s="66" t="s">
        <v>400</v>
      </c>
      <c r="B602" s="68">
        <v>42614</v>
      </c>
      <c r="C602" s="68" t="s">
        <v>578</v>
      </c>
      <c r="D602" s="142" t="s">
        <v>603</v>
      </c>
      <c r="E602" s="141" t="s">
        <v>611</v>
      </c>
      <c r="F602" s="155">
        <v>7</v>
      </c>
      <c r="G602" s="154" t="s">
        <v>366</v>
      </c>
      <c r="J602" s="46" t="s">
        <v>88</v>
      </c>
      <c r="K602" s="256"/>
      <c r="L602" s="5" t="s">
        <v>81</v>
      </c>
    </row>
    <row r="603" spans="1:12" ht="42" x14ac:dyDescent="0.2">
      <c r="A603" s="66" t="s">
        <v>400</v>
      </c>
      <c r="B603" s="68">
        <v>42614</v>
      </c>
      <c r="C603" s="68" t="s">
        <v>578</v>
      </c>
      <c r="D603" s="142" t="s">
        <v>603</v>
      </c>
      <c r="E603" s="141" t="s">
        <v>611</v>
      </c>
      <c r="F603" s="155">
        <v>8</v>
      </c>
      <c r="G603" s="154" t="s">
        <v>367</v>
      </c>
      <c r="J603" s="46" t="s">
        <v>88</v>
      </c>
      <c r="K603" s="256"/>
      <c r="L603" s="5" t="s">
        <v>81</v>
      </c>
    </row>
    <row r="604" spans="1:12" ht="70" x14ac:dyDescent="0.2">
      <c r="A604" s="66" t="s">
        <v>400</v>
      </c>
      <c r="B604" s="68">
        <v>42614</v>
      </c>
      <c r="C604" s="68" t="s">
        <v>578</v>
      </c>
      <c r="D604" s="142" t="s">
        <v>603</v>
      </c>
      <c r="E604" s="141" t="s">
        <v>611</v>
      </c>
      <c r="F604" s="155">
        <v>9</v>
      </c>
      <c r="G604" s="154" t="s">
        <v>368</v>
      </c>
      <c r="J604" s="46" t="s">
        <v>88</v>
      </c>
      <c r="K604" s="256"/>
      <c r="L604" s="5" t="s">
        <v>82</v>
      </c>
    </row>
    <row r="605" spans="1:12" ht="28" x14ac:dyDescent="0.2">
      <c r="A605" s="66" t="s">
        <v>400</v>
      </c>
      <c r="B605" s="68">
        <v>42614</v>
      </c>
      <c r="C605" s="68" t="s">
        <v>578</v>
      </c>
      <c r="D605" s="142" t="s">
        <v>603</v>
      </c>
      <c r="E605" s="141" t="s">
        <v>611</v>
      </c>
      <c r="F605" s="155">
        <v>10</v>
      </c>
      <c r="G605" s="154" t="s">
        <v>369</v>
      </c>
      <c r="J605" s="46" t="s">
        <v>88</v>
      </c>
      <c r="K605" s="256"/>
      <c r="L605" s="5" t="s">
        <v>82</v>
      </c>
    </row>
    <row r="606" spans="1:12" ht="70" x14ac:dyDescent="0.2">
      <c r="A606" s="66" t="s">
        <v>400</v>
      </c>
      <c r="B606" s="68">
        <v>42614</v>
      </c>
      <c r="C606" s="68" t="s">
        <v>578</v>
      </c>
      <c r="D606" s="142" t="s">
        <v>603</v>
      </c>
      <c r="E606" s="141" t="s">
        <v>611</v>
      </c>
      <c r="F606" s="155">
        <v>11</v>
      </c>
      <c r="G606" s="154" t="s">
        <v>370</v>
      </c>
      <c r="J606" s="46" t="s">
        <v>88</v>
      </c>
      <c r="K606" s="256"/>
      <c r="L606" s="5" t="s">
        <v>82</v>
      </c>
    </row>
    <row r="607" spans="1:12" ht="56" x14ac:dyDescent="0.2">
      <c r="A607" s="66" t="s">
        <v>400</v>
      </c>
      <c r="B607" s="68">
        <v>42614</v>
      </c>
      <c r="C607" s="68" t="s">
        <v>578</v>
      </c>
      <c r="D607" s="142" t="s">
        <v>603</v>
      </c>
      <c r="E607" s="141" t="s">
        <v>611</v>
      </c>
      <c r="F607" s="155">
        <v>12</v>
      </c>
      <c r="G607" s="154" t="s">
        <v>371</v>
      </c>
      <c r="J607" s="46" t="s">
        <v>88</v>
      </c>
      <c r="K607" s="256"/>
      <c r="L607" s="5" t="s">
        <v>81</v>
      </c>
    </row>
    <row r="608" spans="1:12" x14ac:dyDescent="0.2">
      <c r="A608" s="66" t="s">
        <v>400</v>
      </c>
      <c r="B608" s="68">
        <v>42614</v>
      </c>
      <c r="C608" s="68" t="s">
        <v>578</v>
      </c>
      <c r="D608" s="142" t="s">
        <v>603</v>
      </c>
      <c r="E608" s="141" t="s">
        <v>611</v>
      </c>
      <c r="F608" s="155">
        <v>13</v>
      </c>
      <c r="G608" s="74" t="s">
        <v>372</v>
      </c>
      <c r="J608" s="46" t="s">
        <v>88</v>
      </c>
      <c r="K608" s="256"/>
      <c r="L608" s="5" t="s">
        <v>649</v>
      </c>
    </row>
    <row r="609" spans="1:12" x14ac:dyDescent="0.2">
      <c r="A609" s="66" t="s">
        <v>400</v>
      </c>
      <c r="B609" s="68">
        <v>42614</v>
      </c>
      <c r="C609" s="68" t="s">
        <v>578</v>
      </c>
      <c r="D609" s="142" t="s">
        <v>603</v>
      </c>
      <c r="E609" s="141" t="s">
        <v>611</v>
      </c>
      <c r="F609" s="155">
        <v>14</v>
      </c>
      <c r="G609" s="74" t="s">
        <v>373</v>
      </c>
      <c r="J609" s="46" t="s">
        <v>88</v>
      </c>
      <c r="K609" s="256"/>
      <c r="L609" s="5" t="s">
        <v>649</v>
      </c>
    </row>
    <row r="610" spans="1:12" x14ac:dyDescent="0.2">
      <c r="A610" s="66" t="s">
        <v>400</v>
      </c>
      <c r="B610" s="68">
        <v>42614</v>
      </c>
      <c r="C610" s="68" t="s">
        <v>578</v>
      </c>
      <c r="D610" s="142" t="s">
        <v>603</v>
      </c>
      <c r="E610" s="141" t="s">
        <v>611</v>
      </c>
      <c r="F610" s="155">
        <v>15</v>
      </c>
      <c r="G610" s="74" t="s">
        <v>374</v>
      </c>
      <c r="J610" s="46" t="s">
        <v>88</v>
      </c>
      <c r="K610" s="256"/>
      <c r="L610" s="5" t="s">
        <v>649</v>
      </c>
    </row>
    <row r="611" spans="1:12" ht="28" x14ac:dyDescent="0.2">
      <c r="A611" s="66" t="s">
        <v>400</v>
      </c>
      <c r="B611" s="68">
        <v>42614</v>
      </c>
      <c r="C611" s="68" t="s">
        <v>578</v>
      </c>
      <c r="D611" s="142" t="s">
        <v>603</v>
      </c>
      <c r="E611" s="141" t="s">
        <v>611</v>
      </c>
      <c r="F611" s="155">
        <v>16</v>
      </c>
      <c r="G611" s="154" t="s">
        <v>375</v>
      </c>
      <c r="J611" s="46" t="s">
        <v>88</v>
      </c>
      <c r="K611" s="256"/>
      <c r="L611" s="5" t="s">
        <v>649</v>
      </c>
    </row>
    <row r="612" spans="1:12" x14ac:dyDescent="0.2">
      <c r="A612" s="66" t="s">
        <v>400</v>
      </c>
      <c r="B612" s="68">
        <v>42614</v>
      </c>
      <c r="C612" s="68" t="s">
        <v>578</v>
      </c>
      <c r="D612" s="142" t="s">
        <v>603</v>
      </c>
      <c r="E612" s="141" t="s">
        <v>611</v>
      </c>
      <c r="F612" s="155">
        <v>17</v>
      </c>
      <c r="G612" s="74" t="s">
        <v>376</v>
      </c>
      <c r="J612" s="46" t="s">
        <v>88</v>
      </c>
      <c r="K612" s="256"/>
      <c r="L612" s="5" t="s">
        <v>649</v>
      </c>
    </row>
    <row r="613" spans="1:12" x14ac:dyDescent="0.2">
      <c r="A613" s="66" t="s">
        <v>400</v>
      </c>
      <c r="B613" s="68">
        <v>42614</v>
      </c>
      <c r="C613" s="68" t="s">
        <v>578</v>
      </c>
      <c r="D613" s="142" t="s">
        <v>603</v>
      </c>
      <c r="E613" s="141" t="s">
        <v>611</v>
      </c>
      <c r="F613" s="155">
        <v>18</v>
      </c>
      <c r="G613" s="74" t="s">
        <v>377</v>
      </c>
      <c r="J613" s="46" t="s">
        <v>88</v>
      </c>
      <c r="K613" s="256"/>
      <c r="L613" s="5" t="s">
        <v>649</v>
      </c>
    </row>
    <row r="614" spans="1:12" ht="56" x14ac:dyDescent="0.2">
      <c r="A614" s="66" t="s">
        <v>400</v>
      </c>
      <c r="B614" s="68">
        <v>42614</v>
      </c>
      <c r="C614" s="68" t="s">
        <v>578</v>
      </c>
      <c r="D614" s="142" t="s">
        <v>603</v>
      </c>
      <c r="E614" s="141" t="s">
        <v>612</v>
      </c>
      <c r="F614" s="152">
        <v>1</v>
      </c>
      <c r="G614" s="82" t="s">
        <v>360</v>
      </c>
      <c r="H614" s="256"/>
      <c r="I614" s="256"/>
      <c r="J614" s="46" t="s">
        <v>88</v>
      </c>
      <c r="K614" s="256"/>
      <c r="L614" s="5" t="s">
        <v>81</v>
      </c>
    </row>
    <row r="615" spans="1:12" ht="25" x14ac:dyDescent="0.2">
      <c r="A615" s="66" t="s">
        <v>400</v>
      </c>
      <c r="B615" s="68">
        <v>42614</v>
      </c>
      <c r="C615" s="68" t="s">
        <v>578</v>
      </c>
      <c r="D615" s="142" t="s">
        <v>603</v>
      </c>
      <c r="E615" s="141" t="s">
        <v>612</v>
      </c>
      <c r="F615" s="153">
        <v>2</v>
      </c>
      <c r="G615" s="257" t="s">
        <v>361</v>
      </c>
      <c r="H615" s="258"/>
      <c r="I615" s="147"/>
      <c r="J615" s="46" t="s">
        <v>88</v>
      </c>
      <c r="K615" s="256"/>
      <c r="L615" s="5" t="s">
        <v>82</v>
      </c>
    </row>
    <row r="616" spans="1:12" ht="28" x14ac:dyDescent="0.2">
      <c r="A616" s="66" t="s">
        <v>400</v>
      </c>
      <c r="B616" s="68">
        <v>42614</v>
      </c>
      <c r="C616" s="68" t="s">
        <v>578</v>
      </c>
      <c r="D616" s="142" t="s">
        <v>603</v>
      </c>
      <c r="E616" s="141" t="s">
        <v>612</v>
      </c>
      <c r="F616" s="155">
        <v>3</v>
      </c>
      <c r="G616" s="154" t="s">
        <v>362</v>
      </c>
      <c r="J616" s="46" t="s">
        <v>88</v>
      </c>
      <c r="K616" s="256"/>
      <c r="L616" s="5" t="s">
        <v>82</v>
      </c>
    </row>
    <row r="617" spans="1:12" ht="28" x14ac:dyDescent="0.2">
      <c r="A617" s="66" t="s">
        <v>400</v>
      </c>
      <c r="B617" s="68">
        <v>42614</v>
      </c>
      <c r="C617" s="68" t="s">
        <v>578</v>
      </c>
      <c r="D617" s="142" t="s">
        <v>603</v>
      </c>
      <c r="E617" s="141" t="s">
        <v>612</v>
      </c>
      <c r="F617" s="155">
        <v>4</v>
      </c>
      <c r="G617" s="154" t="s">
        <v>363</v>
      </c>
      <c r="J617" s="46" t="s">
        <v>88</v>
      </c>
      <c r="K617" s="256"/>
      <c r="L617" s="5" t="s">
        <v>82</v>
      </c>
    </row>
    <row r="618" spans="1:12" ht="28" x14ac:dyDescent="0.2">
      <c r="A618" s="66" t="s">
        <v>400</v>
      </c>
      <c r="B618" s="68">
        <v>42614</v>
      </c>
      <c r="C618" s="68" t="s">
        <v>578</v>
      </c>
      <c r="D618" s="142" t="s">
        <v>603</v>
      </c>
      <c r="E618" s="141" t="s">
        <v>612</v>
      </c>
      <c r="F618" s="155">
        <v>5</v>
      </c>
      <c r="G618" s="154" t="s">
        <v>364</v>
      </c>
      <c r="J618" s="46" t="s">
        <v>88</v>
      </c>
      <c r="K618" s="256"/>
      <c r="L618" s="5" t="s">
        <v>81</v>
      </c>
    </row>
    <row r="619" spans="1:12" ht="42" x14ac:dyDescent="0.2">
      <c r="A619" s="66" t="s">
        <v>400</v>
      </c>
      <c r="B619" s="68">
        <v>42614</v>
      </c>
      <c r="C619" s="68" t="s">
        <v>578</v>
      </c>
      <c r="D619" s="142" t="s">
        <v>603</v>
      </c>
      <c r="E619" s="141" t="s">
        <v>612</v>
      </c>
      <c r="F619" s="155">
        <v>6</v>
      </c>
      <c r="G619" s="154" t="s">
        <v>365</v>
      </c>
      <c r="J619" s="46" t="s">
        <v>88</v>
      </c>
      <c r="K619" s="256"/>
      <c r="L619" s="5" t="s">
        <v>82</v>
      </c>
    </row>
    <row r="620" spans="1:12" ht="28" x14ac:dyDescent="0.2">
      <c r="A620" s="66" t="s">
        <v>400</v>
      </c>
      <c r="B620" s="68">
        <v>42614</v>
      </c>
      <c r="C620" s="68" t="s">
        <v>578</v>
      </c>
      <c r="D620" s="142" t="s">
        <v>603</v>
      </c>
      <c r="E620" s="141" t="s">
        <v>612</v>
      </c>
      <c r="F620" s="155">
        <v>7</v>
      </c>
      <c r="G620" s="154" t="s">
        <v>366</v>
      </c>
      <c r="J620" s="46" t="s">
        <v>88</v>
      </c>
      <c r="K620" s="256"/>
      <c r="L620" s="5" t="s">
        <v>81</v>
      </c>
    </row>
    <row r="621" spans="1:12" ht="42" x14ac:dyDescent="0.2">
      <c r="A621" s="66" t="s">
        <v>400</v>
      </c>
      <c r="B621" s="68">
        <v>42614</v>
      </c>
      <c r="C621" s="68" t="s">
        <v>578</v>
      </c>
      <c r="D621" s="142" t="s">
        <v>603</v>
      </c>
      <c r="E621" s="141" t="s">
        <v>612</v>
      </c>
      <c r="F621" s="155">
        <v>8</v>
      </c>
      <c r="G621" s="154" t="s">
        <v>367</v>
      </c>
      <c r="J621" s="46" t="s">
        <v>88</v>
      </c>
      <c r="K621" s="256"/>
      <c r="L621" s="5" t="s">
        <v>81</v>
      </c>
    </row>
    <row r="622" spans="1:12" ht="70" x14ac:dyDescent="0.2">
      <c r="A622" s="66" t="s">
        <v>400</v>
      </c>
      <c r="B622" s="68">
        <v>42614</v>
      </c>
      <c r="C622" s="68" t="s">
        <v>578</v>
      </c>
      <c r="D622" s="142" t="s">
        <v>603</v>
      </c>
      <c r="E622" s="141" t="s">
        <v>612</v>
      </c>
      <c r="F622" s="155">
        <v>9</v>
      </c>
      <c r="G622" s="154" t="s">
        <v>368</v>
      </c>
      <c r="J622" s="46" t="s">
        <v>88</v>
      </c>
      <c r="K622" s="256"/>
      <c r="L622" s="5" t="s">
        <v>82</v>
      </c>
    </row>
    <row r="623" spans="1:12" ht="28" x14ac:dyDescent="0.2">
      <c r="A623" s="66" t="s">
        <v>400</v>
      </c>
      <c r="B623" s="68">
        <v>42614</v>
      </c>
      <c r="C623" s="68" t="s">
        <v>578</v>
      </c>
      <c r="D623" s="142" t="s">
        <v>603</v>
      </c>
      <c r="E623" s="141" t="s">
        <v>612</v>
      </c>
      <c r="F623" s="155">
        <v>10</v>
      </c>
      <c r="G623" s="154" t="s">
        <v>369</v>
      </c>
      <c r="J623" s="46" t="s">
        <v>88</v>
      </c>
      <c r="K623" s="256"/>
      <c r="L623" s="5" t="s">
        <v>82</v>
      </c>
    </row>
    <row r="624" spans="1:12" ht="70" x14ac:dyDescent="0.2">
      <c r="A624" s="66" t="s">
        <v>400</v>
      </c>
      <c r="B624" s="68">
        <v>42614</v>
      </c>
      <c r="C624" s="68" t="s">
        <v>578</v>
      </c>
      <c r="D624" s="142" t="s">
        <v>603</v>
      </c>
      <c r="E624" s="141" t="s">
        <v>612</v>
      </c>
      <c r="F624" s="155">
        <v>11</v>
      </c>
      <c r="G624" s="154" t="s">
        <v>370</v>
      </c>
      <c r="J624" s="46" t="s">
        <v>88</v>
      </c>
      <c r="K624" s="256"/>
      <c r="L624" s="5" t="s">
        <v>82</v>
      </c>
    </row>
    <row r="625" spans="1:12" ht="56" x14ac:dyDescent="0.2">
      <c r="A625" s="66" t="s">
        <v>400</v>
      </c>
      <c r="B625" s="68">
        <v>42614</v>
      </c>
      <c r="C625" s="68" t="s">
        <v>578</v>
      </c>
      <c r="D625" s="142" t="s">
        <v>603</v>
      </c>
      <c r="E625" s="141" t="s">
        <v>612</v>
      </c>
      <c r="F625" s="155">
        <v>12</v>
      </c>
      <c r="G625" s="154" t="s">
        <v>371</v>
      </c>
      <c r="J625" s="46" t="s">
        <v>88</v>
      </c>
      <c r="K625" s="256"/>
      <c r="L625" s="5" t="s">
        <v>81</v>
      </c>
    </row>
    <row r="626" spans="1:12" x14ac:dyDescent="0.2">
      <c r="A626" s="66" t="s">
        <v>400</v>
      </c>
      <c r="B626" s="68">
        <v>42614</v>
      </c>
      <c r="C626" s="68" t="s">
        <v>578</v>
      </c>
      <c r="D626" s="142" t="s">
        <v>603</v>
      </c>
      <c r="E626" s="141" t="s">
        <v>612</v>
      </c>
      <c r="F626" s="155">
        <v>13</v>
      </c>
      <c r="G626" s="74" t="s">
        <v>372</v>
      </c>
      <c r="J626" s="46" t="s">
        <v>88</v>
      </c>
      <c r="K626" s="256"/>
      <c r="L626" s="5" t="s">
        <v>649</v>
      </c>
    </row>
    <row r="627" spans="1:12" x14ac:dyDescent="0.2">
      <c r="A627" s="66" t="s">
        <v>400</v>
      </c>
      <c r="B627" s="68">
        <v>42614</v>
      </c>
      <c r="C627" s="68" t="s">
        <v>578</v>
      </c>
      <c r="D627" s="142" t="s">
        <v>603</v>
      </c>
      <c r="E627" s="141" t="s">
        <v>612</v>
      </c>
      <c r="F627" s="155">
        <v>14</v>
      </c>
      <c r="G627" s="74" t="s">
        <v>373</v>
      </c>
      <c r="J627" s="46" t="s">
        <v>88</v>
      </c>
      <c r="K627" s="256"/>
      <c r="L627" s="5" t="s">
        <v>649</v>
      </c>
    </row>
    <row r="628" spans="1:12" x14ac:dyDescent="0.2">
      <c r="A628" s="66" t="s">
        <v>400</v>
      </c>
      <c r="B628" s="68">
        <v>42614</v>
      </c>
      <c r="C628" s="68" t="s">
        <v>578</v>
      </c>
      <c r="D628" s="142" t="s">
        <v>603</v>
      </c>
      <c r="E628" s="141" t="s">
        <v>612</v>
      </c>
      <c r="F628" s="155">
        <v>15</v>
      </c>
      <c r="G628" s="74" t="s">
        <v>374</v>
      </c>
      <c r="J628" s="46" t="s">
        <v>88</v>
      </c>
      <c r="K628" s="256"/>
      <c r="L628" s="5" t="s">
        <v>649</v>
      </c>
    </row>
    <row r="629" spans="1:12" ht="28" x14ac:dyDescent="0.2">
      <c r="A629" s="66" t="s">
        <v>400</v>
      </c>
      <c r="B629" s="68">
        <v>42614</v>
      </c>
      <c r="C629" s="68" t="s">
        <v>578</v>
      </c>
      <c r="D629" s="142" t="s">
        <v>603</v>
      </c>
      <c r="E629" s="141" t="s">
        <v>612</v>
      </c>
      <c r="F629" s="155">
        <v>16</v>
      </c>
      <c r="G629" s="154" t="s">
        <v>375</v>
      </c>
      <c r="J629" s="46" t="s">
        <v>88</v>
      </c>
      <c r="K629" s="256"/>
      <c r="L629" s="5" t="s">
        <v>649</v>
      </c>
    </row>
    <row r="630" spans="1:12" x14ac:dyDescent="0.2">
      <c r="A630" s="66" t="s">
        <v>400</v>
      </c>
      <c r="B630" s="68">
        <v>42614</v>
      </c>
      <c r="C630" s="68" t="s">
        <v>578</v>
      </c>
      <c r="D630" s="142" t="s">
        <v>603</v>
      </c>
      <c r="E630" s="141" t="s">
        <v>612</v>
      </c>
      <c r="F630" s="155">
        <v>17</v>
      </c>
      <c r="G630" s="74" t="s">
        <v>376</v>
      </c>
      <c r="J630" s="46" t="s">
        <v>88</v>
      </c>
      <c r="K630" s="256"/>
      <c r="L630" s="5" t="s">
        <v>649</v>
      </c>
    </row>
    <row r="631" spans="1:12" x14ac:dyDescent="0.2">
      <c r="A631" s="66" t="s">
        <v>400</v>
      </c>
      <c r="B631" s="68">
        <v>42614</v>
      </c>
      <c r="C631" s="68" t="s">
        <v>578</v>
      </c>
      <c r="D631" s="142" t="s">
        <v>603</v>
      </c>
      <c r="E631" s="141" t="s">
        <v>612</v>
      </c>
      <c r="F631" s="155">
        <v>18</v>
      </c>
      <c r="G631" s="74" t="s">
        <v>377</v>
      </c>
      <c r="J631" s="46" t="s">
        <v>88</v>
      </c>
      <c r="K631" s="256"/>
      <c r="L631" s="5" t="s">
        <v>649</v>
      </c>
    </row>
    <row r="632" spans="1:12" ht="56" x14ac:dyDescent="0.2">
      <c r="A632" s="66" t="s">
        <v>400</v>
      </c>
      <c r="B632" s="68">
        <v>42614</v>
      </c>
      <c r="C632" s="68" t="s">
        <v>578</v>
      </c>
      <c r="D632" s="142" t="s">
        <v>603</v>
      </c>
      <c r="E632" s="141" t="s">
        <v>613</v>
      </c>
      <c r="F632" s="152">
        <v>1</v>
      </c>
      <c r="G632" s="82" t="s">
        <v>360</v>
      </c>
      <c r="H632" s="256"/>
      <c r="I632" s="256"/>
      <c r="J632" s="46" t="s">
        <v>88</v>
      </c>
      <c r="K632" s="256"/>
      <c r="L632" s="5" t="s">
        <v>81</v>
      </c>
    </row>
    <row r="633" spans="1:12" ht="25" x14ac:dyDescent="0.2">
      <c r="A633" s="66" t="s">
        <v>400</v>
      </c>
      <c r="B633" s="68">
        <v>42614</v>
      </c>
      <c r="C633" s="68" t="s">
        <v>578</v>
      </c>
      <c r="D633" s="142" t="s">
        <v>603</v>
      </c>
      <c r="E633" s="141" t="s">
        <v>613</v>
      </c>
      <c r="F633" s="153">
        <v>2</v>
      </c>
      <c r="G633" s="257" t="s">
        <v>361</v>
      </c>
      <c r="H633" s="258"/>
      <c r="I633" s="147"/>
      <c r="J633" s="46" t="s">
        <v>88</v>
      </c>
      <c r="K633" s="256"/>
      <c r="L633" s="5" t="s">
        <v>82</v>
      </c>
    </row>
    <row r="634" spans="1:12" ht="28" x14ac:dyDescent="0.2">
      <c r="A634" s="66" t="s">
        <v>400</v>
      </c>
      <c r="B634" s="68">
        <v>42614</v>
      </c>
      <c r="C634" s="68" t="s">
        <v>578</v>
      </c>
      <c r="D634" s="142" t="s">
        <v>603</v>
      </c>
      <c r="E634" s="141" t="s">
        <v>613</v>
      </c>
      <c r="F634" s="155">
        <v>3</v>
      </c>
      <c r="G634" s="154" t="s">
        <v>362</v>
      </c>
      <c r="J634" s="46" t="s">
        <v>88</v>
      </c>
      <c r="K634" s="256"/>
      <c r="L634" s="5" t="s">
        <v>82</v>
      </c>
    </row>
    <row r="635" spans="1:12" ht="28" x14ac:dyDescent="0.2">
      <c r="A635" s="66" t="s">
        <v>400</v>
      </c>
      <c r="B635" s="68">
        <v>42614</v>
      </c>
      <c r="C635" s="68" t="s">
        <v>578</v>
      </c>
      <c r="D635" s="142" t="s">
        <v>603</v>
      </c>
      <c r="E635" s="141" t="s">
        <v>613</v>
      </c>
      <c r="F635" s="155">
        <v>4</v>
      </c>
      <c r="G635" s="154" t="s">
        <v>363</v>
      </c>
      <c r="J635" s="46" t="s">
        <v>88</v>
      </c>
      <c r="K635" s="256"/>
      <c r="L635" s="5" t="s">
        <v>82</v>
      </c>
    </row>
    <row r="636" spans="1:12" ht="28" x14ac:dyDescent="0.2">
      <c r="A636" s="66" t="s">
        <v>400</v>
      </c>
      <c r="B636" s="68">
        <v>42614</v>
      </c>
      <c r="C636" s="68" t="s">
        <v>578</v>
      </c>
      <c r="D636" s="142" t="s">
        <v>603</v>
      </c>
      <c r="E636" s="141" t="s">
        <v>613</v>
      </c>
      <c r="F636" s="155">
        <v>5</v>
      </c>
      <c r="G636" s="154" t="s">
        <v>364</v>
      </c>
      <c r="J636" s="46" t="s">
        <v>88</v>
      </c>
      <c r="K636" s="256"/>
      <c r="L636" s="5" t="s">
        <v>81</v>
      </c>
    </row>
    <row r="637" spans="1:12" ht="42" x14ac:dyDescent="0.2">
      <c r="A637" s="66" t="s">
        <v>400</v>
      </c>
      <c r="B637" s="68">
        <v>42614</v>
      </c>
      <c r="C637" s="68" t="s">
        <v>578</v>
      </c>
      <c r="D637" s="142" t="s">
        <v>603</v>
      </c>
      <c r="E637" s="141" t="s">
        <v>613</v>
      </c>
      <c r="F637" s="155">
        <v>6</v>
      </c>
      <c r="G637" s="154" t="s">
        <v>365</v>
      </c>
      <c r="J637" s="46" t="s">
        <v>88</v>
      </c>
      <c r="K637" s="256"/>
      <c r="L637" s="5" t="s">
        <v>82</v>
      </c>
    </row>
    <row r="638" spans="1:12" ht="28" x14ac:dyDescent="0.2">
      <c r="A638" s="66" t="s">
        <v>400</v>
      </c>
      <c r="B638" s="68">
        <v>42614</v>
      </c>
      <c r="C638" s="68" t="s">
        <v>578</v>
      </c>
      <c r="D638" s="142" t="s">
        <v>603</v>
      </c>
      <c r="E638" s="141" t="s">
        <v>613</v>
      </c>
      <c r="F638" s="155">
        <v>7</v>
      </c>
      <c r="G638" s="154" t="s">
        <v>366</v>
      </c>
      <c r="J638" s="46" t="s">
        <v>88</v>
      </c>
      <c r="K638" s="256"/>
      <c r="L638" s="5" t="s">
        <v>81</v>
      </c>
    </row>
    <row r="639" spans="1:12" ht="42" x14ac:dyDescent="0.2">
      <c r="A639" s="66" t="s">
        <v>400</v>
      </c>
      <c r="B639" s="68">
        <v>42614</v>
      </c>
      <c r="C639" s="68" t="s">
        <v>578</v>
      </c>
      <c r="D639" s="142" t="s">
        <v>603</v>
      </c>
      <c r="E639" s="141" t="s">
        <v>613</v>
      </c>
      <c r="F639" s="155">
        <v>8</v>
      </c>
      <c r="G639" s="154" t="s">
        <v>367</v>
      </c>
      <c r="J639" s="46" t="s">
        <v>88</v>
      </c>
      <c r="K639" s="256"/>
      <c r="L639" s="5" t="s">
        <v>81</v>
      </c>
    </row>
    <row r="640" spans="1:12" ht="70" x14ac:dyDescent="0.2">
      <c r="A640" s="66" t="s">
        <v>400</v>
      </c>
      <c r="B640" s="68">
        <v>42614</v>
      </c>
      <c r="C640" s="68" t="s">
        <v>578</v>
      </c>
      <c r="D640" s="142" t="s">
        <v>603</v>
      </c>
      <c r="E640" s="141" t="s">
        <v>613</v>
      </c>
      <c r="F640" s="155">
        <v>9</v>
      </c>
      <c r="G640" s="154" t="s">
        <v>368</v>
      </c>
      <c r="J640" s="46" t="s">
        <v>88</v>
      </c>
      <c r="K640" s="256"/>
      <c r="L640" s="5" t="s">
        <v>82</v>
      </c>
    </row>
    <row r="641" spans="1:12" ht="28" x14ac:dyDescent="0.2">
      <c r="A641" s="66" t="s">
        <v>400</v>
      </c>
      <c r="B641" s="68">
        <v>42614</v>
      </c>
      <c r="C641" s="68" t="s">
        <v>578</v>
      </c>
      <c r="D641" s="142" t="s">
        <v>603</v>
      </c>
      <c r="E641" s="141" t="s">
        <v>613</v>
      </c>
      <c r="F641" s="155">
        <v>10</v>
      </c>
      <c r="G641" s="154" t="s">
        <v>369</v>
      </c>
      <c r="J641" s="46" t="s">
        <v>88</v>
      </c>
      <c r="K641" s="256"/>
      <c r="L641" s="5" t="s">
        <v>82</v>
      </c>
    </row>
    <row r="642" spans="1:12" ht="70" x14ac:dyDescent="0.2">
      <c r="A642" s="66" t="s">
        <v>400</v>
      </c>
      <c r="B642" s="68">
        <v>42614</v>
      </c>
      <c r="C642" s="68" t="s">
        <v>578</v>
      </c>
      <c r="D642" s="142" t="s">
        <v>603</v>
      </c>
      <c r="E642" s="141" t="s">
        <v>613</v>
      </c>
      <c r="F642" s="155">
        <v>11</v>
      </c>
      <c r="G642" s="154" t="s">
        <v>370</v>
      </c>
      <c r="J642" s="46" t="s">
        <v>88</v>
      </c>
      <c r="K642" s="256"/>
      <c r="L642" s="5" t="s">
        <v>82</v>
      </c>
    </row>
    <row r="643" spans="1:12" ht="56" x14ac:dyDescent="0.2">
      <c r="A643" s="66" t="s">
        <v>400</v>
      </c>
      <c r="B643" s="68">
        <v>42614</v>
      </c>
      <c r="C643" s="68" t="s">
        <v>578</v>
      </c>
      <c r="D643" s="142" t="s">
        <v>603</v>
      </c>
      <c r="E643" s="141" t="s">
        <v>613</v>
      </c>
      <c r="F643" s="155">
        <v>12</v>
      </c>
      <c r="G643" s="154" t="s">
        <v>371</v>
      </c>
      <c r="J643" s="46" t="s">
        <v>88</v>
      </c>
      <c r="K643" s="256"/>
      <c r="L643" s="5" t="s">
        <v>81</v>
      </c>
    </row>
    <row r="644" spans="1:12" x14ac:dyDescent="0.2">
      <c r="A644" s="66" t="s">
        <v>400</v>
      </c>
      <c r="B644" s="68">
        <v>42614</v>
      </c>
      <c r="C644" s="68" t="s">
        <v>578</v>
      </c>
      <c r="D644" s="142" t="s">
        <v>603</v>
      </c>
      <c r="E644" s="141" t="s">
        <v>613</v>
      </c>
      <c r="F644" s="155">
        <v>13</v>
      </c>
      <c r="G644" s="74" t="s">
        <v>372</v>
      </c>
      <c r="J644" s="46" t="s">
        <v>88</v>
      </c>
      <c r="K644" s="256"/>
      <c r="L644" s="5" t="s">
        <v>649</v>
      </c>
    </row>
    <row r="645" spans="1:12" x14ac:dyDescent="0.2">
      <c r="A645" s="66" t="s">
        <v>400</v>
      </c>
      <c r="B645" s="68">
        <v>42614</v>
      </c>
      <c r="C645" s="68" t="s">
        <v>578</v>
      </c>
      <c r="D645" s="142" t="s">
        <v>603</v>
      </c>
      <c r="E645" s="141" t="s">
        <v>613</v>
      </c>
      <c r="F645" s="155">
        <v>14</v>
      </c>
      <c r="G645" s="74" t="s">
        <v>373</v>
      </c>
      <c r="J645" s="46" t="s">
        <v>88</v>
      </c>
      <c r="K645" s="256"/>
      <c r="L645" s="5" t="s">
        <v>649</v>
      </c>
    </row>
    <row r="646" spans="1:12" x14ac:dyDescent="0.2">
      <c r="A646" s="66" t="s">
        <v>400</v>
      </c>
      <c r="B646" s="68">
        <v>42614</v>
      </c>
      <c r="C646" s="68" t="s">
        <v>578</v>
      </c>
      <c r="D646" s="142" t="s">
        <v>603</v>
      </c>
      <c r="E646" s="141" t="s">
        <v>613</v>
      </c>
      <c r="F646" s="155">
        <v>15</v>
      </c>
      <c r="G646" s="74" t="s">
        <v>374</v>
      </c>
      <c r="J646" s="46" t="s">
        <v>88</v>
      </c>
      <c r="K646" s="256"/>
      <c r="L646" s="5" t="s">
        <v>649</v>
      </c>
    </row>
    <row r="647" spans="1:12" ht="28" x14ac:dyDescent="0.2">
      <c r="A647" s="66" t="s">
        <v>400</v>
      </c>
      <c r="B647" s="68">
        <v>42614</v>
      </c>
      <c r="C647" s="68" t="s">
        <v>578</v>
      </c>
      <c r="D647" s="142" t="s">
        <v>603</v>
      </c>
      <c r="E647" s="141" t="s">
        <v>613</v>
      </c>
      <c r="F647" s="155">
        <v>16</v>
      </c>
      <c r="G647" s="154" t="s">
        <v>375</v>
      </c>
      <c r="J647" s="46" t="s">
        <v>88</v>
      </c>
      <c r="K647" s="256"/>
      <c r="L647" s="5" t="s">
        <v>649</v>
      </c>
    </row>
    <row r="648" spans="1:12" x14ac:dyDescent="0.2">
      <c r="A648" s="66" t="s">
        <v>400</v>
      </c>
      <c r="B648" s="68">
        <v>42614</v>
      </c>
      <c r="C648" s="68" t="s">
        <v>578</v>
      </c>
      <c r="D648" s="142" t="s">
        <v>603</v>
      </c>
      <c r="E648" s="141" t="s">
        <v>613</v>
      </c>
      <c r="F648" s="155">
        <v>17</v>
      </c>
      <c r="G648" s="74" t="s">
        <v>376</v>
      </c>
      <c r="J648" s="46" t="s">
        <v>88</v>
      </c>
      <c r="K648" s="256"/>
      <c r="L648" s="5" t="s">
        <v>649</v>
      </c>
    </row>
    <row r="649" spans="1:12" x14ac:dyDescent="0.2">
      <c r="A649" s="66" t="s">
        <v>400</v>
      </c>
      <c r="B649" s="68">
        <v>42614</v>
      </c>
      <c r="C649" s="68" t="s">
        <v>578</v>
      </c>
      <c r="D649" s="142" t="s">
        <v>603</v>
      </c>
      <c r="E649" s="141" t="s">
        <v>613</v>
      </c>
      <c r="F649" s="155">
        <v>18</v>
      </c>
      <c r="G649" s="74" t="s">
        <v>377</v>
      </c>
      <c r="J649" s="46" t="s">
        <v>88</v>
      </c>
      <c r="K649" s="256"/>
      <c r="L649" s="5" t="s">
        <v>649</v>
      </c>
    </row>
    <row r="650" spans="1:12" ht="56" x14ac:dyDescent="0.2">
      <c r="A650" s="66" t="s">
        <v>400</v>
      </c>
      <c r="B650" s="68">
        <v>42614</v>
      </c>
      <c r="C650" s="68" t="s">
        <v>578</v>
      </c>
      <c r="D650" s="142" t="s">
        <v>603</v>
      </c>
      <c r="E650" s="141" t="s">
        <v>614</v>
      </c>
      <c r="F650" s="152">
        <v>1</v>
      </c>
      <c r="G650" s="82" t="s">
        <v>360</v>
      </c>
      <c r="H650" s="256"/>
      <c r="I650" s="256"/>
      <c r="J650" s="46" t="s">
        <v>88</v>
      </c>
      <c r="K650" s="256"/>
      <c r="L650" s="5" t="s">
        <v>81</v>
      </c>
    </row>
    <row r="651" spans="1:12" ht="25" x14ac:dyDescent="0.2">
      <c r="A651" s="66" t="s">
        <v>400</v>
      </c>
      <c r="B651" s="68">
        <v>42614</v>
      </c>
      <c r="C651" s="68" t="s">
        <v>578</v>
      </c>
      <c r="D651" s="142" t="s">
        <v>603</v>
      </c>
      <c r="E651" s="141" t="s">
        <v>614</v>
      </c>
      <c r="F651" s="153">
        <v>2</v>
      </c>
      <c r="G651" s="257" t="s">
        <v>361</v>
      </c>
      <c r="H651" s="258"/>
      <c r="I651" s="147"/>
      <c r="J651" s="46" t="s">
        <v>88</v>
      </c>
      <c r="K651" s="256"/>
      <c r="L651" s="5" t="s">
        <v>82</v>
      </c>
    </row>
    <row r="652" spans="1:12" ht="28" x14ac:dyDescent="0.2">
      <c r="A652" s="66" t="s">
        <v>400</v>
      </c>
      <c r="B652" s="68">
        <v>42614</v>
      </c>
      <c r="C652" s="68" t="s">
        <v>578</v>
      </c>
      <c r="D652" s="142" t="s">
        <v>603</v>
      </c>
      <c r="E652" s="141" t="s">
        <v>614</v>
      </c>
      <c r="F652" s="155">
        <v>3</v>
      </c>
      <c r="G652" s="154" t="s">
        <v>362</v>
      </c>
      <c r="J652" s="46" t="s">
        <v>88</v>
      </c>
      <c r="K652" s="256"/>
      <c r="L652" s="5" t="s">
        <v>82</v>
      </c>
    </row>
    <row r="653" spans="1:12" ht="28" x14ac:dyDescent="0.2">
      <c r="A653" s="66" t="s">
        <v>400</v>
      </c>
      <c r="B653" s="68">
        <v>42614</v>
      </c>
      <c r="C653" s="68" t="s">
        <v>578</v>
      </c>
      <c r="D653" s="142" t="s">
        <v>603</v>
      </c>
      <c r="E653" s="141" t="s">
        <v>614</v>
      </c>
      <c r="F653" s="155">
        <v>4</v>
      </c>
      <c r="G653" s="154" t="s">
        <v>363</v>
      </c>
      <c r="J653" s="46" t="s">
        <v>88</v>
      </c>
      <c r="K653" s="256"/>
      <c r="L653" s="5" t="s">
        <v>82</v>
      </c>
    </row>
    <row r="654" spans="1:12" ht="28" x14ac:dyDescent="0.2">
      <c r="A654" s="66" t="s">
        <v>400</v>
      </c>
      <c r="B654" s="68">
        <v>42614</v>
      </c>
      <c r="C654" s="68" t="s">
        <v>578</v>
      </c>
      <c r="D654" s="142" t="s">
        <v>603</v>
      </c>
      <c r="E654" s="141" t="s">
        <v>614</v>
      </c>
      <c r="F654" s="155">
        <v>5</v>
      </c>
      <c r="G654" s="154" t="s">
        <v>364</v>
      </c>
      <c r="J654" s="46" t="s">
        <v>88</v>
      </c>
      <c r="K654" s="256"/>
      <c r="L654" s="5" t="s">
        <v>81</v>
      </c>
    </row>
    <row r="655" spans="1:12" ht="42" x14ac:dyDescent="0.2">
      <c r="A655" s="66" t="s">
        <v>400</v>
      </c>
      <c r="B655" s="68">
        <v>42614</v>
      </c>
      <c r="C655" s="68" t="s">
        <v>578</v>
      </c>
      <c r="D655" s="142" t="s">
        <v>603</v>
      </c>
      <c r="E655" s="141" t="s">
        <v>614</v>
      </c>
      <c r="F655" s="155">
        <v>6</v>
      </c>
      <c r="G655" s="154" t="s">
        <v>365</v>
      </c>
      <c r="J655" s="46" t="s">
        <v>88</v>
      </c>
      <c r="K655" s="256"/>
      <c r="L655" s="5" t="s">
        <v>82</v>
      </c>
    </row>
    <row r="656" spans="1:12" ht="28" x14ac:dyDescent="0.2">
      <c r="A656" s="66" t="s">
        <v>400</v>
      </c>
      <c r="B656" s="68">
        <v>42614</v>
      </c>
      <c r="C656" s="68" t="s">
        <v>578</v>
      </c>
      <c r="D656" s="142" t="s">
        <v>603</v>
      </c>
      <c r="E656" s="141" t="s">
        <v>614</v>
      </c>
      <c r="F656" s="155">
        <v>7</v>
      </c>
      <c r="G656" s="154" t="s">
        <v>366</v>
      </c>
      <c r="J656" s="46" t="s">
        <v>88</v>
      </c>
      <c r="K656" s="256"/>
      <c r="L656" s="5" t="s">
        <v>81</v>
      </c>
    </row>
    <row r="657" spans="1:12" ht="42" x14ac:dyDescent="0.2">
      <c r="A657" s="66" t="s">
        <v>400</v>
      </c>
      <c r="B657" s="68">
        <v>42614</v>
      </c>
      <c r="C657" s="68" t="s">
        <v>578</v>
      </c>
      <c r="D657" s="142" t="s">
        <v>603</v>
      </c>
      <c r="E657" s="141" t="s">
        <v>614</v>
      </c>
      <c r="F657" s="155">
        <v>8</v>
      </c>
      <c r="G657" s="154" t="s">
        <v>367</v>
      </c>
      <c r="J657" s="46" t="s">
        <v>88</v>
      </c>
      <c r="K657" s="256"/>
      <c r="L657" s="5" t="s">
        <v>81</v>
      </c>
    </row>
    <row r="658" spans="1:12" ht="70" x14ac:dyDescent="0.2">
      <c r="A658" s="66" t="s">
        <v>400</v>
      </c>
      <c r="B658" s="68">
        <v>42614</v>
      </c>
      <c r="C658" s="68" t="s">
        <v>578</v>
      </c>
      <c r="D658" s="142" t="s">
        <v>603</v>
      </c>
      <c r="E658" s="141" t="s">
        <v>614</v>
      </c>
      <c r="F658" s="155">
        <v>9</v>
      </c>
      <c r="G658" s="154" t="s">
        <v>368</v>
      </c>
      <c r="J658" s="46" t="s">
        <v>88</v>
      </c>
      <c r="K658" s="256"/>
      <c r="L658" s="5" t="s">
        <v>82</v>
      </c>
    </row>
    <row r="659" spans="1:12" ht="28" x14ac:dyDescent="0.2">
      <c r="A659" s="66" t="s">
        <v>400</v>
      </c>
      <c r="B659" s="68">
        <v>42614</v>
      </c>
      <c r="C659" s="68" t="s">
        <v>578</v>
      </c>
      <c r="D659" s="142" t="s">
        <v>603</v>
      </c>
      <c r="E659" s="141" t="s">
        <v>614</v>
      </c>
      <c r="F659" s="155">
        <v>10</v>
      </c>
      <c r="G659" s="154" t="s">
        <v>369</v>
      </c>
      <c r="J659" s="46" t="s">
        <v>88</v>
      </c>
      <c r="K659" s="256"/>
      <c r="L659" s="5" t="s">
        <v>82</v>
      </c>
    </row>
    <row r="660" spans="1:12" ht="70" x14ac:dyDescent="0.2">
      <c r="A660" s="66" t="s">
        <v>400</v>
      </c>
      <c r="B660" s="68">
        <v>42614</v>
      </c>
      <c r="C660" s="68" t="s">
        <v>578</v>
      </c>
      <c r="D660" s="142" t="s">
        <v>603</v>
      </c>
      <c r="E660" s="141" t="s">
        <v>614</v>
      </c>
      <c r="F660" s="155">
        <v>11</v>
      </c>
      <c r="G660" s="154" t="s">
        <v>370</v>
      </c>
      <c r="J660" s="46" t="s">
        <v>88</v>
      </c>
      <c r="K660" s="256"/>
      <c r="L660" s="5" t="s">
        <v>82</v>
      </c>
    </row>
    <row r="661" spans="1:12" ht="56" x14ac:dyDescent="0.2">
      <c r="A661" s="66" t="s">
        <v>400</v>
      </c>
      <c r="B661" s="68">
        <v>42614</v>
      </c>
      <c r="C661" s="68" t="s">
        <v>578</v>
      </c>
      <c r="D661" s="142" t="s">
        <v>603</v>
      </c>
      <c r="E661" s="141" t="s">
        <v>614</v>
      </c>
      <c r="F661" s="155">
        <v>12</v>
      </c>
      <c r="G661" s="154" t="s">
        <v>371</v>
      </c>
      <c r="J661" s="46" t="s">
        <v>88</v>
      </c>
      <c r="K661" s="256"/>
      <c r="L661" s="5" t="s">
        <v>81</v>
      </c>
    </row>
    <row r="662" spans="1:12" x14ac:dyDescent="0.2">
      <c r="A662" s="66" t="s">
        <v>400</v>
      </c>
      <c r="B662" s="68">
        <v>42614</v>
      </c>
      <c r="C662" s="68" t="s">
        <v>578</v>
      </c>
      <c r="D662" s="142" t="s">
        <v>603</v>
      </c>
      <c r="E662" s="141" t="s">
        <v>614</v>
      </c>
      <c r="F662" s="155">
        <v>13</v>
      </c>
      <c r="G662" s="74" t="s">
        <v>372</v>
      </c>
      <c r="J662" s="46" t="s">
        <v>88</v>
      </c>
      <c r="K662" s="256"/>
      <c r="L662" s="5" t="s">
        <v>649</v>
      </c>
    </row>
    <row r="663" spans="1:12" x14ac:dyDescent="0.2">
      <c r="A663" s="66" t="s">
        <v>400</v>
      </c>
      <c r="B663" s="68">
        <v>42614</v>
      </c>
      <c r="C663" s="68" t="s">
        <v>578</v>
      </c>
      <c r="D663" s="142" t="s">
        <v>603</v>
      </c>
      <c r="E663" s="141" t="s">
        <v>614</v>
      </c>
      <c r="F663" s="155">
        <v>14</v>
      </c>
      <c r="G663" s="74" t="s">
        <v>373</v>
      </c>
      <c r="J663" s="46" t="s">
        <v>88</v>
      </c>
      <c r="K663" s="256"/>
      <c r="L663" s="5" t="s">
        <v>649</v>
      </c>
    </row>
    <row r="664" spans="1:12" x14ac:dyDescent="0.2">
      <c r="A664" s="66" t="s">
        <v>400</v>
      </c>
      <c r="B664" s="68">
        <v>42614</v>
      </c>
      <c r="C664" s="68" t="s">
        <v>578</v>
      </c>
      <c r="D664" s="142" t="s">
        <v>603</v>
      </c>
      <c r="E664" s="141" t="s">
        <v>614</v>
      </c>
      <c r="F664" s="155">
        <v>15</v>
      </c>
      <c r="G664" s="74" t="s">
        <v>374</v>
      </c>
      <c r="J664" s="46" t="s">
        <v>88</v>
      </c>
      <c r="K664" s="256"/>
      <c r="L664" s="5" t="s">
        <v>649</v>
      </c>
    </row>
    <row r="665" spans="1:12" ht="28" x14ac:dyDescent="0.2">
      <c r="A665" s="66" t="s">
        <v>400</v>
      </c>
      <c r="B665" s="68">
        <v>42614</v>
      </c>
      <c r="C665" s="68" t="s">
        <v>578</v>
      </c>
      <c r="D665" s="142" t="s">
        <v>603</v>
      </c>
      <c r="E665" s="141" t="s">
        <v>614</v>
      </c>
      <c r="F665" s="155">
        <v>16</v>
      </c>
      <c r="G665" s="154" t="s">
        <v>375</v>
      </c>
      <c r="J665" s="46" t="s">
        <v>88</v>
      </c>
      <c r="K665" s="256"/>
      <c r="L665" s="5" t="s">
        <v>649</v>
      </c>
    </row>
    <row r="666" spans="1:12" x14ac:dyDescent="0.2">
      <c r="A666" s="66" t="s">
        <v>400</v>
      </c>
      <c r="B666" s="68">
        <v>42614</v>
      </c>
      <c r="C666" s="68" t="s">
        <v>578</v>
      </c>
      <c r="D666" s="142" t="s">
        <v>603</v>
      </c>
      <c r="E666" s="141" t="s">
        <v>614</v>
      </c>
      <c r="F666" s="155">
        <v>17</v>
      </c>
      <c r="G666" s="74" t="s">
        <v>376</v>
      </c>
      <c r="J666" s="46" t="s">
        <v>88</v>
      </c>
      <c r="K666" s="256"/>
      <c r="L666" s="5" t="s">
        <v>649</v>
      </c>
    </row>
    <row r="667" spans="1:12" x14ac:dyDescent="0.2">
      <c r="A667" s="66" t="s">
        <v>400</v>
      </c>
      <c r="B667" s="68">
        <v>42614</v>
      </c>
      <c r="C667" s="68" t="s">
        <v>578</v>
      </c>
      <c r="D667" s="142" t="s">
        <v>603</v>
      </c>
      <c r="E667" s="141" t="s">
        <v>614</v>
      </c>
      <c r="F667" s="155">
        <v>18</v>
      </c>
      <c r="G667" s="74" t="s">
        <v>377</v>
      </c>
      <c r="J667" s="46" t="s">
        <v>88</v>
      </c>
      <c r="K667" s="256"/>
      <c r="L667" s="5" t="s">
        <v>649</v>
      </c>
    </row>
    <row r="668" spans="1:12" ht="56" x14ac:dyDescent="0.2">
      <c r="A668" s="66" t="s">
        <v>400</v>
      </c>
      <c r="B668" s="68">
        <v>42614</v>
      </c>
      <c r="C668" s="68" t="s">
        <v>578</v>
      </c>
      <c r="D668" s="142" t="s">
        <v>615</v>
      </c>
      <c r="E668" s="141" t="s">
        <v>616</v>
      </c>
      <c r="F668" s="152">
        <v>1</v>
      </c>
      <c r="G668" s="82" t="s">
        <v>360</v>
      </c>
      <c r="H668" s="256"/>
      <c r="I668" s="256"/>
      <c r="J668" s="46" t="s">
        <v>94</v>
      </c>
      <c r="K668" s="256"/>
      <c r="L668" s="5" t="s">
        <v>81</v>
      </c>
    </row>
    <row r="669" spans="1:12" ht="25" x14ac:dyDescent="0.2">
      <c r="A669" s="66" t="s">
        <v>400</v>
      </c>
      <c r="B669" s="68">
        <v>42614</v>
      </c>
      <c r="C669" s="68" t="s">
        <v>578</v>
      </c>
      <c r="D669" s="142" t="s">
        <v>615</v>
      </c>
      <c r="E669" s="141" t="s">
        <v>616</v>
      </c>
      <c r="F669" s="153">
        <v>2</v>
      </c>
      <c r="G669" s="257" t="s">
        <v>361</v>
      </c>
      <c r="H669" s="258"/>
      <c r="I669" s="147"/>
      <c r="J669" s="46" t="s">
        <v>94</v>
      </c>
      <c r="K669" s="256"/>
      <c r="L669" s="5" t="s">
        <v>81</v>
      </c>
    </row>
    <row r="670" spans="1:12" ht="28" x14ac:dyDescent="0.2">
      <c r="A670" s="66" t="s">
        <v>400</v>
      </c>
      <c r="B670" s="68">
        <v>42614</v>
      </c>
      <c r="C670" s="68" t="s">
        <v>578</v>
      </c>
      <c r="D670" s="142" t="s">
        <v>615</v>
      </c>
      <c r="E670" s="141" t="s">
        <v>616</v>
      </c>
      <c r="F670" s="155">
        <v>3</v>
      </c>
      <c r="G670" s="154" t="s">
        <v>362</v>
      </c>
      <c r="J670" s="46" t="s">
        <v>94</v>
      </c>
      <c r="K670" s="256"/>
      <c r="L670" s="5" t="s">
        <v>81</v>
      </c>
    </row>
    <row r="671" spans="1:12" ht="28" x14ac:dyDescent="0.2">
      <c r="A671" s="66" t="s">
        <v>400</v>
      </c>
      <c r="B671" s="68">
        <v>42614</v>
      </c>
      <c r="C671" s="68" t="s">
        <v>578</v>
      </c>
      <c r="D671" s="142" t="s">
        <v>615</v>
      </c>
      <c r="E671" s="141" t="s">
        <v>616</v>
      </c>
      <c r="F671" s="155">
        <v>4</v>
      </c>
      <c r="G671" s="154" t="s">
        <v>363</v>
      </c>
      <c r="J671" s="46" t="s">
        <v>94</v>
      </c>
      <c r="K671" s="256"/>
      <c r="L671" s="5" t="s">
        <v>81</v>
      </c>
    </row>
    <row r="672" spans="1:12" ht="28" x14ac:dyDescent="0.2">
      <c r="A672" s="66" t="s">
        <v>400</v>
      </c>
      <c r="B672" s="68">
        <v>42614</v>
      </c>
      <c r="C672" s="68" t="s">
        <v>578</v>
      </c>
      <c r="D672" s="142" t="s">
        <v>615</v>
      </c>
      <c r="E672" s="141" t="s">
        <v>616</v>
      </c>
      <c r="F672" s="155">
        <v>5</v>
      </c>
      <c r="G672" s="154" t="s">
        <v>364</v>
      </c>
      <c r="J672" s="46" t="s">
        <v>94</v>
      </c>
      <c r="K672" s="256"/>
      <c r="L672" s="5" t="s">
        <v>81</v>
      </c>
    </row>
    <row r="673" spans="1:12" ht="42" x14ac:dyDescent="0.2">
      <c r="A673" s="66" t="s">
        <v>400</v>
      </c>
      <c r="B673" s="68">
        <v>42614</v>
      </c>
      <c r="C673" s="68" t="s">
        <v>578</v>
      </c>
      <c r="D673" s="142" t="s">
        <v>615</v>
      </c>
      <c r="E673" s="141" t="s">
        <v>616</v>
      </c>
      <c r="F673" s="155">
        <v>6</v>
      </c>
      <c r="G673" s="154" t="s">
        <v>365</v>
      </c>
      <c r="J673" s="46" t="s">
        <v>94</v>
      </c>
      <c r="K673" s="256"/>
      <c r="L673" s="5" t="s">
        <v>81</v>
      </c>
    </row>
    <row r="674" spans="1:12" ht="28" x14ac:dyDescent="0.2">
      <c r="A674" s="66" t="s">
        <v>400</v>
      </c>
      <c r="B674" s="68">
        <v>42614</v>
      </c>
      <c r="C674" s="68" t="s">
        <v>578</v>
      </c>
      <c r="D674" s="142" t="s">
        <v>615</v>
      </c>
      <c r="E674" s="141" t="s">
        <v>616</v>
      </c>
      <c r="F674" s="155">
        <v>7</v>
      </c>
      <c r="G674" s="154" t="s">
        <v>366</v>
      </c>
      <c r="J674" s="46" t="s">
        <v>94</v>
      </c>
      <c r="K674" s="256"/>
      <c r="L674" s="5" t="s">
        <v>81</v>
      </c>
    </row>
    <row r="675" spans="1:12" ht="42" x14ac:dyDescent="0.2">
      <c r="A675" s="66" t="s">
        <v>400</v>
      </c>
      <c r="B675" s="68">
        <v>42614</v>
      </c>
      <c r="C675" s="68" t="s">
        <v>578</v>
      </c>
      <c r="D675" s="142" t="s">
        <v>615</v>
      </c>
      <c r="E675" s="141" t="s">
        <v>616</v>
      </c>
      <c r="F675" s="155">
        <v>8</v>
      </c>
      <c r="G675" s="154" t="s">
        <v>367</v>
      </c>
      <c r="J675" s="46" t="s">
        <v>94</v>
      </c>
      <c r="K675" s="256"/>
      <c r="L675" s="5" t="s">
        <v>81</v>
      </c>
    </row>
    <row r="676" spans="1:12" ht="70" x14ac:dyDescent="0.2">
      <c r="A676" s="66" t="s">
        <v>400</v>
      </c>
      <c r="B676" s="68">
        <v>42614</v>
      </c>
      <c r="C676" s="68" t="s">
        <v>578</v>
      </c>
      <c r="D676" s="142" t="s">
        <v>615</v>
      </c>
      <c r="E676" s="141" t="s">
        <v>616</v>
      </c>
      <c r="F676" s="155">
        <v>9</v>
      </c>
      <c r="G676" s="154" t="s">
        <v>368</v>
      </c>
      <c r="J676" s="46" t="s">
        <v>94</v>
      </c>
      <c r="K676" s="256"/>
      <c r="L676" s="5" t="s">
        <v>82</v>
      </c>
    </row>
    <row r="677" spans="1:12" ht="28" x14ac:dyDescent="0.2">
      <c r="A677" s="66" t="s">
        <v>400</v>
      </c>
      <c r="B677" s="68">
        <v>42614</v>
      </c>
      <c r="C677" s="68" t="s">
        <v>578</v>
      </c>
      <c r="D677" s="142" t="s">
        <v>615</v>
      </c>
      <c r="E677" s="141" t="s">
        <v>616</v>
      </c>
      <c r="F677" s="155">
        <v>10</v>
      </c>
      <c r="G677" s="154" t="s">
        <v>369</v>
      </c>
      <c r="J677" s="46" t="s">
        <v>94</v>
      </c>
      <c r="K677" s="256"/>
      <c r="L677" s="5" t="s">
        <v>81</v>
      </c>
    </row>
    <row r="678" spans="1:12" ht="70" x14ac:dyDescent="0.2">
      <c r="A678" s="66" t="s">
        <v>400</v>
      </c>
      <c r="B678" s="68">
        <v>42614</v>
      </c>
      <c r="C678" s="68" t="s">
        <v>578</v>
      </c>
      <c r="D678" s="142" t="s">
        <v>615</v>
      </c>
      <c r="E678" s="141" t="s">
        <v>616</v>
      </c>
      <c r="F678" s="155">
        <v>11</v>
      </c>
      <c r="G678" s="154" t="s">
        <v>370</v>
      </c>
      <c r="J678" s="46" t="s">
        <v>94</v>
      </c>
      <c r="K678" s="256"/>
      <c r="L678" s="5" t="s">
        <v>82</v>
      </c>
    </row>
    <row r="679" spans="1:12" ht="56" x14ac:dyDescent="0.2">
      <c r="A679" s="66" t="s">
        <v>400</v>
      </c>
      <c r="B679" s="68">
        <v>42614</v>
      </c>
      <c r="C679" s="68" t="s">
        <v>578</v>
      </c>
      <c r="D679" s="142" t="s">
        <v>615</v>
      </c>
      <c r="E679" s="141" t="s">
        <v>616</v>
      </c>
      <c r="F679" s="155">
        <v>12</v>
      </c>
      <c r="G679" s="154" t="s">
        <v>371</v>
      </c>
      <c r="J679" s="46" t="s">
        <v>94</v>
      </c>
      <c r="K679" s="256"/>
      <c r="L679" s="5" t="s">
        <v>81</v>
      </c>
    </row>
    <row r="680" spans="1:12" x14ac:dyDescent="0.2">
      <c r="A680" s="66" t="s">
        <v>400</v>
      </c>
      <c r="B680" s="68">
        <v>42614</v>
      </c>
      <c r="C680" s="68" t="s">
        <v>578</v>
      </c>
      <c r="D680" s="142" t="s">
        <v>615</v>
      </c>
      <c r="E680" s="141" t="s">
        <v>616</v>
      </c>
      <c r="F680" s="155">
        <v>13</v>
      </c>
      <c r="G680" s="74" t="s">
        <v>372</v>
      </c>
      <c r="J680" s="46" t="s">
        <v>94</v>
      </c>
      <c r="K680" s="256"/>
      <c r="L680" s="5" t="s">
        <v>649</v>
      </c>
    </row>
    <row r="681" spans="1:12" x14ac:dyDescent="0.2">
      <c r="A681" s="66" t="s">
        <v>400</v>
      </c>
      <c r="B681" s="68">
        <v>42614</v>
      </c>
      <c r="C681" s="68" t="s">
        <v>578</v>
      </c>
      <c r="D681" s="142" t="s">
        <v>615</v>
      </c>
      <c r="E681" s="141" t="s">
        <v>616</v>
      </c>
      <c r="F681" s="155">
        <v>14</v>
      </c>
      <c r="G681" s="74" t="s">
        <v>373</v>
      </c>
      <c r="J681" s="46" t="s">
        <v>94</v>
      </c>
      <c r="K681" s="256"/>
      <c r="L681" s="5" t="s">
        <v>649</v>
      </c>
    </row>
    <row r="682" spans="1:12" x14ac:dyDescent="0.2">
      <c r="A682" s="66" t="s">
        <v>400</v>
      </c>
      <c r="B682" s="68">
        <v>42614</v>
      </c>
      <c r="C682" s="68" t="s">
        <v>578</v>
      </c>
      <c r="D682" s="142" t="s">
        <v>615</v>
      </c>
      <c r="E682" s="141" t="s">
        <v>616</v>
      </c>
      <c r="F682" s="155">
        <v>15</v>
      </c>
      <c r="G682" s="74" t="s">
        <v>374</v>
      </c>
      <c r="J682" s="46" t="s">
        <v>94</v>
      </c>
      <c r="K682" s="256"/>
      <c r="L682" s="5" t="s">
        <v>649</v>
      </c>
    </row>
    <row r="683" spans="1:12" ht="28" x14ac:dyDescent="0.2">
      <c r="A683" s="66" t="s">
        <v>400</v>
      </c>
      <c r="B683" s="68">
        <v>42614</v>
      </c>
      <c r="C683" s="68" t="s">
        <v>578</v>
      </c>
      <c r="D683" s="142" t="s">
        <v>615</v>
      </c>
      <c r="E683" s="141" t="s">
        <v>616</v>
      </c>
      <c r="F683" s="155">
        <v>16</v>
      </c>
      <c r="G683" s="154" t="s">
        <v>375</v>
      </c>
      <c r="J683" s="46" t="s">
        <v>94</v>
      </c>
      <c r="K683" s="256"/>
      <c r="L683" s="5" t="s">
        <v>649</v>
      </c>
    </row>
    <row r="684" spans="1:12" x14ac:dyDescent="0.2">
      <c r="A684" s="66" t="s">
        <v>400</v>
      </c>
      <c r="B684" s="68">
        <v>42614</v>
      </c>
      <c r="C684" s="68" t="s">
        <v>578</v>
      </c>
      <c r="D684" s="142" t="s">
        <v>615</v>
      </c>
      <c r="E684" s="141" t="s">
        <v>616</v>
      </c>
      <c r="F684" s="155">
        <v>17</v>
      </c>
      <c r="G684" s="74" t="s">
        <v>376</v>
      </c>
      <c r="J684" s="46" t="s">
        <v>94</v>
      </c>
      <c r="K684" s="256"/>
      <c r="L684" s="5" t="s">
        <v>649</v>
      </c>
    </row>
    <row r="685" spans="1:12" x14ac:dyDescent="0.2">
      <c r="A685" s="66" t="s">
        <v>400</v>
      </c>
      <c r="B685" s="68">
        <v>42614</v>
      </c>
      <c r="C685" s="68" t="s">
        <v>578</v>
      </c>
      <c r="D685" s="142" t="s">
        <v>615</v>
      </c>
      <c r="E685" s="141" t="s">
        <v>616</v>
      </c>
      <c r="F685" s="155">
        <v>18</v>
      </c>
      <c r="G685" s="74" t="s">
        <v>377</v>
      </c>
      <c r="J685" s="46" t="s">
        <v>94</v>
      </c>
      <c r="K685" s="256"/>
      <c r="L685" s="5" t="s">
        <v>649</v>
      </c>
    </row>
    <row r="686" spans="1:12" ht="56" x14ac:dyDescent="0.2">
      <c r="A686" s="66" t="s">
        <v>400</v>
      </c>
      <c r="B686" s="68">
        <v>42614</v>
      </c>
      <c r="C686" s="68" t="s">
        <v>578</v>
      </c>
      <c r="D686" s="142" t="s">
        <v>615</v>
      </c>
      <c r="E686" s="141" t="s">
        <v>617</v>
      </c>
      <c r="F686" s="152">
        <v>1</v>
      </c>
      <c r="G686" s="82" t="s">
        <v>360</v>
      </c>
      <c r="H686" s="256"/>
      <c r="I686" s="256"/>
      <c r="J686" s="46" t="s">
        <v>94</v>
      </c>
      <c r="K686" s="256"/>
      <c r="L686" s="5" t="s">
        <v>81</v>
      </c>
    </row>
    <row r="687" spans="1:12" ht="25" x14ac:dyDescent="0.2">
      <c r="A687" s="66" t="s">
        <v>400</v>
      </c>
      <c r="B687" s="68">
        <v>42614</v>
      </c>
      <c r="C687" s="68" t="s">
        <v>578</v>
      </c>
      <c r="D687" s="142" t="s">
        <v>615</v>
      </c>
      <c r="E687" s="141" t="s">
        <v>617</v>
      </c>
      <c r="F687" s="153">
        <v>2</v>
      </c>
      <c r="G687" s="257" t="s">
        <v>361</v>
      </c>
      <c r="H687" s="258"/>
      <c r="I687" s="147"/>
      <c r="J687" s="46" t="s">
        <v>94</v>
      </c>
      <c r="K687" s="256"/>
      <c r="L687" s="5" t="s">
        <v>82</v>
      </c>
    </row>
    <row r="688" spans="1:12" ht="28" x14ac:dyDescent="0.2">
      <c r="A688" s="66" t="s">
        <v>400</v>
      </c>
      <c r="B688" s="68">
        <v>42614</v>
      </c>
      <c r="C688" s="68" t="s">
        <v>578</v>
      </c>
      <c r="D688" s="142" t="s">
        <v>615</v>
      </c>
      <c r="E688" s="141" t="s">
        <v>617</v>
      </c>
      <c r="F688" s="155">
        <v>3</v>
      </c>
      <c r="G688" s="154" t="s">
        <v>362</v>
      </c>
      <c r="J688" s="46" t="s">
        <v>94</v>
      </c>
      <c r="K688" s="256"/>
      <c r="L688" s="5" t="s">
        <v>81</v>
      </c>
    </row>
    <row r="689" spans="1:12" ht="28" x14ac:dyDescent="0.2">
      <c r="A689" s="66" t="s">
        <v>400</v>
      </c>
      <c r="B689" s="68">
        <v>42614</v>
      </c>
      <c r="C689" s="68" t="s">
        <v>578</v>
      </c>
      <c r="D689" s="142" t="s">
        <v>615</v>
      </c>
      <c r="E689" s="141" t="s">
        <v>617</v>
      </c>
      <c r="F689" s="155">
        <v>4</v>
      </c>
      <c r="G689" s="154" t="s">
        <v>363</v>
      </c>
      <c r="J689" s="46" t="s">
        <v>94</v>
      </c>
      <c r="K689" s="256"/>
      <c r="L689" s="5" t="s">
        <v>82</v>
      </c>
    </row>
    <row r="690" spans="1:12" ht="28" x14ac:dyDescent="0.2">
      <c r="A690" s="66" t="s">
        <v>400</v>
      </c>
      <c r="B690" s="68">
        <v>42614</v>
      </c>
      <c r="C690" s="68" t="s">
        <v>578</v>
      </c>
      <c r="D690" s="142" t="s">
        <v>615</v>
      </c>
      <c r="E690" s="141" t="s">
        <v>617</v>
      </c>
      <c r="F690" s="155">
        <v>5</v>
      </c>
      <c r="G690" s="154" t="s">
        <v>364</v>
      </c>
      <c r="J690" s="46" t="s">
        <v>94</v>
      </c>
      <c r="K690" s="256"/>
      <c r="L690" s="5" t="s">
        <v>81</v>
      </c>
    </row>
    <row r="691" spans="1:12" ht="42" x14ac:dyDescent="0.2">
      <c r="A691" s="66" t="s">
        <v>400</v>
      </c>
      <c r="B691" s="68">
        <v>42614</v>
      </c>
      <c r="C691" s="68" t="s">
        <v>578</v>
      </c>
      <c r="D691" s="142" t="s">
        <v>615</v>
      </c>
      <c r="E691" s="141" t="s">
        <v>617</v>
      </c>
      <c r="F691" s="155">
        <v>6</v>
      </c>
      <c r="G691" s="154" t="s">
        <v>365</v>
      </c>
      <c r="J691" s="46" t="s">
        <v>94</v>
      </c>
      <c r="K691" s="256"/>
      <c r="L691" s="5" t="s">
        <v>82</v>
      </c>
    </row>
    <row r="692" spans="1:12" ht="28" x14ac:dyDescent="0.2">
      <c r="A692" s="66" t="s">
        <v>400</v>
      </c>
      <c r="B692" s="68">
        <v>42614</v>
      </c>
      <c r="C692" s="68" t="s">
        <v>578</v>
      </c>
      <c r="D692" s="142" t="s">
        <v>615</v>
      </c>
      <c r="E692" s="141" t="s">
        <v>617</v>
      </c>
      <c r="F692" s="155">
        <v>7</v>
      </c>
      <c r="G692" s="154" t="s">
        <v>366</v>
      </c>
      <c r="J692" s="46" t="s">
        <v>94</v>
      </c>
      <c r="K692" s="256"/>
      <c r="L692" s="5" t="s">
        <v>81</v>
      </c>
    </row>
    <row r="693" spans="1:12" ht="42" x14ac:dyDescent="0.2">
      <c r="A693" s="66" t="s">
        <v>400</v>
      </c>
      <c r="B693" s="68">
        <v>42614</v>
      </c>
      <c r="C693" s="68" t="s">
        <v>578</v>
      </c>
      <c r="D693" s="142" t="s">
        <v>615</v>
      </c>
      <c r="E693" s="141" t="s">
        <v>617</v>
      </c>
      <c r="F693" s="155">
        <v>8</v>
      </c>
      <c r="G693" s="154" t="s">
        <v>367</v>
      </c>
      <c r="J693" s="46" t="s">
        <v>94</v>
      </c>
      <c r="K693" s="256"/>
      <c r="L693" s="5" t="s">
        <v>82</v>
      </c>
    </row>
    <row r="694" spans="1:12" ht="70" x14ac:dyDescent="0.2">
      <c r="A694" s="66" t="s">
        <v>400</v>
      </c>
      <c r="B694" s="68">
        <v>42614</v>
      </c>
      <c r="C694" s="68" t="s">
        <v>578</v>
      </c>
      <c r="D694" s="142" t="s">
        <v>615</v>
      </c>
      <c r="E694" s="141" t="s">
        <v>617</v>
      </c>
      <c r="F694" s="155">
        <v>9</v>
      </c>
      <c r="G694" s="154" t="s">
        <v>368</v>
      </c>
      <c r="J694" s="46" t="s">
        <v>94</v>
      </c>
      <c r="K694" s="256"/>
      <c r="L694" s="5" t="s">
        <v>81</v>
      </c>
    </row>
    <row r="695" spans="1:12" ht="28" x14ac:dyDescent="0.2">
      <c r="A695" s="66" t="s">
        <v>400</v>
      </c>
      <c r="B695" s="68">
        <v>42614</v>
      </c>
      <c r="C695" s="68" t="s">
        <v>578</v>
      </c>
      <c r="D695" s="142" t="s">
        <v>615</v>
      </c>
      <c r="E695" s="141" t="s">
        <v>617</v>
      </c>
      <c r="F695" s="155">
        <v>10</v>
      </c>
      <c r="G695" s="154" t="s">
        <v>369</v>
      </c>
      <c r="J695" s="46" t="s">
        <v>94</v>
      </c>
      <c r="K695" s="256"/>
      <c r="L695" s="5" t="s">
        <v>82</v>
      </c>
    </row>
    <row r="696" spans="1:12" ht="70" x14ac:dyDescent="0.2">
      <c r="A696" s="66" t="s">
        <v>400</v>
      </c>
      <c r="B696" s="68">
        <v>42614</v>
      </c>
      <c r="C696" s="68" t="s">
        <v>578</v>
      </c>
      <c r="D696" s="142" t="s">
        <v>615</v>
      </c>
      <c r="E696" s="141" t="s">
        <v>617</v>
      </c>
      <c r="F696" s="155">
        <v>11</v>
      </c>
      <c r="G696" s="154" t="s">
        <v>370</v>
      </c>
      <c r="J696" s="46" t="s">
        <v>94</v>
      </c>
      <c r="K696" s="256"/>
      <c r="L696" s="5" t="s">
        <v>81</v>
      </c>
    </row>
    <row r="697" spans="1:12" ht="56" x14ac:dyDescent="0.2">
      <c r="A697" s="66" t="s">
        <v>400</v>
      </c>
      <c r="B697" s="68">
        <v>42614</v>
      </c>
      <c r="C697" s="68" t="s">
        <v>578</v>
      </c>
      <c r="D697" s="142" t="s">
        <v>615</v>
      </c>
      <c r="E697" s="141" t="s">
        <v>617</v>
      </c>
      <c r="F697" s="155">
        <v>12</v>
      </c>
      <c r="G697" s="154" t="s">
        <v>371</v>
      </c>
      <c r="J697" s="46" t="s">
        <v>94</v>
      </c>
      <c r="K697" s="256"/>
      <c r="L697" s="5" t="s">
        <v>82</v>
      </c>
    </row>
    <row r="698" spans="1:12" x14ac:dyDescent="0.2">
      <c r="A698" s="66" t="s">
        <v>400</v>
      </c>
      <c r="B698" s="68">
        <v>42614</v>
      </c>
      <c r="C698" s="68" t="s">
        <v>578</v>
      </c>
      <c r="D698" s="142" t="s">
        <v>615</v>
      </c>
      <c r="E698" s="141" t="s">
        <v>617</v>
      </c>
      <c r="F698" s="155">
        <v>13</v>
      </c>
      <c r="G698" s="74" t="s">
        <v>372</v>
      </c>
      <c r="J698" s="46" t="s">
        <v>94</v>
      </c>
      <c r="K698" s="256"/>
      <c r="L698" s="5" t="s">
        <v>649</v>
      </c>
    </row>
    <row r="699" spans="1:12" x14ac:dyDescent="0.2">
      <c r="A699" s="66" t="s">
        <v>400</v>
      </c>
      <c r="B699" s="68">
        <v>42614</v>
      </c>
      <c r="C699" s="68" t="s">
        <v>578</v>
      </c>
      <c r="D699" s="142" t="s">
        <v>615</v>
      </c>
      <c r="E699" s="141" t="s">
        <v>617</v>
      </c>
      <c r="F699" s="155">
        <v>14</v>
      </c>
      <c r="G699" s="74" t="s">
        <v>373</v>
      </c>
      <c r="J699" s="46" t="s">
        <v>94</v>
      </c>
      <c r="K699" s="256"/>
      <c r="L699" s="5" t="s">
        <v>649</v>
      </c>
    </row>
    <row r="700" spans="1:12" x14ac:dyDescent="0.2">
      <c r="A700" s="66" t="s">
        <v>400</v>
      </c>
      <c r="B700" s="68">
        <v>42614</v>
      </c>
      <c r="C700" s="68" t="s">
        <v>578</v>
      </c>
      <c r="D700" s="142" t="s">
        <v>615</v>
      </c>
      <c r="E700" s="141" t="s">
        <v>617</v>
      </c>
      <c r="F700" s="155">
        <v>15</v>
      </c>
      <c r="G700" s="74" t="s">
        <v>374</v>
      </c>
      <c r="J700" s="46" t="s">
        <v>94</v>
      </c>
      <c r="K700" s="256"/>
      <c r="L700" s="5" t="s">
        <v>649</v>
      </c>
    </row>
    <row r="701" spans="1:12" ht="28" x14ac:dyDescent="0.2">
      <c r="A701" s="66" t="s">
        <v>400</v>
      </c>
      <c r="B701" s="68">
        <v>42614</v>
      </c>
      <c r="C701" s="68" t="s">
        <v>578</v>
      </c>
      <c r="D701" s="142" t="s">
        <v>615</v>
      </c>
      <c r="E701" s="141" t="s">
        <v>617</v>
      </c>
      <c r="F701" s="155">
        <v>16</v>
      </c>
      <c r="G701" s="154" t="s">
        <v>375</v>
      </c>
      <c r="J701" s="46" t="s">
        <v>94</v>
      </c>
      <c r="K701" s="256"/>
      <c r="L701" s="5" t="s">
        <v>649</v>
      </c>
    </row>
    <row r="702" spans="1:12" x14ac:dyDescent="0.2">
      <c r="A702" s="66" t="s">
        <v>400</v>
      </c>
      <c r="B702" s="68">
        <v>42614</v>
      </c>
      <c r="C702" s="68" t="s">
        <v>578</v>
      </c>
      <c r="D702" s="142" t="s">
        <v>615</v>
      </c>
      <c r="E702" s="141" t="s">
        <v>617</v>
      </c>
      <c r="F702" s="155">
        <v>17</v>
      </c>
      <c r="G702" s="74" t="s">
        <v>376</v>
      </c>
      <c r="J702" s="46" t="s">
        <v>94</v>
      </c>
      <c r="K702" s="256"/>
      <c r="L702" s="5" t="s">
        <v>649</v>
      </c>
    </row>
    <row r="703" spans="1:12" x14ac:dyDescent="0.2">
      <c r="A703" s="66" t="s">
        <v>400</v>
      </c>
      <c r="B703" s="68">
        <v>42614</v>
      </c>
      <c r="C703" s="68" t="s">
        <v>578</v>
      </c>
      <c r="D703" s="142" t="s">
        <v>615</v>
      </c>
      <c r="E703" s="141" t="s">
        <v>617</v>
      </c>
      <c r="F703" s="155">
        <v>18</v>
      </c>
      <c r="G703" s="74" t="s">
        <v>377</v>
      </c>
      <c r="J703" s="46" t="s">
        <v>94</v>
      </c>
      <c r="K703" s="256"/>
      <c r="L703" s="5" t="s">
        <v>649</v>
      </c>
    </row>
    <row r="704" spans="1:12" ht="56" x14ac:dyDescent="0.2">
      <c r="A704" s="66" t="s">
        <v>400</v>
      </c>
      <c r="B704" s="68">
        <v>42614</v>
      </c>
      <c r="C704" s="68" t="s">
        <v>578</v>
      </c>
      <c r="D704" s="142" t="s">
        <v>618</v>
      </c>
      <c r="E704" s="141" t="s">
        <v>619</v>
      </c>
      <c r="F704" s="152">
        <v>1</v>
      </c>
      <c r="G704" s="82" t="s">
        <v>360</v>
      </c>
      <c r="H704" s="256"/>
      <c r="I704" s="256"/>
      <c r="J704" s="46" t="s">
        <v>90</v>
      </c>
      <c r="K704" s="256"/>
      <c r="L704" s="5" t="s">
        <v>81</v>
      </c>
    </row>
    <row r="705" spans="1:12" ht="25" x14ac:dyDescent="0.2">
      <c r="A705" s="66" t="s">
        <v>400</v>
      </c>
      <c r="B705" s="68">
        <v>42614</v>
      </c>
      <c r="C705" s="68" t="s">
        <v>578</v>
      </c>
      <c r="D705" s="142" t="s">
        <v>618</v>
      </c>
      <c r="E705" s="141" t="s">
        <v>619</v>
      </c>
      <c r="F705" s="153">
        <v>2</v>
      </c>
      <c r="G705" s="257" t="s">
        <v>361</v>
      </c>
      <c r="H705" s="258"/>
      <c r="I705" s="147"/>
      <c r="J705" s="46" t="s">
        <v>90</v>
      </c>
      <c r="K705" s="256"/>
      <c r="L705" s="5" t="s">
        <v>82</v>
      </c>
    </row>
    <row r="706" spans="1:12" ht="28" x14ac:dyDescent="0.2">
      <c r="A706" s="66" t="s">
        <v>400</v>
      </c>
      <c r="B706" s="68">
        <v>42614</v>
      </c>
      <c r="C706" s="68" t="s">
        <v>578</v>
      </c>
      <c r="D706" s="142" t="s">
        <v>618</v>
      </c>
      <c r="E706" s="141" t="s">
        <v>619</v>
      </c>
      <c r="F706" s="155">
        <v>3</v>
      </c>
      <c r="G706" s="154" t="s">
        <v>362</v>
      </c>
      <c r="J706" s="46" t="s">
        <v>90</v>
      </c>
      <c r="K706" s="256"/>
      <c r="L706" s="5" t="s">
        <v>82</v>
      </c>
    </row>
    <row r="707" spans="1:12" ht="28" x14ac:dyDescent="0.2">
      <c r="A707" s="66" t="s">
        <v>400</v>
      </c>
      <c r="B707" s="68">
        <v>42614</v>
      </c>
      <c r="C707" s="68" t="s">
        <v>578</v>
      </c>
      <c r="D707" s="142" t="s">
        <v>618</v>
      </c>
      <c r="E707" s="141" t="s">
        <v>619</v>
      </c>
      <c r="F707" s="155">
        <v>4</v>
      </c>
      <c r="G707" s="154" t="s">
        <v>363</v>
      </c>
      <c r="J707" s="46" t="s">
        <v>90</v>
      </c>
      <c r="K707" s="256"/>
      <c r="L707" s="5" t="s">
        <v>82</v>
      </c>
    </row>
    <row r="708" spans="1:12" ht="28" x14ac:dyDescent="0.2">
      <c r="A708" s="66" t="s">
        <v>400</v>
      </c>
      <c r="B708" s="68">
        <v>42614</v>
      </c>
      <c r="C708" s="68" t="s">
        <v>578</v>
      </c>
      <c r="D708" s="142" t="s">
        <v>618</v>
      </c>
      <c r="E708" s="141" t="s">
        <v>619</v>
      </c>
      <c r="F708" s="155">
        <v>5</v>
      </c>
      <c r="G708" s="154" t="s">
        <v>364</v>
      </c>
      <c r="J708" s="46" t="s">
        <v>90</v>
      </c>
      <c r="K708" s="256"/>
      <c r="L708" s="5" t="s">
        <v>81</v>
      </c>
    </row>
    <row r="709" spans="1:12" ht="42" x14ac:dyDescent="0.2">
      <c r="A709" s="66" t="s">
        <v>400</v>
      </c>
      <c r="B709" s="68">
        <v>42614</v>
      </c>
      <c r="C709" s="68" t="s">
        <v>578</v>
      </c>
      <c r="D709" s="142" t="s">
        <v>618</v>
      </c>
      <c r="E709" s="141" t="s">
        <v>619</v>
      </c>
      <c r="F709" s="155">
        <v>6</v>
      </c>
      <c r="G709" s="154" t="s">
        <v>365</v>
      </c>
      <c r="J709" s="46" t="s">
        <v>90</v>
      </c>
      <c r="K709" s="256"/>
      <c r="L709" s="5" t="s">
        <v>82</v>
      </c>
    </row>
    <row r="710" spans="1:12" ht="28" x14ac:dyDescent="0.2">
      <c r="A710" s="66" t="s">
        <v>400</v>
      </c>
      <c r="B710" s="68">
        <v>42614</v>
      </c>
      <c r="C710" s="68" t="s">
        <v>578</v>
      </c>
      <c r="D710" s="142" t="s">
        <v>618</v>
      </c>
      <c r="E710" s="141" t="s">
        <v>619</v>
      </c>
      <c r="F710" s="155">
        <v>7</v>
      </c>
      <c r="G710" s="154" t="s">
        <v>366</v>
      </c>
      <c r="J710" s="46" t="s">
        <v>90</v>
      </c>
      <c r="K710" s="256"/>
      <c r="L710" s="5" t="s">
        <v>81</v>
      </c>
    </row>
    <row r="711" spans="1:12" ht="42" x14ac:dyDescent="0.2">
      <c r="A711" s="66" t="s">
        <v>400</v>
      </c>
      <c r="B711" s="68">
        <v>42614</v>
      </c>
      <c r="C711" s="68" t="s">
        <v>578</v>
      </c>
      <c r="D711" s="142" t="s">
        <v>618</v>
      </c>
      <c r="E711" s="141" t="s">
        <v>619</v>
      </c>
      <c r="F711" s="155">
        <v>8</v>
      </c>
      <c r="G711" s="154" t="s">
        <v>367</v>
      </c>
      <c r="J711" s="46" t="s">
        <v>90</v>
      </c>
      <c r="K711" s="256"/>
      <c r="L711" s="5" t="s">
        <v>81</v>
      </c>
    </row>
    <row r="712" spans="1:12" ht="70" x14ac:dyDescent="0.2">
      <c r="A712" s="66" t="s">
        <v>400</v>
      </c>
      <c r="B712" s="68">
        <v>42614</v>
      </c>
      <c r="C712" s="68" t="s">
        <v>578</v>
      </c>
      <c r="D712" s="142" t="s">
        <v>618</v>
      </c>
      <c r="E712" s="141" t="s">
        <v>619</v>
      </c>
      <c r="F712" s="155">
        <v>9</v>
      </c>
      <c r="G712" s="154" t="s">
        <v>368</v>
      </c>
      <c r="J712" s="46" t="s">
        <v>90</v>
      </c>
      <c r="K712" s="256"/>
      <c r="L712" s="5" t="s">
        <v>82</v>
      </c>
    </row>
    <row r="713" spans="1:12" ht="28" x14ac:dyDescent="0.2">
      <c r="A713" s="66" t="s">
        <v>400</v>
      </c>
      <c r="B713" s="68">
        <v>42614</v>
      </c>
      <c r="C713" s="68" t="s">
        <v>578</v>
      </c>
      <c r="D713" s="142" t="s">
        <v>618</v>
      </c>
      <c r="E713" s="141" t="s">
        <v>619</v>
      </c>
      <c r="F713" s="155">
        <v>10</v>
      </c>
      <c r="G713" s="154" t="s">
        <v>369</v>
      </c>
      <c r="J713" s="46" t="s">
        <v>90</v>
      </c>
      <c r="K713" s="256"/>
      <c r="L713" s="5" t="s">
        <v>82</v>
      </c>
    </row>
    <row r="714" spans="1:12" ht="70" x14ac:dyDescent="0.2">
      <c r="A714" s="66" t="s">
        <v>400</v>
      </c>
      <c r="B714" s="68">
        <v>42614</v>
      </c>
      <c r="C714" s="68" t="s">
        <v>578</v>
      </c>
      <c r="D714" s="142" t="s">
        <v>618</v>
      </c>
      <c r="E714" s="141" t="s">
        <v>619</v>
      </c>
      <c r="F714" s="155">
        <v>11</v>
      </c>
      <c r="G714" s="154" t="s">
        <v>370</v>
      </c>
      <c r="J714" s="46" t="s">
        <v>90</v>
      </c>
      <c r="K714" s="256"/>
      <c r="L714" s="5" t="s">
        <v>82</v>
      </c>
    </row>
    <row r="715" spans="1:12" ht="56" x14ac:dyDescent="0.2">
      <c r="A715" s="66" t="s">
        <v>400</v>
      </c>
      <c r="B715" s="68">
        <v>42614</v>
      </c>
      <c r="C715" s="68" t="s">
        <v>578</v>
      </c>
      <c r="D715" s="142" t="s">
        <v>618</v>
      </c>
      <c r="E715" s="141" t="s">
        <v>619</v>
      </c>
      <c r="F715" s="155">
        <v>12</v>
      </c>
      <c r="G715" s="154" t="s">
        <v>371</v>
      </c>
      <c r="J715" s="46" t="s">
        <v>90</v>
      </c>
      <c r="K715" s="256"/>
      <c r="L715" s="5" t="s">
        <v>81</v>
      </c>
    </row>
    <row r="716" spans="1:12" x14ac:dyDescent="0.2">
      <c r="A716" s="66" t="s">
        <v>400</v>
      </c>
      <c r="B716" s="68">
        <v>42614</v>
      </c>
      <c r="C716" s="68" t="s">
        <v>578</v>
      </c>
      <c r="D716" s="142" t="s">
        <v>618</v>
      </c>
      <c r="E716" s="141" t="s">
        <v>619</v>
      </c>
      <c r="F716" s="155">
        <v>13</v>
      </c>
      <c r="G716" s="74" t="s">
        <v>372</v>
      </c>
      <c r="J716" s="46" t="s">
        <v>90</v>
      </c>
      <c r="K716" s="256"/>
      <c r="L716" s="5" t="s">
        <v>649</v>
      </c>
    </row>
    <row r="717" spans="1:12" x14ac:dyDescent="0.2">
      <c r="A717" s="66" t="s">
        <v>400</v>
      </c>
      <c r="B717" s="68">
        <v>42614</v>
      </c>
      <c r="C717" s="68" t="s">
        <v>578</v>
      </c>
      <c r="D717" s="142" t="s">
        <v>618</v>
      </c>
      <c r="E717" s="141" t="s">
        <v>619</v>
      </c>
      <c r="F717" s="155">
        <v>14</v>
      </c>
      <c r="G717" s="74" t="s">
        <v>373</v>
      </c>
      <c r="J717" s="46" t="s">
        <v>90</v>
      </c>
      <c r="K717" s="256"/>
      <c r="L717" s="5" t="s">
        <v>649</v>
      </c>
    </row>
    <row r="718" spans="1:12" x14ac:dyDescent="0.2">
      <c r="A718" s="66" t="s">
        <v>400</v>
      </c>
      <c r="B718" s="68">
        <v>42614</v>
      </c>
      <c r="C718" s="68" t="s">
        <v>578</v>
      </c>
      <c r="D718" s="142" t="s">
        <v>618</v>
      </c>
      <c r="E718" s="141" t="s">
        <v>619</v>
      </c>
      <c r="F718" s="155">
        <v>15</v>
      </c>
      <c r="G718" s="74" t="s">
        <v>374</v>
      </c>
      <c r="J718" s="46" t="s">
        <v>90</v>
      </c>
      <c r="K718" s="256"/>
      <c r="L718" s="5" t="s">
        <v>649</v>
      </c>
    </row>
    <row r="719" spans="1:12" ht="28" x14ac:dyDescent="0.2">
      <c r="A719" s="66" t="s">
        <v>400</v>
      </c>
      <c r="B719" s="68">
        <v>42614</v>
      </c>
      <c r="C719" s="68" t="s">
        <v>578</v>
      </c>
      <c r="D719" s="142" t="s">
        <v>618</v>
      </c>
      <c r="E719" s="141" t="s">
        <v>619</v>
      </c>
      <c r="F719" s="155">
        <v>16</v>
      </c>
      <c r="G719" s="154" t="s">
        <v>375</v>
      </c>
      <c r="J719" s="46" t="s">
        <v>90</v>
      </c>
      <c r="K719" s="256"/>
      <c r="L719" s="5" t="s">
        <v>649</v>
      </c>
    </row>
    <row r="720" spans="1:12" x14ac:dyDescent="0.2">
      <c r="A720" s="66" t="s">
        <v>400</v>
      </c>
      <c r="B720" s="68">
        <v>42614</v>
      </c>
      <c r="C720" s="68" t="s">
        <v>578</v>
      </c>
      <c r="D720" s="142" t="s">
        <v>618</v>
      </c>
      <c r="E720" s="141" t="s">
        <v>619</v>
      </c>
      <c r="F720" s="155">
        <v>17</v>
      </c>
      <c r="G720" s="74" t="s">
        <v>376</v>
      </c>
      <c r="J720" s="46" t="s">
        <v>90</v>
      </c>
      <c r="K720" s="256"/>
      <c r="L720" s="5" t="s">
        <v>649</v>
      </c>
    </row>
    <row r="721" spans="1:12" x14ac:dyDescent="0.2">
      <c r="A721" s="66" t="s">
        <v>400</v>
      </c>
      <c r="B721" s="68">
        <v>42614</v>
      </c>
      <c r="C721" s="68" t="s">
        <v>578</v>
      </c>
      <c r="D721" s="142" t="s">
        <v>618</v>
      </c>
      <c r="E721" s="141" t="s">
        <v>619</v>
      </c>
      <c r="F721" s="155">
        <v>18</v>
      </c>
      <c r="G721" s="74" t="s">
        <v>377</v>
      </c>
      <c r="J721" s="46" t="s">
        <v>90</v>
      </c>
      <c r="K721" s="256"/>
      <c r="L721" s="5" t="s">
        <v>649</v>
      </c>
    </row>
    <row r="722" spans="1:12" ht="56" x14ac:dyDescent="0.2">
      <c r="A722" s="66" t="s">
        <v>400</v>
      </c>
      <c r="B722" s="68">
        <v>42614</v>
      </c>
      <c r="C722" s="68" t="s">
        <v>578</v>
      </c>
      <c r="D722" s="142" t="s">
        <v>620</v>
      </c>
      <c r="E722" s="141" t="s">
        <v>621</v>
      </c>
      <c r="F722" s="152">
        <v>1</v>
      </c>
      <c r="G722" s="82" t="s">
        <v>360</v>
      </c>
      <c r="H722" s="256"/>
      <c r="I722" s="256"/>
      <c r="J722" s="46" t="s">
        <v>90</v>
      </c>
      <c r="K722" s="256"/>
      <c r="L722" s="5" t="s">
        <v>81</v>
      </c>
    </row>
    <row r="723" spans="1:12" ht="25" x14ac:dyDescent="0.2">
      <c r="A723" s="66" t="s">
        <v>400</v>
      </c>
      <c r="B723" s="68">
        <v>42614</v>
      </c>
      <c r="C723" s="68" t="s">
        <v>578</v>
      </c>
      <c r="D723" s="142" t="s">
        <v>620</v>
      </c>
      <c r="E723" s="141" t="s">
        <v>621</v>
      </c>
      <c r="F723" s="153">
        <v>2</v>
      </c>
      <c r="G723" s="257" t="s">
        <v>361</v>
      </c>
      <c r="H723" s="258"/>
      <c r="I723" s="147"/>
      <c r="J723" s="46" t="s">
        <v>90</v>
      </c>
      <c r="K723" s="256"/>
      <c r="L723" s="5" t="s">
        <v>82</v>
      </c>
    </row>
    <row r="724" spans="1:12" ht="28" x14ac:dyDescent="0.2">
      <c r="A724" s="66" t="s">
        <v>400</v>
      </c>
      <c r="B724" s="68">
        <v>42614</v>
      </c>
      <c r="C724" s="68" t="s">
        <v>578</v>
      </c>
      <c r="D724" s="142" t="s">
        <v>620</v>
      </c>
      <c r="E724" s="141" t="s">
        <v>621</v>
      </c>
      <c r="F724" s="155">
        <v>3</v>
      </c>
      <c r="G724" s="154" t="s">
        <v>362</v>
      </c>
      <c r="J724" s="46" t="s">
        <v>90</v>
      </c>
      <c r="K724" s="256"/>
      <c r="L724" s="5" t="s">
        <v>82</v>
      </c>
    </row>
    <row r="725" spans="1:12" ht="28" x14ac:dyDescent="0.2">
      <c r="A725" s="66" t="s">
        <v>400</v>
      </c>
      <c r="B725" s="68">
        <v>42614</v>
      </c>
      <c r="C725" s="68" t="s">
        <v>578</v>
      </c>
      <c r="D725" s="142" t="s">
        <v>620</v>
      </c>
      <c r="E725" s="141" t="s">
        <v>621</v>
      </c>
      <c r="F725" s="155">
        <v>4</v>
      </c>
      <c r="G725" s="154" t="s">
        <v>363</v>
      </c>
      <c r="J725" s="46" t="s">
        <v>90</v>
      </c>
      <c r="K725" s="256"/>
      <c r="L725" s="5" t="s">
        <v>81</v>
      </c>
    </row>
    <row r="726" spans="1:12" ht="28" x14ac:dyDescent="0.2">
      <c r="A726" s="66" t="s">
        <v>400</v>
      </c>
      <c r="B726" s="68">
        <v>42614</v>
      </c>
      <c r="C726" s="68" t="s">
        <v>578</v>
      </c>
      <c r="D726" s="142" t="s">
        <v>620</v>
      </c>
      <c r="E726" s="141" t="s">
        <v>621</v>
      </c>
      <c r="F726" s="155">
        <v>5</v>
      </c>
      <c r="G726" s="154" t="s">
        <v>364</v>
      </c>
      <c r="J726" s="46" t="s">
        <v>90</v>
      </c>
      <c r="K726" s="256"/>
      <c r="L726" s="5" t="s">
        <v>81</v>
      </c>
    </row>
    <row r="727" spans="1:12" ht="42" x14ac:dyDescent="0.2">
      <c r="A727" s="66" t="s">
        <v>400</v>
      </c>
      <c r="B727" s="68">
        <v>42614</v>
      </c>
      <c r="C727" s="68" t="s">
        <v>578</v>
      </c>
      <c r="D727" s="142" t="s">
        <v>620</v>
      </c>
      <c r="E727" s="141" t="s">
        <v>621</v>
      </c>
      <c r="F727" s="155">
        <v>6</v>
      </c>
      <c r="G727" s="154" t="s">
        <v>365</v>
      </c>
      <c r="J727" s="46" t="s">
        <v>90</v>
      </c>
      <c r="K727" s="256"/>
      <c r="L727" s="5" t="s">
        <v>81</v>
      </c>
    </row>
    <row r="728" spans="1:12" ht="28" x14ac:dyDescent="0.2">
      <c r="A728" s="66" t="s">
        <v>400</v>
      </c>
      <c r="B728" s="68">
        <v>42614</v>
      </c>
      <c r="C728" s="68" t="s">
        <v>578</v>
      </c>
      <c r="D728" s="142" t="s">
        <v>620</v>
      </c>
      <c r="E728" s="141" t="s">
        <v>621</v>
      </c>
      <c r="F728" s="155">
        <v>7</v>
      </c>
      <c r="G728" s="154" t="s">
        <v>366</v>
      </c>
      <c r="J728" s="46" t="s">
        <v>90</v>
      </c>
      <c r="K728" s="256"/>
      <c r="L728" s="5" t="s">
        <v>81</v>
      </c>
    </row>
    <row r="729" spans="1:12" ht="42" x14ac:dyDescent="0.2">
      <c r="A729" s="66" t="s">
        <v>400</v>
      </c>
      <c r="B729" s="68">
        <v>42614</v>
      </c>
      <c r="C729" s="68" t="s">
        <v>578</v>
      </c>
      <c r="D729" s="142" t="s">
        <v>620</v>
      </c>
      <c r="E729" s="141" t="s">
        <v>621</v>
      </c>
      <c r="F729" s="155">
        <v>8</v>
      </c>
      <c r="G729" s="154" t="s">
        <v>367</v>
      </c>
      <c r="J729" s="46" t="s">
        <v>90</v>
      </c>
      <c r="K729" s="256"/>
      <c r="L729" s="5" t="s">
        <v>81</v>
      </c>
    </row>
    <row r="730" spans="1:12" ht="70" x14ac:dyDescent="0.2">
      <c r="A730" s="66" t="s">
        <v>400</v>
      </c>
      <c r="B730" s="68">
        <v>42614</v>
      </c>
      <c r="C730" s="68" t="s">
        <v>578</v>
      </c>
      <c r="D730" s="142" t="s">
        <v>620</v>
      </c>
      <c r="E730" s="141" t="s">
        <v>621</v>
      </c>
      <c r="F730" s="155">
        <v>9</v>
      </c>
      <c r="G730" s="154" t="s">
        <v>368</v>
      </c>
      <c r="J730" s="46" t="s">
        <v>90</v>
      </c>
      <c r="K730" s="256"/>
      <c r="L730" s="5" t="s">
        <v>82</v>
      </c>
    </row>
    <row r="731" spans="1:12" ht="28" x14ac:dyDescent="0.2">
      <c r="A731" s="66" t="s">
        <v>400</v>
      </c>
      <c r="B731" s="68">
        <v>42614</v>
      </c>
      <c r="C731" s="68" t="s">
        <v>578</v>
      </c>
      <c r="D731" s="142" t="s">
        <v>620</v>
      </c>
      <c r="E731" s="141" t="s">
        <v>621</v>
      </c>
      <c r="F731" s="155">
        <v>10</v>
      </c>
      <c r="G731" s="154" t="s">
        <v>369</v>
      </c>
      <c r="J731" s="46" t="s">
        <v>90</v>
      </c>
      <c r="K731" s="256"/>
      <c r="L731" s="5" t="s">
        <v>81</v>
      </c>
    </row>
    <row r="732" spans="1:12" ht="70" x14ac:dyDescent="0.2">
      <c r="A732" s="66" t="s">
        <v>400</v>
      </c>
      <c r="B732" s="68">
        <v>42614</v>
      </c>
      <c r="C732" s="68" t="s">
        <v>578</v>
      </c>
      <c r="D732" s="142" t="s">
        <v>620</v>
      </c>
      <c r="E732" s="141" t="s">
        <v>621</v>
      </c>
      <c r="F732" s="155">
        <v>11</v>
      </c>
      <c r="G732" s="154" t="s">
        <v>370</v>
      </c>
      <c r="J732" s="46" t="s">
        <v>90</v>
      </c>
      <c r="K732" s="256"/>
      <c r="L732" s="5" t="s">
        <v>82</v>
      </c>
    </row>
    <row r="733" spans="1:12" ht="56" x14ac:dyDescent="0.2">
      <c r="A733" s="66" t="s">
        <v>400</v>
      </c>
      <c r="B733" s="68">
        <v>42614</v>
      </c>
      <c r="C733" s="68" t="s">
        <v>578</v>
      </c>
      <c r="D733" s="142" t="s">
        <v>620</v>
      </c>
      <c r="E733" s="141" t="s">
        <v>621</v>
      </c>
      <c r="F733" s="155">
        <v>12</v>
      </c>
      <c r="G733" s="154" t="s">
        <v>371</v>
      </c>
      <c r="J733" s="46" t="s">
        <v>90</v>
      </c>
      <c r="K733" s="256"/>
      <c r="L733" s="5" t="s">
        <v>81</v>
      </c>
    </row>
    <row r="734" spans="1:12" x14ac:dyDescent="0.2">
      <c r="A734" s="66" t="s">
        <v>400</v>
      </c>
      <c r="B734" s="68">
        <v>42614</v>
      </c>
      <c r="C734" s="68" t="s">
        <v>578</v>
      </c>
      <c r="D734" s="142" t="s">
        <v>620</v>
      </c>
      <c r="E734" s="141" t="s">
        <v>621</v>
      </c>
      <c r="F734" s="155">
        <v>13</v>
      </c>
      <c r="G734" s="74" t="s">
        <v>372</v>
      </c>
      <c r="J734" s="46" t="s">
        <v>90</v>
      </c>
      <c r="K734" s="256"/>
      <c r="L734" s="5" t="s">
        <v>649</v>
      </c>
    </row>
    <row r="735" spans="1:12" x14ac:dyDescent="0.2">
      <c r="A735" s="66" t="s">
        <v>400</v>
      </c>
      <c r="B735" s="68">
        <v>42614</v>
      </c>
      <c r="C735" s="68" t="s">
        <v>578</v>
      </c>
      <c r="D735" s="142" t="s">
        <v>620</v>
      </c>
      <c r="E735" s="141" t="s">
        <v>621</v>
      </c>
      <c r="F735" s="155">
        <v>14</v>
      </c>
      <c r="G735" s="74" t="s">
        <v>373</v>
      </c>
      <c r="J735" s="46" t="s">
        <v>90</v>
      </c>
      <c r="K735" s="256"/>
      <c r="L735" s="5" t="s">
        <v>649</v>
      </c>
    </row>
    <row r="736" spans="1:12" x14ac:dyDescent="0.2">
      <c r="A736" s="66" t="s">
        <v>400</v>
      </c>
      <c r="B736" s="68">
        <v>42614</v>
      </c>
      <c r="C736" s="68" t="s">
        <v>578</v>
      </c>
      <c r="D736" s="142" t="s">
        <v>620</v>
      </c>
      <c r="E736" s="141" t="s">
        <v>621</v>
      </c>
      <c r="F736" s="155">
        <v>15</v>
      </c>
      <c r="G736" s="74" t="s">
        <v>374</v>
      </c>
      <c r="J736" s="46" t="s">
        <v>90</v>
      </c>
      <c r="K736" s="256"/>
      <c r="L736" s="5" t="s">
        <v>649</v>
      </c>
    </row>
    <row r="737" spans="1:12" ht="28" x14ac:dyDescent="0.2">
      <c r="A737" s="66" t="s">
        <v>400</v>
      </c>
      <c r="B737" s="68">
        <v>42614</v>
      </c>
      <c r="C737" s="68" t="s">
        <v>578</v>
      </c>
      <c r="D737" s="142" t="s">
        <v>620</v>
      </c>
      <c r="E737" s="141" t="s">
        <v>621</v>
      </c>
      <c r="F737" s="155">
        <v>16</v>
      </c>
      <c r="G737" s="154" t="s">
        <v>375</v>
      </c>
      <c r="J737" s="46" t="s">
        <v>90</v>
      </c>
      <c r="K737" s="256"/>
      <c r="L737" s="5" t="s">
        <v>649</v>
      </c>
    </row>
    <row r="738" spans="1:12" x14ac:dyDescent="0.2">
      <c r="A738" s="66" t="s">
        <v>400</v>
      </c>
      <c r="B738" s="68">
        <v>42614</v>
      </c>
      <c r="C738" s="68" t="s">
        <v>578</v>
      </c>
      <c r="D738" s="142" t="s">
        <v>620</v>
      </c>
      <c r="E738" s="141" t="s">
        <v>621</v>
      </c>
      <c r="F738" s="155">
        <v>17</v>
      </c>
      <c r="G738" s="74" t="s">
        <v>376</v>
      </c>
      <c r="J738" s="46" t="s">
        <v>90</v>
      </c>
      <c r="K738" s="256"/>
      <c r="L738" s="5" t="s">
        <v>649</v>
      </c>
    </row>
    <row r="739" spans="1:12" x14ac:dyDescent="0.2">
      <c r="A739" s="66" t="s">
        <v>400</v>
      </c>
      <c r="B739" s="68">
        <v>42614</v>
      </c>
      <c r="C739" s="68" t="s">
        <v>578</v>
      </c>
      <c r="D739" s="142" t="s">
        <v>620</v>
      </c>
      <c r="E739" s="141" t="s">
        <v>621</v>
      </c>
      <c r="F739" s="155">
        <v>18</v>
      </c>
      <c r="G739" s="74" t="s">
        <v>377</v>
      </c>
      <c r="J739" s="46" t="s">
        <v>90</v>
      </c>
      <c r="K739" s="256"/>
      <c r="L739" s="5" t="s">
        <v>649</v>
      </c>
    </row>
    <row r="740" spans="1:12" ht="56" x14ac:dyDescent="0.2">
      <c r="A740" s="66" t="s">
        <v>400</v>
      </c>
      <c r="B740" s="68">
        <v>42614</v>
      </c>
      <c r="C740" s="68" t="s">
        <v>578</v>
      </c>
      <c r="D740" s="142" t="s">
        <v>620</v>
      </c>
      <c r="E740" s="141" t="s">
        <v>622</v>
      </c>
      <c r="F740" s="152">
        <v>1</v>
      </c>
      <c r="G740" s="82" t="s">
        <v>360</v>
      </c>
      <c r="H740" s="256"/>
      <c r="I740" s="256"/>
      <c r="J740" s="46" t="s">
        <v>90</v>
      </c>
      <c r="K740" s="256"/>
      <c r="L740" s="5" t="s">
        <v>81</v>
      </c>
    </row>
    <row r="741" spans="1:12" ht="25" x14ac:dyDescent="0.2">
      <c r="A741" s="66" t="s">
        <v>400</v>
      </c>
      <c r="B741" s="68">
        <v>42614</v>
      </c>
      <c r="C741" s="68" t="s">
        <v>578</v>
      </c>
      <c r="D741" s="142" t="s">
        <v>620</v>
      </c>
      <c r="E741" s="141" t="s">
        <v>622</v>
      </c>
      <c r="F741" s="153">
        <v>2</v>
      </c>
      <c r="G741" s="257" t="s">
        <v>361</v>
      </c>
      <c r="H741" s="258"/>
      <c r="I741" s="147"/>
      <c r="J741" s="46" t="s">
        <v>90</v>
      </c>
      <c r="K741" s="256"/>
      <c r="L741" s="5" t="s">
        <v>82</v>
      </c>
    </row>
    <row r="742" spans="1:12" ht="28" x14ac:dyDescent="0.2">
      <c r="A742" s="66" t="s">
        <v>400</v>
      </c>
      <c r="B742" s="68">
        <v>42614</v>
      </c>
      <c r="C742" s="68" t="s">
        <v>578</v>
      </c>
      <c r="D742" s="142" t="s">
        <v>620</v>
      </c>
      <c r="E742" s="141" t="s">
        <v>622</v>
      </c>
      <c r="F742" s="155">
        <v>3</v>
      </c>
      <c r="G742" s="154" t="s">
        <v>362</v>
      </c>
      <c r="J742" s="46" t="s">
        <v>90</v>
      </c>
      <c r="K742" s="256"/>
      <c r="L742" s="5" t="s">
        <v>82</v>
      </c>
    </row>
    <row r="743" spans="1:12" ht="28" x14ac:dyDescent="0.2">
      <c r="A743" s="66" t="s">
        <v>400</v>
      </c>
      <c r="B743" s="68">
        <v>42614</v>
      </c>
      <c r="C743" s="68" t="s">
        <v>578</v>
      </c>
      <c r="D743" s="142" t="s">
        <v>620</v>
      </c>
      <c r="E743" s="141" t="s">
        <v>622</v>
      </c>
      <c r="F743" s="155">
        <v>4</v>
      </c>
      <c r="G743" s="154" t="s">
        <v>363</v>
      </c>
      <c r="J743" s="46" t="s">
        <v>90</v>
      </c>
      <c r="K743" s="256"/>
      <c r="L743" s="5" t="s">
        <v>81</v>
      </c>
    </row>
    <row r="744" spans="1:12" ht="28" x14ac:dyDescent="0.2">
      <c r="A744" s="66" t="s">
        <v>400</v>
      </c>
      <c r="B744" s="68">
        <v>42614</v>
      </c>
      <c r="C744" s="68" t="s">
        <v>578</v>
      </c>
      <c r="D744" s="142" t="s">
        <v>620</v>
      </c>
      <c r="E744" s="141" t="s">
        <v>622</v>
      </c>
      <c r="F744" s="155">
        <v>5</v>
      </c>
      <c r="G744" s="154" t="s">
        <v>364</v>
      </c>
      <c r="J744" s="46" t="s">
        <v>90</v>
      </c>
      <c r="K744" s="256"/>
      <c r="L744" s="5" t="s">
        <v>81</v>
      </c>
    </row>
    <row r="745" spans="1:12" ht="42" x14ac:dyDescent="0.2">
      <c r="A745" s="66" t="s">
        <v>400</v>
      </c>
      <c r="B745" s="68">
        <v>42614</v>
      </c>
      <c r="C745" s="68" t="s">
        <v>578</v>
      </c>
      <c r="D745" s="142" t="s">
        <v>620</v>
      </c>
      <c r="E745" s="141" t="s">
        <v>622</v>
      </c>
      <c r="F745" s="155">
        <v>6</v>
      </c>
      <c r="G745" s="154" t="s">
        <v>365</v>
      </c>
      <c r="J745" s="46" t="s">
        <v>90</v>
      </c>
      <c r="K745" s="256"/>
      <c r="L745" s="5" t="s">
        <v>81</v>
      </c>
    </row>
    <row r="746" spans="1:12" ht="28" x14ac:dyDescent="0.2">
      <c r="A746" s="66" t="s">
        <v>400</v>
      </c>
      <c r="B746" s="68">
        <v>42614</v>
      </c>
      <c r="C746" s="68" t="s">
        <v>578</v>
      </c>
      <c r="D746" s="142" t="s">
        <v>620</v>
      </c>
      <c r="E746" s="141" t="s">
        <v>622</v>
      </c>
      <c r="F746" s="155">
        <v>7</v>
      </c>
      <c r="G746" s="154" t="s">
        <v>366</v>
      </c>
      <c r="J746" s="46" t="s">
        <v>90</v>
      </c>
      <c r="K746" s="256"/>
      <c r="L746" s="5" t="s">
        <v>81</v>
      </c>
    </row>
    <row r="747" spans="1:12" ht="42" x14ac:dyDescent="0.2">
      <c r="A747" s="66" t="s">
        <v>400</v>
      </c>
      <c r="B747" s="68">
        <v>42614</v>
      </c>
      <c r="C747" s="68" t="s">
        <v>578</v>
      </c>
      <c r="D747" s="142" t="s">
        <v>620</v>
      </c>
      <c r="E747" s="141" t="s">
        <v>622</v>
      </c>
      <c r="F747" s="155">
        <v>8</v>
      </c>
      <c r="G747" s="154" t="s">
        <v>367</v>
      </c>
      <c r="J747" s="46" t="s">
        <v>90</v>
      </c>
      <c r="K747" s="256"/>
      <c r="L747" s="5" t="s">
        <v>81</v>
      </c>
    </row>
    <row r="748" spans="1:12" ht="70" x14ac:dyDescent="0.2">
      <c r="A748" s="66" t="s">
        <v>400</v>
      </c>
      <c r="B748" s="68">
        <v>42614</v>
      </c>
      <c r="C748" s="68" t="s">
        <v>578</v>
      </c>
      <c r="D748" s="142" t="s">
        <v>620</v>
      </c>
      <c r="E748" s="141" t="s">
        <v>622</v>
      </c>
      <c r="F748" s="155">
        <v>9</v>
      </c>
      <c r="G748" s="154" t="s">
        <v>368</v>
      </c>
      <c r="J748" s="46" t="s">
        <v>90</v>
      </c>
      <c r="K748" s="256"/>
      <c r="L748" s="5" t="s">
        <v>82</v>
      </c>
    </row>
    <row r="749" spans="1:12" ht="28" x14ac:dyDescent="0.2">
      <c r="A749" s="66" t="s">
        <v>400</v>
      </c>
      <c r="B749" s="68">
        <v>42614</v>
      </c>
      <c r="C749" s="68" t="s">
        <v>578</v>
      </c>
      <c r="D749" s="142" t="s">
        <v>620</v>
      </c>
      <c r="E749" s="141" t="s">
        <v>622</v>
      </c>
      <c r="F749" s="155">
        <v>10</v>
      </c>
      <c r="G749" s="154" t="s">
        <v>369</v>
      </c>
      <c r="J749" s="46" t="s">
        <v>90</v>
      </c>
      <c r="K749" s="256"/>
      <c r="L749" s="5" t="s">
        <v>81</v>
      </c>
    </row>
    <row r="750" spans="1:12" ht="70" x14ac:dyDescent="0.2">
      <c r="A750" s="66" t="s">
        <v>400</v>
      </c>
      <c r="B750" s="68">
        <v>42614</v>
      </c>
      <c r="C750" s="68" t="s">
        <v>578</v>
      </c>
      <c r="D750" s="142" t="s">
        <v>620</v>
      </c>
      <c r="E750" s="141" t="s">
        <v>622</v>
      </c>
      <c r="F750" s="155">
        <v>11</v>
      </c>
      <c r="G750" s="154" t="s">
        <v>370</v>
      </c>
      <c r="J750" s="46" t="s">
        <v>90</v>
      </c>
      <c r="K750" s="256"/>
      <c r="L750" s="5" t="s">
        <v>82</v>
      </c>
    </row>
    <row r="751" spans="1:12" ht="56" x14ac:dyDescent="0.2">
      <c r="A751" s="66" t="s">
        <v>400</v>
      </c>
      <c r="B751" s="68">
        <v>42614</v>
      </c>
      <c r="C751" s="68" t="s">
        <v>578</v>
      </c>
      <c r="D751" s="142" t="s">
        <v>620</v>
      </c>
      <c r="E751" s="141" t="s">
        <v>622</v>
      </c>
      <c r="F751" s="155">
        <v>12</v>
      </c>
      <c r="G751" s="154" t="s">
        <v>371</v>
      </c>
      <c r="J751" s="46" t="s">
        <v>90</v>
      </c>
      <c r="K751" s="256"/>
      <c r="L751" s="5" t="s">
        <v>81</v>
      </c>
    </row>
    <row r="752" spans="1:12" x14ac:dyDescent="0.2">
      <c r="A752" s="66" t="s">
        <v>400</v>
      </c>
      <c r="B752" s="68">
        <v>42614</v>
      </c>
      <c r="C752" s="68" t="s">
        <v>578</v>
      </c>
      <c r="D752" s="142" t="s">
        <v>620</v>
      </c>
      <c r="E752" s="141" t="s">
        <v>622</v>
      </c>
      <c r="F752" s="155">
        <v>13</v>
      </c>
      <c r="G752" s="74" t="s">
        <v>372</v>
      </c>
      <c r="J752" s="46" t="s">
        <v>90</v>
      </c>
      <c r="K752" s="256"/>
      <c r="L752" s="5" t="s">
        <v>649</v>
      </c>
    </row>
    <row r="753" spans="1:12" x14ac:dyDescent="0.2">
      <c r="A753" s="66" t="s">
        <v>400</v>
      </c>
      <c r="B753" s="68">
        <v>42614</v>
      </c>
      <c r="C753" s="68" t="s">
        <v>578</v>
      </c>
      <c r="D753" s="142" t="s">
        <v>620</v>
      </c>
      <c r="E753" s="141" t="s">
        <v>622</v>
      </c>
      <c r="F753" s="155">
        <v>14</v>
      </c>
      <c r="G753" s="74" t="s">
        <v>373</v>
      </c>
      <c r="J753" s="46" t="s">
        <v>90</v>
      </c>
      <c r="K753" s="256"/>
      <c r="L753" s="5" t="s">
        <v>649</v>
      </c>
    </row>
    <row r="754" spans="1:12" x14ac:dyDescent="0.2">
      <c r="A754" s="66" t="s">
        <v>400</v>
      </c>
      <c r="B754" s="68">
        <v>42614</v>
      </c>
      <c r="C754" s="68" t="s">
        <v>578</v>
      </c>
      <c r="D754" s="142" t="s">
        <v>620</v>
      </c>
      <c r="E754" s="141" t="s">
        <v>622</v>
      </c>
      <c r="F754" s="155">
        <v>15</v>
      </c>
      <c r="G754" s="74" t="s">
        <v>374</v>
      </c>
      <c r="J754" s="46" t="s">
        <v>90</v>
      </c>
      <c r="K754" s="256"/>
      <c r="L754" s="5" t="s">
        <v>649</v>
      </c>
    </row>
    <row r="755" spans="1:12" ht="28" x14ac:dyDescent="0.2">
      <c r="A755" s="66" t="s">
        <v>400</v>
      </c>
      <c r="B755" s="68">
        <v>42614</v>
      </c>
      <c r="C755" s="68" t="s">
        <v>578</v>
      </c>
      <c r="D755" s="142" t="s">
        <v>620</v>
      </c>
      <c r="E755" s="141" t="s">
        <v>622</v>
      </c>
      <c r="F755" s="155">
        <v>16</v>
      </c>
      <c r="G755" s="154" t="s">
        <v>375</v>
      </c>
      <c r="J755" s="46" t="s">
        <v>90</v>
      </c>
      <c r="K755" s="256"/>
      <c r="L755" s="5" t="s">
        <v>649</v>
      </c>
    </row>
    <row r="756" spans="1:12" x14ac:dyDescent="0.2">
      <c r="A756" s="66" t="s">
        <v>400</v>
      </c>
      <c r="B756" s="68">
        <v>42614</v>
      </c>
      <c r="C756" s="68" t="s">
        <v>578</v>
      </c>
      <c r="D756" s="142" t="s">
        <v>620</v>
      </c>
      <c r="E756" s="141" t="s">
        <v>622</v>
      </c>
      <c r="F756" s="155">
        <v>17</v>
      </c>
      <c r="G756" s="74" t="s">
        <v>376</v>
      </c>
      <c r="J756" s="46" t="s">
        <v>90</v>
      </c>
      <c r="K756" s="256"/>
      <c r="L756" s="5" t="s">
        <v>649</v>
      </c>
    </row>
    <row r="757" spans="1:12" x14ac:dyDescent="0.2">
      <c r="A757" s="66" t="s">
        <v>400</v>
      </c>
      <c r="B757" s="68">
        <v>42614</v>
      </c>
      <c r="C757" s="68" t="s">
        <v>578</v>
      </c>
      <c r="D757" s="142" t="s">
        <v>620</v>
      </c>
      <c r="E757" s="141" t="s">
        <v>622</v>
      </c>
      <c r="F757" s="155">
        <v>18</v>
      </c>
      <c r="G757" s="74" t="s">
        <v>377</v>
      </c>
      <c r="J757" s="46" t="s">
        <v>90</v>
      </c>
      <c r="K757" s="256"/>
      <c r="L757" s="5" t="s">
        <v>649</v>
      </c>
    </row>
    <row r="758" spans="1:12" ht="56" x14ac:dyDescent="0.2">
      <c r="A758" s="66" t="s">
        <v>400</v>
      </c>
      <c r="B758" s="68">
        <v>42614</v>
      </c>
      <c r="C758" s="68" t="s">
        <v>578</v>
      </c>
      <c r="D758" s="142" t="s">
        <v>620</v>
      </c>
      <c r="E758" s="141" t="s">
        <v>623</v>
      </c>
      <c r="F758" s="152">
        <v>1</v>
      </c>
      <c r="G758" s="82" t="s">
        <v>360</v>
      </c>
      <c r="H758" s="256"/>
      <c r="I758" s="256"/>
      <c r="J758" s="46" t="s">
        <v>90</v>
      </c>
      <c r="K758" s="256"/>
      <c r="L758" s="5" t="s">
        <v>81</v>
      </c>
    </row>
    <row r="759" spans="1:12" ht="25" x14ac:dyDescent="0.2">
      <c r="A759" s="66" t="s">
        <v>400</v>
      </c>
      <c r="B759" s="68">
        <v>42614</v>
      </c>
      <c r="C759" s="68" t="s">
        <v>578</v>
      </c>
      <c r="D759" s="142" t="s">
        <v>620</v>
      </c>
      <c r="E759" s="141" t="s">
        <v>623</v>
      </c>
      <c r="F759" s="153">
        <v>2</v>
      </c>
      <c r="G759" s="257" t="s">
        <v>361</v>
      </c>
      <c r="H759" s="258"/>
      <c r="I759" s="147"/>
      <c r="J759" s="46" t="s">
        <v>90</v>
      </c>
      <c r="K759" s="256"/>
      <c r="L759" s="5" t="s">
        <v>82</v>
      </c>
    </row>
    <row r="760" spans="1:12" ht="28" x14ac:dyDescent="0.2">
      <c r="A760" s="66" t="s">
        <v>400</v>
      </c>
      <c r="B760" s="68">
        <v>42614</v>
      </c>
      <c r="C760" s="68" t="s">
        <v>578</v>
      </c>
      <c r="D760" s="142" t="s">
        <v>620</v>
      </c>
      <c r="E760" s="141" t="s">
        <v>623</v>
      </c>
      <c r="F760" s="155">
        <v>3</v>
      </c>
      <c r="G760" s="154" t="s">
        <v>362</v>
      </c>
      <c r="J760" s="46" t="s">
        <v>90</v>
      </c>
      <c r="K760" s="256"/>
      <c r="L760" s="5" t="s">
        <v>82</v>
      </c>
    </row>
    <row r="761" spans="1:12" ht="28" x14ac:dyDescent="0.2">
      <c r="A761" s="66" t="s">
        <v>400</v>
      </c>
      <c r="B761" s="68">
        <v>42614</v>
      </c>
      <c r="C761" s="68" t="s">
        <v>578</v>
      </c>
      <c r="D761" s="142" t="s">
        <v>620</v>
      </c>
      <c r="E761" s="141" t="s">
        <v>623</v>
      </c>
      <c r="F761" s="155">
        <v>4</v>
      </c>
      <c r="G761" s="154" t="s">
        <v>363</v>
      </c>
      <c r="J761" s="46" t="s">
        <v>90</v>
      </c>
      <c r="K761" s="256"/>
      <c r="L761" s="5" t="s">
        <v>81</v>
      </c>
    </row>
    <row r="762" spans="1:12" ht="28" x14ac:dyDescent="0.2">
      <c r="A762" s="66" t="s">
        <v>400</v>
      </c>
      <c r="B762" s="68">
        <v>42614</v>
      </c>
      <c r="C762" s="68" t="s">
        <v>578</v>
      </c>
      <c r="D762" s="142" t="s">
        <v>620</v>
      </c>
      <c r="E762" s="141" t="s">
        <v>623</v>
      </c>
      <c r="F762" s="155">
        <v>5</v>
      </c>
      <c r="G762" s="154" t="s">
        <v>364</v>
      </c>
      <c r="J762" s="46" t="s">
        <v>90</v>
      </c>
      <c r="K762" s="256"/>
      <c r="L762" s="5" t="s">
        <v>81</v>
      </c>
    </row>
    <row r="763" spans="1:12" ht="42" x14ac:dyDescent="0.2">
      <c r="A763" s="66" t="s">
        <v>400</v>
      </c>
      <c r="B763" s="68">
        <v>42614</v>
      </c>
      <c r="C763" s="68" t="s">
        <v>578</v>
      </c>
      <c r="D763" s="142" t="s">
        <v>620</v>
      </c>
      <c r="E763" s="141" t="s">
        <v>623</v>
      </c>
      <c r="F763" s="155">
        <v>6</v>
      </c>
      <c r="G763" s="154" t="s">
        <v>365</v>
      </c>
      <c r="J763" s="46" t="s">
        <v>90</v>
      </c>
      <c r="K763" s="256"/>
      <c r="L763" s="5" t="s">
        <v>81</v>
      </c>
    </row>
    <row r="764" spans="1:12" ht="28" x14ac:dyDescent="0.2">
      <c r="A764" s="66" t="s">
        <v>400</v>
      </c>
      <c r="B764" s="68">
        <v>42614</v>
      </c>
      <c r="C764" s="68" t="s">
        <v>578</v>
      </c>
      <c r="D764" s="142" t="s">
        <v>620</v>
      </c>
      <c r="E764" s="141" t="s">
        <v>623</v>
      </c>
      <c r="F764" s="155">
        <v>7</v>
      </c>
      <c r="G764" s="154" t="s">
        <v>366</v>
      </c>
      <c r="J764" s="46" t="s">
        <v>90</v>
      </c>
      <c r="K764" s="256"/>
      <c r="L764" s="5" t="s">
        <v>81</v>
      </c>
    </row>
    <row r="765" spans="1:12" ht="42" x14ac:dyDescent="0.2">
      <c r="A765" s="66" t="s">
        <v>400</v>
      </c>
      <c r="B765" s="68">
        <v>42614</v>
      </c>
      <c r="C765" s="68" t="s">
        <v>578</v>
      </c>
      <c r="D765" s="142" t="s">
        <v>620</v>
      </c>
      <c r="E765" s="141" t="s">
        <v>623</v>
      </c>
      <c r="F765" s="155">
        <v>8</v>
      </c>
      <c r="G765" s="154" t="s">
        <v>367</v>
      </c>
      <c r="J765" s="46" t="s">
        <v>90</v>
      </c>
      <c r="K765" s="256"/>
      <c r="L765" s="5" t="s">
        <v>81</v>
      </c>
    </row>
    <row r="766" spans="1:12" ht="70" x14ac:dyDescent="0.2">
      <c r="A766" s="66" t="s">
        <v>400</v>
      </c>
      <c r="B766" s="68">
        <v>42614</v>
      </c>
      <c r="C766" s="68" t="s">
        <v>578</v>
      </c>
      <c r="D766" s="142" t="s">
        <v>620</v>
      </c>
      <c r="E766" s="141" t="s">
        <v>623</v>
      </c>
      <c r="F766" s="155">
        <v>9</v>
      </c>
      <c r="G766" s="154" t="s">
        <v>368</v>
      </c>
      <c r="J766" s="46" t="s">
        <v>90</v>
      </c>
      <c r="K766" s="256"/>
      <c r="L766" s="5" t="s">
        <v>82</v>
      </c>
    </row>
    <row r="767" spans="1:12" ht="28" x14ac:dyDescent="0.2">
      <c r="A767" s="66" t="s">
        <v>400</v>
      </c>
      <c r="B767" s="68">
        <v>42614</v>
      </c>
      <c r="C767" s="68" t="s">
        <v>578</v>
      </c>
      <c r="D767" s="142" t="s">
        <v>620</v>
      </c>
      <c r="E767" s="141" t="s">
        <v>623</v>
      </c>
      <c r="F767" s="155">
        <v>10</v>
      </c>
      <c r="G767" s="154" t="s">
        <v>369</v>
      </c>
      <c r="J767" s="46" t="s">
        <v>90</v>
      </c>
      <c r="K767" s="256"/>
      <c r="L767" s="5" t="s">
        <v>81</v>
      </c>
    </row>
    <row r="768" spans="1:12" ht="70" x14ac:dyDescent="0.2">
      <c r="A768" s="66" t="s">
        <v>400</v>
      </c>
      <c r="B768" s="68">
        <v>42614</v>
      </c>
      <c r="C768" s="68" t="s">
        <v>578</v>
      </c>
      <c r="D768" s="142" t="s">
        <v>620</v>
      </c>
      <c r="E768" s="141" t="s">
        <v>623</v>
      </c>
      <c r="F768" s="155">
        <v>11</v>
      </c>
      <c r="G768" s="154" t="s">
        <v>370</v>
      </c>
      <c r="J768" s="46" t="s">
        <v>90</v>
      </c>
      <c r="K768" s="256"/>
      <c r="L768" s="5" t="s">
        <v>82</v>
      </c>
    </row>
    <row r="769" spans="1:12" ht="56" x14ac:dyDescent="0.2">
      <c r="A769" s="66" t="s">
        <v>400</v>
      </c>
      <c r="B769" s="68">
        <v>42614</v>
      </c>
      <c r="C769" s="68" t="s">
        <v>578</v>
      </c>
      <c r="D769" s="142" t="s">
        <v>620</v>
      </c>
      <c r="E769" s="141" t="s">
        <v>623</v>
      </c>
      <c r="F769" s="155">
        <v>12</v>
      </c>
      <c r="G769" s="154" t="s">
        <v>371</v>
      </c>
      <c r="J769" s="46" t="s">
        <v>90</v>
      </c>
      <c r="K769" s="256"/>
      <c r="L769" s="5" t="s">
        <v>81</v>
      </c>
    </row>
    <row r="770" spans="1:12" x14ac:dyDescent="0.2">
      <c r="A770" s="66" t="s">
        <v>400</v>
      </c>
      <c r="B770" s="68">
        <v>42614</v>
      </c>
      <c r="C770" s="68" t="s">
        <v>578</v>
      </c>
      <c r="D770" s="142" t="s">
        <v>620</v>
      </c>
      <c r="E770" s="141" t="s">
        <v>623</v>
      </c>
      <c r="F770" s="155">
        <v>13</v>
      </c>
      <c r="G770" s="74" t="s">
        <v>372</v>
      </c>
      <c r="J770" s="46" t="s">
        <v>90</v>
      </c>
      <c r="K770" s="256"/>
      <c r="L770" s="5" t="s">
        <v>649</v>
      </c>
    </row>
    <row r="771" spans="1:12" x14ac:dyDescent="0.2">
      <c r="A771" s="66" t="s">
        <v>400</v>
      </c>
      <c r="B771" s="68">
        <v>42614</v>
      </c>
      <c r="C771" s="68" t="s">
        <v>578</v>
      </c>
      <c r="D771" s="142" t="s">
        <v>620</v>
      </c>
      <c r="E771" s="141" t="s">
        <v>623</v>
      </c>
      <c r="F771" s="155">
        <v>14</v>
      </c>
      <c r="G771" s="74" t="s">
        <v>373</v>
      </c>
      <c r="J771" s="46" t="s">
        <v>90</v>
      </c>
      <c r="K771" s="256"/>
      <c r="L771" s="5" t="s">
        <v>649</v>
      </c>
    </row>
    <row r="772" spans="1:12" x14ac:dyDescent="0.2">
      <c r="A772" s="66" t="s">
        <v>400</v>
      </c>
      <c r="B772" s="68">
        <v>42614</v>
      </c>
      <c r="C772" s="68" t="s">
        <v>578</v>
      </c>
      <c r="D772" s="142" t="s">
        <v>620</v>
      </c>
      <c r="E772" s="141" t="s">
        <v>623</v>
      </c>
      <c r="F772" s="155">
        <v>15</v>
      </c>
      <c r="G772" s="74" t="s">
        <v>374</v>
      </c>
      <c r="J772" s="46" t="s">
        <v>90</v>
      </c>
      <c r="K772" s="256"/>
      <c r="L772" s="5" t="s">
        <v>649</v>
      </c>
    </row>
    <row r="773" spans="1:12" ht="28" x14ac:dyDescent="0.2">
      <c r="A773" s="66" t="s">
        <v>400</v>
      </c>
      <c r="B773" s="68">
        <v>42614</v>
      </c>
      <c r="C773" s="68" t="s">
        <v>578</v>
      </c>
      <c r="D773" s="142" t="s">
        <v>620</v>
      </c>
      <c r="E773" s="141" t="s">
        <v>623</v>
      </c>
      <c r="F773" s="155">
        <v>16</v>
      </c>
      <c r="G773" s="154" t="s">
        <v>375</v>
      </c>
      <c r="J773" s="46" t="s">
        <v>90</v>
      </c>
      <c r="K773" s="256"/>
      <c r="L773" s="5" t="s">
        <v>649</v>
      </c>
    </row>
    <row r="774" spans="1:12" x14ac:dyDescent="0.2">
      <c r="A774" s="66" t="s">
        <v>400</v>
      </c>
      <c r="B774" s="68">
        <v>42614</v>
      </c>
      <c r="C774" s="68" t="s">
        <v>578</v>
      </c>
      <c r="D774" s="142" t="s">
        <v>620</v>
      </c>
      <c r="E774" s="141" t="s">
        <v>623</v>
      </c>
      <c r="F774" s="155">
        <v>17</v>
      </c>
      <c r="G774" s="74" t="s">
        <v>376</v>
      </c>
      <c r="J774" s="46" t="s">
        <v>90</v>
      </c>
      <c r="K774" s="256"/>
      <c r="L774" s="5" t="s">
        <v>649</v>
      </c>
    </row>
    <row r="775" spans="1:12" x14ac:dyDescent="0.2">
      <c r="A775" s="66" t="s">
        <v>400</v>
      </c>
      <c r="B775" s="68">
        <v>42614</v>
      </c>
      <c r="C775" s="68" t="s">
        <v>578</v>
      </c>
      <c r="D775" s="142" t="s">
        <v>620</v>
      </c>
      <c r="E775" s="141" t="s">
        <v>623</v>
      </c>
      <c r="F775" s="155">
        <v>18</v>
      </c>
      <c r="G775" s="74" t="s">
        <v>377</v>
      </c>
      <c r="J775" s="46" t="s">
        <v>90</v>
      </c>
      <c r="K775" s="256"/>
      <c r="L775" s="5" t="s">
        <v>649</v>
      </c>
    </row>
    <row r="776" spans="1:12" ht="56" x14ac:dyDescent="0.2">
      <c r="A776" s="66" t="s">
        <v>400</v>
      </c>
      <c r="B776" s="68">
        <v>42614</v>
      </c>
      <c r="C776" s="68" t="s">
        <v>578</v>
      </c>
      <c r="D776" s="142" t="s">
        <v>624</v>
      </c>
      <c r="E776" s="141" t="s">
        <v>625</v>
      </c>
      <c r="F776" s="152">
        <v>1</v>
      </c>
      <c r="G776" s="82" t="s">
        <v>360</v>
      </c>
      <c r="H776" s="256"/>
      <c r="I776" s="256"/>
      <c r="J776" s="46" t="s">
        <v>90</v>
      </c>
      <c r="K776" s="256"/>
      <c r="L776" s="5" t="s">
        <v>81</v>
      </c>
    </row>
    <row r="777" spans="1:12" ht="25" x14ac:dyDescent="0.2">
      <c r="A777" s="66" t="s">
        <v>400</v>
      </c>
      <c r="B777" s="68">
        <v>42614</v>
      </c>
      <c r="C777" s="68" t="s">
        <v>578</v>
      </c>
      <c r="D777" s="142" t="s">
        <v>624</v>
      </c>
      <c r="E777" s="141" t="s">
        <v>625</v>
      </c>
      <c r="F777" s="153">
        <v>2</v>
      </c>
      <c r="G777" s="257" t="s">
        <v>361</v>
      </c>
      <c r="H777" s="258"/>
      <c r="I777" s="147"/>
      <c r="J777" s="46" t="s">
        <v>90</v>
      </c>
      <c r="K777" s="256"/>
      <c r="L777" s="5" t="s">
        <v>81</v>
      </c>
    </row>
    <row r="778" spans="1:12" ht="28" x14ac:dyDescent="0.2">
      <c r="A778" s="66" t="s">
        <v>400</v>
      </c>
      <c r="B778" s="68">
        <v>42614</v>
      </c>
      <c r="C778" s="68" t="s">
        <v>578</v>
      </c>
      <c r="D778" s="142" t="s">
        <v>624</v>
      </c>
      <c r="E778" s="141" t="s">
        <v>625</v>
      </c>
      <c r="F778" s="155">
        <v>3</v>
      </c>
      <c r="G778" s="154" t="s">
        <v>362</v>
      </c>
      <c r="J778" s="46" t="s">
        <v>90</v>
      </c>
      <c r="K778" s="256"/>
      <c r="L778" s="5" t="s">
        <v>82</v>
      </c>
    </row>
    <row r="779" spans="1:12" ht="28" x14ac:dyDescent="0.2">
      <c r="A779" s="66" t="s">
        <v>400</v>
      </c>
      <c r="B779" s="68">
        <v>42614</v>
      </c>
      <c r="C779" s="68" t="s">
        <v>578</v>
      </c>
      <c r="D779" s="142" t="s">
        <v>624</v>
      </c>
      <c r="E779" s="141" t="s">
        <v>625</v>
      </c>
      <c r="F779" s="155">
        <v>4</v>
      </c>
      <c r="G779" s="154" t="s">
        <v>363</v>
      </c>
      <c r="J779" s="46" t="s">
        <v>90</v>
      </c>
      <c r="K779" s="256"/>
      <c r="L779" s="5" t="s">
        <v>81</v>
      </c>
    </row>
    <row r="780" spans="1:12" ht="28" x14ac:dyDescent="0.2">
      <c r="A780" s="66" t="s">
        <v>400</v>
      </c>
      <c r="B780" s="68">
        <v>42614</v>
      </c>
      <c r="C780" s="68" t="s">
        <v>578</v>
      </c>
      <c r="D780" s="142" t="s">
        <v>624</v>
      </c>
      <c r="E780" s="141" t="s">
        <v>625</v>
      </c>
      <c r="F780" s="155">
        <v>5</v>
      </c>
      <c r="G780" s="154" t="s">
        <v>364</v>
      </c>
      <c r="J780" s="46" t="s">
        <v>90</v>
      </c>
      <c r="K780" s="256"/>
      <c r="L780" s="5" t="s">
        <v>81</v>
      </c>
    </row>
    <row r="781" spans="1:12" ht="42" x14ac:dyDescent="0.2">
      <c r="A781" s="66" t="s">
        <v>400</v>
      </c>
      <c r="B781" s="68">
        <v>42614</v>
      </c>
      <c r="C781" s="68" t="s">
        <v>578</v>
      </c>
      <c r="D781" s="142" t="s">
        <v>624</v>
      </c>
      <c r="E781" s="141" t="s">
        <v>625</v>
      </c>
      <c r="F781" s="155">
        <v>6</v>
      </c>
      <c r="G781" s="154" t="s">
        <v>365</v>
      </c>
      <c r="J781" s="46" t="s">
        <v>90</v>
      </c>
      <c r="K781" s="256"/>
      <c r="L781" s="5" t="s">
        <v>81</v>
      </c>
    </row>
    <row r="782" spans="1:12" ht="28" x14ac:dyDescent="0.2">
      <c r="A782" s="66" t="s">
        <v>400</v>
      </c>
      <c r="B782" s="68">
        <v>42614</v>
      </c>
      <c r="C782" s="68" t="s">
        <v>578</v>
      </c>
      <c r="D782" s="142" t="s">
        <v>624</v>
      </c>
      <c r="E782" s="141" t="s">
        <v>625</v>
      </c>
      <c r="F782" s="155">
        <v>7</v>
      </c>
      <c r="G782" s="154" t="s">
        <v>366</v>
      </c>
      <c r="J782" s="46" t="s">
        <v>90</v>
      </c>
      <c r="K782" s="256"/>
      <c r="L782" s="5" t="s">
        <v>81</v>
      </c>
    </row>
    <row r="783" spans="1:12" ht="42" x14ac:dyDescent="0.2">
      <c r="A783" s="66" t="s">
        <v>400</v>
      </c>
      <c r="B783" s="68">
        <v>42614</v>
      </c>
      <c r="C783" s="68" t="s">
        <v>578</v>
      </c>
      <c r="D783" s="142" t="s">
        <v>624</v>
      </c>
      <c r="E783" s="141" t="s">
        <v>625</v>
      </c>
      <c r="F783" s="155">
        <v>8</v>
      </c>
      <c r="G783" s="154" t="s">
        <v>367</v>
      </c>
      <c r="J783" s="46" t="s">
        <v>90</v>
      </c>
      <c r="K783" s="256"/>
      <c r="L783" s="5" t="s">
        <v>81</v>
      </c>
    </row>
    <row r="784" spans="1:12" ht="70" x14ac:dyDescent="0.2">
      <c r="A784" s="66" t="s">
        <v>400</v>
      </c>
      <c r="B784" s="68">
        <v>42614</v>
      </c>
      <c r="C784" s="68" t="s">
        <v>578</v>
      </c>
      <c r="D784" s="142" t="s">
        <v>624</v>
      </c>
      <c r="E784" s="141" t="s">
        <v>625</v>
      </c>
      <c r="F784" s="155">
        <v>9</v>
      </c>
      <c r="G784" s="154" t="s">
        <v>368</v>
      </c>
      <c r="J784" s="46" t="s">
        <v>90</v>
      </c>
      <c r="K784" s="256"/>
      <c r="L784" s="5" t="s">
        <v>82</v>
      </c>
    </row>
    <row r="785" spans="1:12" ht="28" x14ac:dyDescent="0.2">
      <c r="A785" s="66" t="s">
        <v>400</v>
      </c>
      <c r="B785" s="68">
        <v>42614</v>
      </c>
      <c r="C785" s="68" t="s">
        <v>578</v>
      </c>
      <c r="D785" s="142" t="s">
        <v>624</v>
      </c>
      <c r="E785" s="141" t="s">
        <v>625</v>
      </c>
      <c r="F785" s="155">
        <v>10</v>
      </c>
      <c r="G785" s="154" t="s">
        <v>369</v>
      </c>
      <c r="J785" s="46" t="s">
        <v>90</v>
      </c>
      <c r="K785" s="256"/>
      <c r="L785" s="5" t="s">
        <v>81</v>
      </c>
    </row>
    <row r="786" spans="1:12" ht="70" x14ac:dyDescent="0.2">
      <c r="A786" s="66" t="s">
        <v>400</v>
      </c>
      <c r="B786" s="68">
        <v>42614</v>
      </c>
      <c r="C786" s="68" t="s">
        <v>578</v>
      </c>
      <c r="D786" s="142" t="s">
        <v>624</v>
      </c>
      <c r="E786" s="141" t="s">
        <v>625</v>
      </c>
      <c r="F786" s="155">
        <v>11</v>
      </c>
      <c r="G786" s="154" t="s">
        <v>370</v>
      </c>
      <c r="J786" s="46" t="s">
        <v>90</v>
      </c>
      <c r="K786" s="256"/>
      <c r="L786" s="5" t="s">
        <v>82</v>
      </c>
    </row>
    <row r="787" spans="1:12" ht="56" x14ac:dyDescent="0.2">
      <c r="A787" s="66" t="s">
        <v>400</v>
      </c>
      <c r="B787" s="68">
        <v>42614</v>
      </c>
      <c r="C787" s="68" t="s">
        <v>578</v>
      </c>
      <c r="D787" s="142" t="s">
        <v>624</v>
      </c>
      <c r="E787" s="141" t="s">
        <v>625</v>
      </c>
      <c r="F787" s="155">
        <v>12</v>
      </c>
      <c r="G787" s="154" t="s">
        <v>371</v>
      </c>
      <c r="J787" s="46" t="s">
        <v>90</v>
      </c>
      <c r="K787" s="256"/>
      <c r="L787" s="5" t="s">
        <v>82</v>
      </c>
    </row>
    <row r="788" spans="1:12" x14ac:dyDescent="0.2">
      <c r="A788" s="66" t="s">
        <v>400</v>
      </c>
      <c r="B788" s="68">
        <v>42614</v>
      </c>
      <c r="C788" s="68" t="s">
        <v>578</v>
      </c>
      <c r="D788" s="142" t="s">
        <v>624</v>
      </c>
      <c r="E788" s="141" t="s">
        <v>625</v>
      </c>
      <c r="F788" s="155">
        <v>13</v>
      </c>
      <c r="G788" s="74" t="s">
        <v>372</v>
      </c>
      <c r="J788" s="46" t="s">
        <v>90</v>
      </c>
      <c r="K788" s="256"/>
      <c r="L788" s="5" t="s">
        <v>649</v>
      </c>
    </row>
    <row r="789" spans="1:12" x14ac:dyDescent="0.2">
      <c r="A789" s="66" t="s">
        <v>400</v>
      </c>
      <c r="B789" s="68">
        <v>42614</v>
      </c>
      <c r="C789" s="68" t="s">
        <v>578</v>
      </c>
      <c r="D789" s="142" t="s">
        <v>624</v>
      </c>
      <c r="E789" s="141" t="s">
        <v>625</v>
      </c>
      <c r="F789" s="155">
        <v>14</v>
      </c>
      <c r="G789" s="74" t="s">
        <v>373</v>
      </c>
      <c r="J789" s="46" t="s">
        <v>90</v>
      </c>
      <c r="K789" s="256"/>
      <c r="L789" s="5" t="s">
        <v>649</v>
      </c>
    </row>
    <row r="790" spans="1:12" x14ac:dyDescent="0.2">
      <c r="A790" s="66" t="s">
        <v>400</v>
      </c>
      <c r="B790" s="68">
        <v>42614</v>
      </c>
      <c r="C790" s="68" t="s">
        <v>578</v>
      </c>
      <c r="D790" s="142" t="s">
        <v>624</v>
      </c>
      <c r="E790" s="141" t="s">
        <v>625</v>
      </c>
      <c r="F790" s="155">
        <v>15</v>
      </c>
      <c r="G790" s="74" t="s">
        <v>374</v>
      </c>
      <c r="J790" s="46" t="s">
        <v>90</v>
      </c>
      <c r="K790" s="256"/>
      <c r="L790" s="5" t="s">
        <v>649</v>
      </c>
    </row>
    <row r="791" spans="1:12" ht="28" x14ac:dyDescent="0.2">
      <c r="A791" s="66" t="s">
        <v>400</v>
      </c>
      <c r="B791" s="68">
        <v>42614</v>
      </c>
      <c r="C791" s="68" t="s">
        <v>578</v>
      </c>
      <c r="D791" s="142" t="s">
        <v>624</v>
      </c>
      <c r="E791" s="141" t="s">
        <v>625</v>
      </c>
      <c r="F791" s="155">
        <v>16</v>
      </c>
      <c r="G791" s="154" t="s">
        <v>375</v>
      </c>
      <c r="J791" s="46" t="s">
        <v>90</v>
      </c>
      <c r="K791" s="256"/>
      <c r="L791" s="5" t="s">
        <v>649</v>
      </c>
    </row>
    <row r="792" spans="1:12" x14ac:dyDescent="0.2">
      <c r="A792" s="66" t="s">
        <v>400</v>
      </c>
      <c r="B792" s="68">
        <v>42614</v>
      </c>
      <c r="C792" s="68" t="s">
        <v>578</v>
      </c>
      <c r="D792" s="142" t="s">
        <v>624</v>
      </c>
      <c r="E792" s="141" t="s">
        <v>625</v>
      </c>
      <c r="F792" s="155">
        <v>17</v>
      </c>
      <c r="G792" s="74" t="s">
        <v>376</v>
      </c>
      <c r="J792" s="46" t="s">
        <v>90</v>
      </c>
      <c r="K792" s="256"/>
      <c r="L792" s="5" t="s">
        <v>649</v>
      </c>
    </row>
    <row r="793" spans="1:12" x14ac:dyDescent="0.2">
      <c r="A793" s="66" t="s">
        <v>400</v>
      </c>
      <c r="B793" s="68">
        <v>42614</v>
      </c>
      <c r="C793" s="68" t="s">
        <v>578</v>
      </c>
      <c r="D793" s="142" t="s">
        <v>624</v>
      </c>
      <c r="E793" s="141" t="s">
        <v>625</v>
      </c>
      <c r="F793" s="155">
        <v>18</v>
      </c>
      <c r="G793" s="74" t="s">
        <v>377</v>
      </c>
      <c r="J793" s="46" t="s">
        <v>90</v>
      </c>
      <c r="K793" s="256"/>
      <c r="L793" s="5" t="s">
        <v>649</v>
      </c>
    </row>
    <row r="794" spans="1:12" ht="56" x14ac:dyDescent="0.2">
      <c r="A794" s="66" t="s">
        <v>400</v>
      </c>
      <c r="B794" s="68">
        <v>42614</v>
      </c>
      <c r="C794" s="68" t="s">
        <v>578</v>
      </c>
      <c r="D794" s="142" t="s">
        <v>626</v>
      </c>
      <c r="E794" s="141" t="s">
        <v>627</v>
      </c>
      <c r="F794" s="152">
        <v>1</v>
      </c>
      <c r="G794" s="82" t="s">
        <v>360</v>
      </c>
      <c r="H794" s="256"/>
      <c r="I794" s="256"/>
      <c r="J794" s="46" t="s">
        <v>90</v>
      </c>
      <c r="K794" s="256"/>
      <c r="L794" s="5" t="s">
        <v>81</v>
      </c>
    </row>
    <row r="795" spans="1:12" ht="25" x14ac:dyDescent="0.2">
      <c r="A795" s="66" t="s">
        <v>400</v>
      </c>
      <c r="B795" s="68">
        <v>42614</v>
      </c>
      <c r="C795" s="68" t="s">
        <v>578</v>
      </c>
      <c r="D795" s="142" t="s">
        <v>626</v>
      </c>
      <c r="E795" s="141" t="s">
        <v>627</v>
      </c>
      <c r="F795" s="153">
        <v>2</v>
      </c>
      <c r="G795" s="257" t="s">
        <v>361</v>
      </c>
      <c r="H795" s="258"/>
      <c r="I795" s="147"/>
      <c r="J795" s="46" t="s">
        <v>90</v>
      </c>
      <c r="K795" s="256"/>
      <c r="L795" s="5" t="s">
        <v>82</v>
      </c>
    </row>
    <row r="796" spans="1:12" ht="28" x14ac:dyDescent="0.2">
      <c r="A796" s="66" t="s">
        <v>400</v>
      </c>
      <c r="B796" s="68">
        <v>42614</v>
      </c>
      <c r="C796" s="68" t="s">
        <v>578</v>
      </c>
      <c r="D796" s="142" t="s">
        <v>626</v>
      </c>
      <c r="E796" s="141" t="s">
        <v>627</v>
      </c>
      <c r="F796" s="155">
        <v>3</v>
      </c>
      <c r="G796" s="154" t="s">
        <v>362</v>
      </c>
      <c r="J796" s="46" t="s">
        <v>90</v>
      </c>
      <c r="K796" s="256"/>
      <c r="L796" s="5" t="s">
        <v>82</v>
      </c>
    </row>
    <row r="797" spans="1:12" ht="28" x14ac:dyDescent="0.2">
      <c r="A797" s="66" t="s">
        <v>400</v>
      </c>
      <c r="B797" s="68">
        <v>42614</v>
      </c>
      <c r="C797" s="68" t="s">
        <v>578</v>
      </c>
      <c r="D797" s="142" t="s">
        <v>626</v>
      </c>
      <c r="E797" s="141" t="s">
        <v>627</v>
      </c>
      <c r="F797" s="155">
        <v>4</v>
      </c>
      <c r="G797" s="154" t="s">
        <v>363</v>
      </c>
      <c r="J797" s="46" t="s">
        <v>90</v>
      </c>
      <c r="K797" s="256"/>
      <c r="L797" s="5" t="s">
        <v>81</v>
      </c>
    </row>
    <row r="798" spans="1:12" ht="28" x14ac:dyDescent="0.2">
      <c r="A798" s="66" t="s">
        <v>400</v>
      </c>
      <c r="B798" s="68">
        <v>42614</v>
      </c>
      <c r="C798" s="68" t="s">
        <v>578</v>
      </c>
      <c r="D798" s="142" t="s">
        <v>626</v>
      </c>
      <c r="E798" s="141" t="s">
        <v>627</v>
      </c>
      <c r="F798" s="155">
        <v>5</v>
      </c>
      <c r="G798" s="154" t="s">
        <v>364</v>
      </c>
      <c r="J798" s="46" t="s">
        <v>90</v>
      </c>
      <c r="K798" s="256"/>
      <c r="L798" s="5" t="s">
        <v>81</v>
      </c>
    </row>
    <row r="799" spans="1:12" ht="42" x14ac:dyDescent="0.2">
      <c r="A799" s="66" t="s">
        <v>400</v>
      </c>
      <c r="B799" s="68">
        <v>42614</v>
      </c>
      <c r="C799" s="68" t="s">
        <v>578</v>
      </c>
      <c r="D799" s="142" t="s">
        <v>626</v>
      </c>
      <c r="E799" s="141" t="s">
        <v>627</v>
      </c>
      <c r="F799" s="155">
        <v>6</v>
      </c>
      <c r="G799" s="154" t="s">
        <v>365</v>
      </c>
      <c r="J799" s="46" t="s">
        <v>90</v>
      </c>
      <c r="K799" s="256"/>
      <c r="L799" s="5" t="s">
        <v>81</v>
      </c>
    </row>
    <row r="800" spans="1:12" ht="28" x14ac:dyDescent="0.2">
      <c r="A800" s="66" t="s">
        <v>400</v>
      </c>
      <c r="B800" s="68">
        <v>42614</v>
      </c>
      <c r="C800" s="68" t="s">
        <v>578</v>
      </c>
      <c r="D800" s="142" t="s">
        <v>626</v>
      </c>
      <c r="E800" s="141" t="s">
        <v>627</v>
      </c>
      <c r="F800" s="155">
        <v>7</v>
      </c>
      <c r="G800" s="154" t="s">
        <v>366</v>
      </c>
      <c r="J800" s="46" t="s">
        <v>90</v>
      </c>
      <c r="K800" s="256"/>
      <c r="L800" s="5" t="s">
        <v>81</v>
      </c>
    </row>
    <row r="801" spans="1:12" ht="42" x14ac:dyDescent="0.2">
      <c r="A801" s="66" t="s">
        <v>400</v>
      </c>
      <c r="B801" s="68">
        <v>42614</v>
      </c>
      <c r="C801" s="68" t="s">
        <v>578</v>
      </c>
      <c r="D801" s="142" t="s">
        <v>626</v>
      </c>
      <c r="E801" s="141" t="s">
        <v>627</v>
      </c>
      <c r="F801" s="155">
        <v>8</v>
      </c>
      <c r="G801" s="154" t="s">
        <v>367</v>
      </c>
      <c r="J801" s="46" t="s">
        <v>90</v>
      </c>
      <c r="K801" s="256"/>
      <c r="L801" s="5" t="s">
        <v>81</v>
      </c>
    </row>
    <row r="802" spans="1:12" ht="70" x14ac:dyDescent="0.2">
      <c r="A802" s="66" t="s">
        <v>400</v>
      </c>
      <c r="B802" s="68">
        <v>42614</v>
      </c>
      <c r="C802" s="68" t="s">
        <v>578</v>
      </c>
      <c r="D802" s="142" t="s">
        <v>626</v>
      </c>
      <c r="E802" s="141" t="s">
        <v>627</v>
      </c>
      <c r="F802" s="155">
        <v>9</v>
      </c>
      <c r="G802" s="154" t="s">
        <v>368</v>
      </c>
      <c r="J802" s="46" t="s">
        <v>90</v>
      </c>
      <c r="K802" s="256"/>
      <c r="L802" s="5" t="s">
        <v>82</v>
      </c>
    </row>
    <row r="803" spans="1:12" ht="28" x14ac:dyDescent="0.2">
      <c r="A803" s="66" t="s">
        <v>400</v>
      </c>
      <c r="B803" s="68">
        <v>42614</v>
      </c>
      <c r="C803" s="68" t="s">
        <v>578</v>
      </c>
      <c r="D803" s="142" t="s">
        <v>626</v>
      </c>
      <c r="E803" s="141" t="s">
        <v>627</v>
      </c>
      <c r="F803" s="155">
        <v>10</v>
      </c>
      <c r="G803" s="154" t="s">
        <v>369</v>
      </c>
      <c r="J803" s="46" t="s">
        <v>90</v>
      </c>
      <c r="K803" s="256"/>
      <c r="L803" s="5" t="s">
        <v>81</v>
      </c>
    </row>
    <row r="804" spans="1:12" ht="70" x14ac:dyDescent="0.2">
      <c r="A804" s="66" t="s">
        <v>400</v>
      </c>
      <c r="B804" s="68">
        <v>42614</v>
      </c>
      <c r="C804" s="68" t="s">
        <v>578</v>
      </c>
      <c r="D804" s="142" t="s">
        <v>626</v>
      </c>
      <c r="E804" s="141" t="s">
        <v>627</v>
      </c>
      <c r="F804" s="155">
        <v>11</v>
      </c>
      <c r="G804" s="154" t="s">
        <v>370</v>
      </c>
      <c r="J804" s="46" t="s">
        <v>90</v>
      </c>
      <c r="K804" s="256"/>
      <c r="L804" s="5" t="s">
        <v>82</v>
      </c>
    </row>
    <row r="805" spans="1:12" ht="56" x14ac:dyDescent="0.2">
      <c r="A805" s="66" t="s">
        <v>400</v>
      </c>
      <c r="B805" s="68">
        <v>42614</v>
      </c>
      <c r="C805" s="68" t="s">
        <v>578</v>
      </c>
      <c r="D805" s="142" t="s">
        <v>626</v>
      </c>
      <c r="E805" s="141" t="s">
        <v>627</v>
      </c>
      <c r="F805" s="155">
        <v>12</v>
      </c>
      <c r="G805" s="154" t="s">
        <v>371</v>
      </c>
      <c r="J805" s="46" t="s">
        <v>90</v>
      </c>
      <c r="K805" s="256"/>
      <c r="L805" s="5" t="s">
        <v>81</v>
      </c>
    </row>
    <row r="806" spans="1:12" x14ac:dyDescent="0.2">
      <c r="A806" s="66" t="s">
        <v>400</v>
      </c>
      <c r="B806" s="68">
        <v>42614</v>
      </c>
      <c r="C806" s="68" t="s">
        <v>578</v>
      </c>
      <c r="D806" s="142" t="s">
        <v>626</v>
      </c>
      <c r="E806" s="141" t="s">
        <v>627</v>
      </c>
      <c r="F806" s="155">
        <v>13</v>
      </c>
      <c r="G806" s="74" t="s">
        <v>372</v>
      </c>
      <c r="J806" s="46" t="s">
        <v>90</v>
      </c>
      <c r="K806" s="256"/>
      <c r="L806" s="5" t="s">
        <v>649</v>
      </c>
    </row>
    <row r="807" spans="1:12" x14ac:dyDescent="0.2">
      <c r="A807" s="66" t="s">
        <v>400</v>
      </c>
      <c r="B807" s="68">
        <v>42614</v>
      </c>
      <c r="C807" s="68" t="s">
        <v>578</v>
      </c>
      <c r="D807" s="142" t="s">
        <v>626</v>
      </c>
      <c r="E807" s="141" t="s">
        <v>627</v>
      </c>
      <c r="F807" s="155">
        <v>14</v>
      </c>
      <c r="G807" s="74" t="s">
        <v>373</v>
      </c>
      <c r="J807" s="46" t="s">
        <v>90</v>
      </c>
      <c r="K807" s="256"/>
      <c r="L807" s="5" t="s">
        <v>649</v>
      </c>
    </row>
    <row r="808" spans="1:12" x14ac:dyDescent="0.2">
      <c r="A808" s="66" t="s">
        <v>400</v>
      </c>
      <c r="B808" s="68">
        <v>42614</v>
      </c>
      <c r="C808" s="68" t="s">
        <v>578</v>
      </c>
      <c r="D808" s="142" t="s">
        <v>626</v>
      </c>
      <c r="E808" s="141" t="s">
        <v>627</v>
      </c>
      <c r="F808" s="155">
        <v>15</v>
      </c>
      <c r="G808" s="74" t="s">
        <v>374</v>
      </c>
      <c r="J808" s="46" t="s">
        <v>90</v>
      </c>
      <c r="K808" s="256"/>
      <c r="L808" s="5" t="s">
        <v>649</v>
      </c>
    </row>
    <row r="809" spans="1:12" ht="28" x14ac:dyDescent="0.2">
      <c r="A809" s="66" t="s">
        <v>400</v>
      </c>
      <c r="B809" s="68">
        <v>42614</v>
      </c>
      <c r="C809" s="68" t="s">
        <v>578</v>
      </c>
      <c r="D809" s="142" t="s">
        <v>626</v>
      </c>
      <c r="E809" s="141" t="s">
        <v>627</v>
      </c>
      <c r="F809" s="155">
        <v>16</v>
      </c>
      <c r="G809" s="154" t="s">
        <v>375</v>
      </c>
      <c r="J809" s="46" t="s">
        <v>90</v>
      </c>
      <c r="K809" s="256"/>
      <c r="L809" s="5" t="s">
        <v>649</v>
      </c>
    </row>
    <row r="810" spans="1:12" x14ac:dyDescent="0.2">
      <c r="A810" s="66" t="s">
        <v>400</v>
      </c>
      <c r="B810" s="68">
        <v>42614</v>
      </c>
      <c r="C810" s="68" t="s">
        <v>578</v>
      </c>
      <c r="D810" s="142" t="s">
        <v>626</v>
      </c>
      <c r="E810" s="141" t="s">
        <v>627</v>
      </c>
      <c r="F810" s="155">
        <v>17</v>
      </c>
      <c r="G810" s="74" t="s">
        <v>376</v>
      </c>
      <c r="J810" s="46" t="s">
        <v>90</v>
      </c>
      <c r="K810" s="256"/>
      <c r="L810" s="5" t="s">
        <v>649</v>
      </c>
    </row>
    <row r="811" spans="1:12" x14ac:dyDescent="0.2">
      <c r="A811" s="66" t="s">
        <v>400</v>
      </c>
      <c r="B811" s="68">
        <v>42614</v>
      </c>
      <c r="C811" s="68" t="s">
        <v>578</v>
      </c>
      <c r="D811" s="142" t="s">
        <v>626</v>
      </c>
      <c r="E811" s="141" t="s">
        <v>627</v>
      </c>
      <c r="F811" s="155">
        <v>18</v>
      </c>
      <c r="G811" s="74" t="s">
        <v>377</v>
      </c>
      <c r="J811" s="46" t="s">
        <v>90</v>
      </c>
      <c r="K811" s="256"/>
      <c r="L811" s="5" t="s">
        <v>649</v>
      </c>
    </row>
    <row r="812" spans="1:12" ht="56" x14ac:dyDescent="0.2">
      <c r="A812" s="66" t="s">
        <v>400</v>
      </c>
      <c r="B812" s="68">
        <v>42614</v>
      </c>
      <c r="C812" s="68" t="s">
        <v>578</v>
      </c>
      <c r="D812" s="142" t="s">
        <v>626</v>
      </c>
      <c r="E812" s="141" t="s">
        <v>628</v>
      </c>
      <c r="F812" s="152">
        <v>1</v>
      </c>
      <c r="G812" s="82" t="s">
        <v>360</v>
      </c>
      <c r="H812" s="256"/>
      <c r="I812" s="256"/>
      <c r="J812" s="46" t="s">
        <v>90</v>
      </c>
      <c r="K812" s="256"/>
      <c r="L812" s="5" t="s">
        <v>81</v>
      </c>
    </row>
    <row r="813" spans="1:12" ht="25" x14ac:dyDescent="0.2">
      <c r="A813" s="66" t="s">
        <v>400</v>
      </c>
      <c r="B813" s="68">
        <v>42614</v>
      </c>
      <c r="C813" s="68" t="s">
        <v>578</v>
      </c>
      <c r="D813" s="142" t="s">
        <v>626</v>
      </c>
      <c r="E813" s="141" t="s">
        <v>628</v>
      </c>
      <c r="F813" s="153">
        <v>2</v>
      </c>
      <c r="G813" s="257" t="s">
        <v>361</v>
      </c>
      <c r="H813" s="258"/>
      <c r="I813" s="147"/>
      <c r="J813" s="46" t="s">
        <v>90</v>
      </c>
      <c r="K813" s="256"/>
      <c r="L813" s="5" t="s">
        <v>82</v>
      </c>
    </row>
    <row r="814" spans="1:12" ht="28" x14ac:dyDescent="0.2">
      <c r="A814" s="66" t="s">
        <v>400</v>
      </c>
      <c r="B814" s="68">
        <v>42614</v>
      </c>
      <c r="C814" s="68" t="s">
        <v>578</v>
      </c>
      <c r="D814" s="142" t="s">
        <v>626</v>
      </c>
      <c r="E814" s="141" t="s">
        <v>628</v>
      </c>
      <c r="F814" s="155">
        <v>3</v>
      </c>
      <c r="G814" s="154" t="s">
        <v>362</v>
      </c>
      <c r="J814" s="46" t="s">
        <v>90</v>
      </c>
      <c r="K814" s="256"/>
      <c r="L814" s="5" t="s">
        <v>82</v>
      </c>
    </row>
    <row r="815" spans="1:12" ht="28" x14ac:dyDescent="0.2">
      <c r="A815" s="66" t="s">
        <v>400</v>
      </c>
      <c r="B815" s="68">
        <v>42614</v>
      </c>
      <c r="C815" s="68" t="s">
        <v>578</v>
      </c>
      <c r="D815" s="142" t="s">
        <v>626</v>
      </c>
      <c r="E815" s="141" t="s">
        <v>628</v>
      </c>
      <c r="F815" s="155">
        <v>4</v>
      </c>
      <c r="G815" s="154" t="s">
        <v>363</v>
      </c>
      <c r="J815" s="46" t="s">
        <v>90</v>
      </c>
      <c r="K815" s="256"/>
      <c r="L815" s="5" t="s">
        <v>81</v>
      </c>
    </row>
    <row r="816" spans="1:12" ht="28" x14ac:dyDescent="0.2">
      <c r="A816" s="66" t="s">
        <v>400</v>
      </c>
      <c r="B816" s="68">
        <v>42614</v>
      </c>
      <c r="C816" s="68" t="s">
        <v>578</v>
      </c>
      <c r="D816" s="142" t="s">
        <v>626</v>
      </c>
      <c r="E816" s="141" t="s">
        <v>628</v>
      </c>
      <c r="F816" s="155">
        <v>5</v>
      </c>
      <c r="G816" s="154" t="s">
        <v>364</v>
      </c>
      <c r="J816" s="46" t="s">
        <v>90</v>
      </c>
      <c r="K816" s="256"/>
      <c r="L816" s="5" t="s">
        <v>81</v>
      </c>
    </row>
    <row r="817" spans="1:12" ht="42" x14ac:dyDescent="0.2">
      <c r="A817" s="66" t="s">
        <v>400</v>
      </c>
      <c r="B817" s="68">
        <v>42614</v>
      </c>
      <c r="C817" s="68" t="s">
        <v>578</v>
      </c>
      <c r="D817" s="142" t="s">
        <v>626</v>
      </c>
      <c r="E817" s="141" t="s">
        <v>628</v>
      </c>
      <c r="F817" s="155">
        <v>6</v>
      </c>
      <c r="G817" s="154" t="s">
        <v>365</v>
      </c>
      <c r="J817" s="46" t="s">
        <v>90</v>
      </c>
      <c r="K817" s="256"/>
      <c r="L817" s="5" t="s">
        <v>81</v>
      </c>
    </row>
    <row r="818" spans="1:12" ht="28" x14ac:dyDescent="0.2">
      <c r="A818" s="66" t="s">
        <v>400</v>
      </c>
      <c r="B818" s="68">
        <v>42614</v>
      </c>
      <c r="C818" s="68" t="s">
        <v>578</v>
      </c>
      <c r="D818" s="142" t="s">
        <v>626</v>
      </c>
      <c r="E818" s="141" t="s">
        <v>628</v>
      </c>
      <c r="F818" s="155">
        <v>7</v>
      </c>
      <c r="G818" s="154" t="s">
        <v>366</v>
      </c>
      <c r="J818" s="46" t="s">
        <v>90</v>
      </c>
      <c r="K818" s="256"/>
      <c r="L818" s="5" t="s">
        <v>81</v>
      </c>
    </row>
    <row r="819" spans="1:12" ht="42" x14ac:dyDescent="0.2">
      <c r="A819" s="66" t="s">
        <v>400</v>
      </c>
      <c r="B819" s="68">
        <v>42614</v>
      </c>
      <c r="C819" s="68" t="s">
        <v>578</v>
      </c>
      <c r="D819" s="142" t="s">
        <v>626</v>
      </c>
      <c r="E819" s="141" t="s">
        <v>628</v>
      </c>
      <c r="F819" s="155">
        <v>8</v>
      </c>
      <c r="G819" s="154" t="s">
        <v>367</v>
      </c>
      <c r="J819" s="46" t="s">
        <v>90</v>
      </c>
      <c r="K819" s="256"/>
      <c r="L819" s="5" t="s">
        <v>81</v>
      </c>
    </row>
    <row r="820" spans="1:12" ht="70" x14ac:dyDescent="0.2">
      <c r="A820" s="66" t="s">
        <v>400</v>
      </c>
      <c r="B820" s="68">
        <v>42614</v>
      </c>
      <c r="C820" s="68" t="s">
        <v>578</v>
      </c>
      <c r="D820" s="142" t="s">
        <v>626</v>
      </c>
      <c r="E820" s="141" t="s">
        <v>628</v>
      </c>
      <c r="F820" s="155">
        <v>9</v>
      </c>
      <c r="G820" s="154" t="s">
        <v>368</v>
      </c>
      <c r="J820" s="46" t="s">
        <v>90</v>
      </c>
      <c r="K820" s="256"/>
      <c r="L820" s="5" t="s">
        <v>82</v>
      </c>
    </row>
    <row r="821" spans="1:12" ht="28" x14ac:dyDescent="0.2">
      <c r="A821" s="66" t="s">
        <v>400</v>
      </c>
      <c r="B821" s="68">
        <v>42614</v>
      </c>
      <c r="C821" s="68" t="s">
        <v>578</v>
      </c>
      <c r="D821" s="142" t="s">
        <v>626</v>
      </c>
      <c r="E821" s="141" t="s">
        <v>628</v>
      </c>
      <c r="F821" s="155">
        <v>10</v>
      </c>
      <c r="G821" s="154" t="s">
        <v>369</v>
      </c>
      <c r="J821" s="46" t="s">
        <v>90</v>
      </c>
      <c r="K821" s="256"/>
      <c r="L821" s="5" t="s">
        <v>81</v>
      </c>
    </row>
    <row r="822" spans="1:12" ht="70" x14ac:dyDescent="0.2">
      <c r="A822" s="66" t="s">
        <v>400</v>
      </c>
      <c r="B822" s="68">
        <v>42614</v>
      </c>
      <c r="C822" s="68" t="s">
        <v>578</v>
      </c>
      <c r="D822" s="142" t="s">
        <v>626</v>
      </c>
      <c r="E822" s="141" t="s">
        <v>628</v>
      </c>
      <c r="F822" s="155">
        <v>11</v>
      </c>
      <c r="G822" s="154" t="s">
        <v>370</v>
      </c>
      <c r="J822" s="46" t="s">
        <v>90</v>
      </c>
      <c r="K822" s="256"/>
      <c r="L822" s="5" t="s">
        <v>82</v>
      </c>
    </row>
    <row r="823" spans="1:12" ht="56" x14ac:dyDescent="0.2">
      <c r="A823" s="66" t="s">
        <v>400</v>
      </c>
      <c r="B823" s="68">
        <v>42614</v>
      </c>
      <c r="C823" s="68" t="s">
        <v>578</v>
      </c>
      <c r="D823" s="142" t="s">
        <v>626</v>
      </c>
      <c r="E823" s="141" t="s">
        <v>628</v>
      </c>
      <c r="F823" s="155">
        <v>12</v>
      </c>
      <c r="G823" s="154" t="s">
        <v>371</v>
      </c>
      <c r="J823" s="46" t="s">
        <v>90</v>
      </c>
      <c r="K823" s="256"/>
      <c r="L823" s="5" t="s">
        <v>81</v>
      </c>
    </row>
    <row r="824" spans="1:12" ht="24" x14ac:dyDescent="0.2">
      <c r="A824" s="66" t="s">
        <v>400</v>
      </c>
      <c r="B824" s="68">
        <v>42614</v>
      </c>
      <c r="C824" s="68" t="s">
        <v>578</v>
      </c>
      <c r="D824" s="142" t="s">
        <v>626</v>
      </c>
      <c r="E824" s="141" t="s">
        <v>628</v>
      </c>
      <c r="F824" s="155">
        <v>13</v>
      </c>
      <c r="G824" s="74" t="s">
        <v>372</v>
      </c>
      <c r="J824" s="46" t="s">
        <v>90</v>
      </c>
      <c r="K824" s="256"/>
      <c r="L824" s="5" t="s">
        <v>649</v>
      </c>
    </row>
    <row r="825" spans="1:12" ht="24" x14ac:dyDescent="0.2">
      <c r="A825" s="66" t="s">
        <v>400</v>
      </c>
      <c r="B825" s="68">
        <v>42614</v>
      </c>
      <c r="C825" s="68" t="s">
        <v>578</v>
      </c>
      <c r="D825" s="142" t="s">
        <v>626</v>
      </c>
      <c r="E825" s="141" t="s">
        <v>628</v>
      </c>
      <c r="F825" s="155">
        <v>14</v>
      </c>
      <c r="G825" s="74" t="s">
        <v>373</v>
      </c>
      <c r="J825" s="46" t="s">
        <v>90</v>
      </c>
      <c r="K825" s="256"/>
      <c r="L825" s="5" t="s">
        <v>649</v>
      </c>
    </row>
    <row r="826" spans="1:12" ht="24" x14ac:dyDescent="0.2">
      <c r="A826" s="66" t="s">
        <v>400</v>
      </c>
      <c r="B826" s="68">
        <v>42614</v>
      </c>
      <c r="C826" s="68" t="s">
        <v>578</v>
      </c>
      <c r="D826" s="142" t="s">
        <v>626</v>
      </c>
      <c r="E826" s="141" t="s">
        <v>628</v>
      </c>
      <c r="F826" s="155">
        <v>15</v>
      </c>
      <c r="G826" s="74" t="s">
        <v>374</v>
      </c>
      <c r="J826" s="46" t="s">
        <v>90</v>
      </c>
      <c r="K826" s="256"/>
      <c r="L826" s="5" t="s">
        <v>649</v>
      </c>
    </row>
    <row r="827" spans="1:12" ht="28" x14ac:dyDescent="0.2">
      <c r="A827" s="66" t="s">
        <v>400</v>
      </c>
      <c r="B827" s="68">
        <v>42614</v>
      </c>
      <c r="C827" s="68" t="s">
        <v>578</v>
      </c>
      <c r="D827" s="142" t="s">
        <v>626</v>
      </c>
      <c r="E827" s="141" t="s">
        <v>628</v>
      </c>
      <c r="F827" s="155">
        <v>16</v>
      </c>
      <c r="G827" s="154" t="s">
        <v>375</v>
      </c>
      <c r="J827" s="46" t="s">
        <v>90</v>
      </c>
      <c r="K827" s="256"/>
      <c r="L827" s="5" t="s">
        <v>649</v>
      </c>
    </row>
    <row r="828" spans="1:12" ht="24" x14ac:dyDescent="0.2">
      <c r="A828" s="66" t="s">
        <v>400</v>
      </c>
      <c r="B828" s="68">
        <v>42614</v>
      </c>
      <c r="C828" s="68" t="s">
        <v>578</v>
      </c>
      <c r="D828" s="142" t="s">
        <v>626</v>
      </c>
      <c r="E828" s="141" t="s">
        <v>628</v>
      </c>
      <c r="F828" s="155">
        <v>17</v>
      </c>
      <c r="G828" s="74" t="s">
        <v>376</v>
      </c>
      <c r="J828" s="46" t="s">
        <v>90</v>
      </c>
      <c r="K828" s="256"/>
      <c r="L828" s="5" t="s">
        <v>649</v>
      </c>
    </row>
    <row r="829" spans="1:12" ht="24" x14ac:dyDescent="0.2">
      <c r="A829" s="66" t="s">
        <v>400</v>
      </c>
      <c r="B829" s="68">
        <v>42614</v>
      </c>
      <c r="C829" s="68" t="s">
        <v>578</v>
      </c>
      <c r="D829" s="142" t="s">
        <v>626</v>
      </c>
      <c r="E829" s="141" t="s">
        <v>628</v>
      </c>
      <c r="F829" s="155">
        <v>18</v>
      </c>
      <c r="G829" s="74" t="s">
        <v>377</v>
      </c>
      <c r="J829" s="46" t="s">
        <v>90</v>
      </c>
      <c r="K829" s="256"/>
      <c r="L829" s="5" t="s">
        <v>649</v>
      </c>
    </row>
    <row r="830" spans="1:12" ht="56" x14ac:dyDescent="0.2">
      <c r="A830" s="66" t="s">
        <v>400</v>
      </c>
      <c r="B830" s="68">
        <v>42614</v>
      </c>
      <c r="C830" s="68" t="s">
        <v>578</v>
      </c>
      <c r="D830" s="142" t="s">
        <v>626</v>
      </c>
      <c r="E830" s="141" t="s">
        <v>629</v>
      </c>
      <c r="F830" s="152">
        <v>1</v>
      </c>
      <c r="G830" s="82" t="s">
        <v>360</v>
      </c>
      <c r="H830" s="256"/>
      <c r="I830" s="256"/>
      <c r="J830" s="46" t="s">
        <v>90</v>
      </c>
      <c r="K830" s="256"/>
      <c r="L830" s="5" t="s">
        <v>81</v>
      </c>
    </row>
    <row r="831" spans="1:12" ht="25" x14ac:dyDescent="0.2">
      <c r="A831" s="66" t="s">
        <v>400</v>
      </c>
      <c r="B831" s="68">
        <v>42614</v>
      </c>
      <c r="C831" s="68" t="s">
        <v>578</v>
      </c>
      <c r="D831" s="142" t="s">
        <v>626</v>
      </c>
      <c r="E831" s="141" t="s">
        <v>629</v>
      </c>
      <c r="F831" s="153">
        <v>2</v>
      </c>
      <c r="G831" s="257" t="s">
        <v>361</v>
      </c>
      <c r="H831" s="258"/>
      <c r="I831" s="147"/>
      <c r="J831" s="46" t="s">
        <v>90</v>
      </c>
      <c r="K831" s="256"/>
      <c r="L831" s="5" t="s">
        <v>82</v>
      </c>
    </row>
    <row r="832" spans="1:12" ht="28" x14ac:dyDescent="0.2">
      <c r="A832" s="66" t="s">
        <v>400</v>
      </c>
      <c r="B832" s="68">
        <v>42614</v>
      </c>
      <c r="C832" s="68" t="s">
        <v>578</v>
      </c>
      <c r="D832" s="142" t="s">
        <v>626</v>
      </c>
      <c r="E832" s="141" t="s">
        <v>629</v>
      </c>
      <c r="F832" s="155">
        <v>3</v>
      </c>
      <c r="G832" s="154" t="s">
        <v>362</v>
      </c>
      <c r="J832" s="46" t="s">
        <v>90</v>
      </c>
      <c r="K832" s="256"/>
      <c r="L832" s="5" t="s">
        <v>82</v>
      </c>
    </row>
    <row r="833" spans="1:12" ht="28" x14ac:dyDescent="0.2">
      <c r="A833" s="66" t="s">
        <v>400</v>
      </c>
      <c r="B833" s="68">
        <v>42614</v>
      </c>
      <c r="C833" s="68" t="s">
        <v>578</v>
      </c>
      <c r="D833" s="142" t="s">
        <v>626</v>
      </c>
      <c r="E833" s="141" t="s">
        <v>629</v>
      </c>
      <c r="F833" s="155">
        <v>4</v>
      </c>
      <c r="G833" s="154" t="s">
        <v>363</v>
      </c>
      <c r="J833" s="46" t="s">
        <v>90</v>
      </c>
      <c r="K833" s="256"/>
      <c r="L833" s="5" t="s">
        <v>81</v>
      </c>
    </row>
    <row r="834" spans="1:12" ht="28" x14ac:dyDescent="0.2">
      <c r="A834" s="66" t="s">
        <v>400</v>
      </c>
      <c r="B834" s="68">
        <v>42614</v>
      </c>
      <c r="C834" s="68" t="s">
        <v>578</v>
      </c>
      <c r="D834" s="142" t="s">
        <v>626</v>
      </c>
      <c r="E834" s="141" t="s">
        <v>629</v>
      </c>
      <c r="F834" s="155">
        <v>5</v>
      </c>
      <c r="G834" s="154" t="s">
        <v>364</v>
      </c>
      <c r="J834" s="46" t="s">
        <v>90</v>
      </c>
      <c r="K834" s="256"/>
      <c r="L834" s="5" t="s">
        <v>81</v>
      </c>
    </row>
    <row r="835" spans="1:12" ht="42" x14ac:dyDescent="0.2">
      <c r="A835" s="66" t="s">
        <v>400</v>
      </c>
      <c r="B835" s="68">
        <v>42614</v>
      </c>
      <c r="C835" s="68" t="s">
        <v>578</v>
      </c>
      <c r="D835" s="142" t="s">
        <v>626</v>
      </c>
      <c r="E835" s="141" t="s">
        <v>629</v>
      </c>
      <c r="F835" s="155">
        <v>6</v>
      </c>
      <c r="G835" s="154" t="s">
        <v>365</v>
      </c>
      <c r="J835" s="46" t="s">
        <v>90</v>
      </c>
      <c r="K835" s="256"/>
      <c r="L835" s="5" t="s">
        <v>81</v>
      </c>
    </row>
    <row r="836" spans="1:12" ht="28" x14ac:dyDescent="0.2">
      <c r="A836" s="66" t="s">
        <v>400</v>
      </c>
      <c r="B836" s="68">
        <v>42614</v>
      </c>
      <c r="C836" s="68" t="s">
        <v>578</v>
      </c>
      <c r="D836" s="142" t="s">
        <v>626</v>
      </c>
      <c r="E836" s="141" t="s">
        <v>629</v>
      </c>
      <c r="F836" s="155">
        <v>7</v>
      </c>
      <c r="G836" s="154" t="s">
        <v>366</v>
      </c>
      <c r="J836" s="46" t="s">
        <v>90</v>
      </c>
      <c r="K836" s="256"/>
      <c r="L836" s="5" t="s">
        <v>81</v>
      </c>
    </row>
    <row r="837" spans="1:12" ht="42" x14ac:dyDescent="0.2">
      <c r="A837" s="66" t="s">
        <v>400</v>
      </c>
      <c r="B837" s="68">
        <v>42614</v>
      </c>
      <c r="C837" s="68" t="s">
        <v>578</v>
      </c>
      <c r="D837" s="142" t="s">
        <v>626</v>
      </c>
      <c r="E837" s="141" t="s">
        <v>629</v>
      </c>
      <c r="F837" s="155">
        <v>8</v>
      </c>
      <c r="G837" s="154" t="s">
        <v>367</v>
      </c>
      <c r="J837" s="46" t="s">
        <v>90</v>
      </c>
      <c r="K837" s="256"/>
      <c r="L837" s="5" t="s">
        <v>81</v>
      </c>
    </row>
    <row r="838" spans="1:12" ht="70" x14ac:dyDescent="0.2">
      <c r="A838" s="66" t="s">
        <v>400</v>
      </c>
      <c r="B838" s="68">
        <v>42614</v>
      </c>
      <c r="C838" s="68" t="s">
        <v>578</v>
      </c>
      <c r="D838" s="142" t="s">
        <v>626</v>
      </c>
      <c r="E838" s="141" t="s">
        <v>629</v>
      </c>
      <c r="F838" s="155">
        <v>9</v>
      </c>
      <c r="G838" s="154" t="s">
        <v>368</v>
      </c>
      <c r="J838" s="46" t="s">
        <v>90</v>
      </c>
      <c r="K838" s="256"/>
      <c r="L838" s="5" t="s">
        <v>82</v>
      </c>
    </row>
    <row r="839" spans="1:12" ht="28" x14ac:dyDescent="0.2">
      <c r="A839" s="66" t="s">
        <v>400</v>
      </c>
      <c r="B839" s="68">
        <v>42614</v>
      </c>
      <c r="C839" s="68" t="s">
        <v>578</v>
      </c>
      <c r="D839" s="142" t="s">
        <v>626</v>
      </c>
      <c r="E839" s="141" t="s">
        <v>629</v>
      </c>
      <c r="F839" s="155">
        <v>10</v>
      </c>
      <c r="G839" s="154" t="s">
        <v>369</v>
      </c>
      <c r="J839" s="46" t="s">
        <v>90</v>
      </c>
      <c r="K839" s="256"/>
      <c r="L839" s="5" t="s">
        <v>81</v>
      </c>
    </row>
    <row r="840" spans="1:12" ht="70" x14ac:dyDescent="0.2">
      <c r="A840" s="66" t="s">
        <v>400</v>
      </c>
      <c r="B840" s="68">
        <v>42614</v>
      </c>
      <c r="C840" s="68" t="s">
        <v>578</v>
      </c>
      <c r="D840" s="142" t="s">
        <v>626</v>
      </c>
      <c r="E840" s="141" t="s">
        <v>629</v>
      </c>
      <c r="F840" s="155">
        <v>11</v>
      </c>
      <c r="G840" s="154" t="s">
        <v>370</v>
      </c>
      <c r="J840" s="46" t="s">
        <v>90</v>
      </c>
      <c r="K840" s="256"/>
      <c r="L840" s="5" t="s">
        <v>82</v>
      </c>
    </row>
    <row r="841" spans="1:12" ht="56" x14ac:dyDescent="0.2">
      <c r="A841" s="66" t="s">
        <v>400</v>
      </c>
      <c r="B841" s="68">
        <v>42614</v>
      </c>
      <c r="C841" s="68" t="s">
        <v>578</v>
      </c>
      <c r="D841" s="142" t="s">
        <v>626</v>
      </c>
      <c r="E841" s="141" t="s">
        <v>629</v>
      </c>
      <c r="F841" s="155">
        <v>12</v>
      </c>
      <c r="G841" s="154" t="s">
        <v>371</v>
      </c>
      <c r="J841" s="46" t="s">
        <v>90</v>
      </c>
      <c r="K841" s="256"/>
      <c r="L841" s="5" t="s">
        <v>81</v>
      </c>
    </row>
    <row r="842" spans="1:12" x14ac:dyDescent="0.2">
      <c r="A842" s="66" t="s">
        <v>400</v>
      </c>
      <c r="B842" s="68">
        <v>42614</v>
      </c>
      <c r="C842" s="68" t="s">
        <v>578</v>
      </c>
      <c r="D842" s="142" t="s">
        <v>626</v>
      </c>
      <c r="E842" s="141" t="s">
        <v>629</v>
      </c>
      <c r="F842" s="155">
        <v>13</v>
      </c>
      <c r="G842" s="74" t="s">
        <v>372</v>
      </c>
      <c r="J842" s="46" t="s">
        <v>90</v>
      </c>
      <c r="K842" s="256"/>
      <c r="L842" s="5" t="s">
        <v>649</v>
      </c>
    </row>
    <row r="843" spans="1:12" x14ac:dyDescent="0.2">
      <c r="A843" s="66" t="s">
        <v>400</v>
      </c>
      <c r="B843" s="68">
        <v>42614</v>
      </c>
      <c r="C843" s="68" t="s">
        <v>578</v>
      </c>
      <c r="D843" s="142" t="s">
        <v>626</v>
      </c>
      <c r="E843" s="141" t="s">
        <v>629</v>
      </c>
      <c r="F843" s="155">
        <v>14</v>
      </c>
      <c r="G843" s="74" t="s">
        <v>373</v>
      </c>
      <c r="J843" s="46" t="s">
        <v>90</v>
      </c>
      <c r="K843" s="256"/>
      <c r="L843" s="5" t="s">
        <v>649</v>
      </c>
    </row>
    <row r="844" spans="1:12" x14ac:dyDescent="0.2">
      <c r="A844" s="66" t="s">
        <v>400</v>
      </c>
      <c r="B844" s="68">
        <v>42614</v>
      </c>
      <c r="C844" s="68" t="s">
        <v>578</v>
      </c>
      <c r="D844" s="142" t="s">
        <v>626</v>
      </c>
      <c r="E844" s="141" t="s">
        <v>629</v>
      </c>
      <c r="F844" s="155">
        <v>15</v>
      </c>
      <c r="G844" s="74" t="s">
        <v>374</v>
      </c>
      <c r="J844" s="46" t="s">
        <v>90</v>
      </c>
      <c r="K844" s="256"/>
      <c r="L844" s="5" t="s">
        <v>649</v>
      </c>
    </row>
    <row r="845" spans="1:12" ht="28" x14ac:dyDescent="0.2">
      <c r="A845" s="66" t="s">
        <v>400</v>
      </c>
      <c r="B845" s="68">
        <v>42614</v>
      </c>
      <c r="C845" s="68" t="s">
        <v>578</v>
      </c>
      <c r="D845" s="142" t="s">
        <v>626</v>
      </c>
      <c r="E845" s="141" t="s">
        <v>629</v>
      </c>
      <c r="F845" s="155">
        <v>16</v>
      </c>
      <c r="G845" s="154" t="s">
        <v>375</v>
      </c>
      <c r="J845" s="46" t="s">
        <v>90</v>
      </c>
      <c r="K845" s="256"/>
      <c r="L845" s="5" t="s">
        <v>649</v>
      </c>
    </row>
    <row r="846" spans="1:12" x14ac:dyDescent="0.2">
      <c r="A846" s="66" t="s">
        <v>400</v>
      </c>
      <c r="B846" s="68">
        <v>42614</v>
      </c>
      <c r="C846" s="68" t="s">
        <v>578</v>
      </c>
      <c r="D846" s="142" t="s">
        <v>626</v>
      </c>
      <c r="E846" s="141" t="s">
        <v>629</v>
      </c>
      <c r="F846" s="155">
        <v>17</v>
      </c>
      <c r="G846" s="74" t="s">
        <v>376</v>
      </c>
      <c r="J846" s="46" t="s">
        <v>90</v>
      </c>
      <c r="K846" s="256"/>
      <c r="L846" s="5" t="s">
        <v>649</v>
      </c>
    </row>
    <row r="847" spans="1:12" x14ac:dyDescent="0.2">
      <c r="A847" s="66" t="s">
        <v>400</v>
      </c>
      <c r="B847" s="68">
        <v>42614</v>
      </c>
      <c r="C847" s="68" t="s">
        <v>578</v>
      </c>
      <c r="D847" s="142" t="s">
        <v>626</v>
      </c>
      <c r="E847" s="141" t="s">
        <v>629</v>
      </c>
      <c r="F847" s="155">
        <v>18</v>
      </c>
      <c r="G847" s="74" t="s">
        <v>377</v>
      </c>
      <c r="J847" s="46" t="s">
        <v>90</v>
      </c>
      <c r="K847" s="256"/>
      <c r="L847" s="5" t="s">
        <v>649</v>
      </c>
    </row>
    <row r="848" spans="1:12" ht="56" x14ac:dyDescent="0.2">
      <c r="A848" s="66" t="s">
        <v>400</v>
      </c>
      <c r="B848" s="68">
        <v>42614</v>
      </c>
      <c r="C848" s="68" t="s">
        <v>578</v>
      </c>
      <c r="D848" s="142" t="s">
        <v>630</v>
      </c>
      <c r="E848" s="141" t="s">
        <v>631</v>
      </c>
      <c r="F848" s="152">
        <v>1</v>
      </c>
      <c r="G848" s="82" t="s">
        <v>360</v>
      </c>
      <c r="H848" s="256"/>
      <c r="I848" s="256"/>
      <c r="J848" s="46" t="s">
        <v>90</v>
      </c>
      <c r="K848" s="256"/>
      <c r="L848" s="5" t="s">
        <v>81</v>
      </c>
    </row>
    <row r="849" spans="1:12" ht="25" x14ac:dyDescent="0.2">
      <c r="A849" s="66" t="s">
        <v>400</v>
      </c>
      <c r="B849" s="68">
        <v>42614</v>
      </c>
      <c r="C849" s="68" t="s">
        <v>578</v>
      </c>
      <c r="D849" s="142" t="s">
        <v>630</v>
      </c>
      <c r="E849" s="141" t="s">
        <v>631</v>
      </c>
      <c r="F849" s="153">
        <v>2</v>
      </c>
      <c r="G849" s="257" t="s">
        <v>361</v>
      </c>
      <c r="H849" s="258"/>
      <c r="I849" s="147"/>
      <c r="J849" s="46" t="s">
        <v>90</v>
      </c>
      <c r="K849" s="256"/>
      <c r="L849" s="5" t="s">
        <v>82</v>
      </c>
    </row>
    <row r="850" spans="1:12" ht="28" x14ac:dyDescent="0.2">
      <c r="A850" s="66" t="s">
        <v>400</v>
      </c>
      <c r="B850" s="68">
        <v>42614</v>
      </c>
      <c r="C850" s="68" t="s">
        <v>578</v>
      </c>
      <c r="D850" s="142" t="s">
        <v>630</v>
      </c>
      <c r="E850" s="141" t="s">
        <v>631</v>
      </c>
      <c r="F850" s="155">
        <v>3</v>
      </c>
      <c r="G850" s="154" t="s">
        <v>362</v>
      </c>
      <c r="J850" s="46" t="s">
        <v>90</v>
      </c>
      <c r="K850" s="256"/>
      <c r="L850" s="5" t="s">
        <v>82</v>
      </c>
    </row>
    <row r="851" spans="1:12" ht="28" x14ac:dyDescent="0.2">
      <c r="A851" s="66" t="s">
        <v>400</v>
      </c>
      <c r="B851" s="68">
        <v>42614</v>
      </c>
      <c r="C851" s="68" t="s">
        <v>578</v>
      </c>
      <c r="D851" s="142" t="s">
        <v>630</v>
      </c>
      <c r="E851" s="141" t="s">
        <v>631</v>
      </c>
      <c r="F851" s="155">
        <v>4</v>
      </c>
      <c r="G851" s="154" t="s">
        <v>363</v>
      </c>
      <c r="J851" s="46" t="s">
        <v>90</v>
      </c>
      <c r="K851" s="256"/>
      <c r="L851" s="5" t="s">
        <v>81</v>
      </c>
    </row>
    <row r="852" spans="1:12" ht="28" x14ac:dyDescent="0.2">
      <c r="A852" s="66" t="s">
        <v>400</v>
      </c>
      <c r="B852" s="68">
        <v>42614</v>
      </c>
      <c r="C852" s="68" t="s">
        <v>578</v>
      </c>
      <c r="D852" s="142" t="s">
        <v>630</v>
      </c>
      <c r="E852" s="141" t="s">
        <v>631</v>
      </c>
      <c r="F852" s="155">
        <v>5</v>
      </c>
      <c r="G852" s="154" t="s">
        <v>364</v>
      </c>
      <c r="J852" s="46" t="s">
        <v>90</v>
      </c>
      <c r="K852" s="256"/>
      <c r="L852" s="5" t="s">
        <v>81</v>
      </c>
    </row>
    <row r="853" spans="1:12" ht="42" x14ac:dyDescent="0.2">
      <c r="A853" s="66" t="s">
        <v>400</v>
      </c>
      <c r="B853" s="68">
        <v>42614</v>
      </c>
      <c r="C853" s="68" t="s">
        <v>578</v>
      </c>
      <c r="D853" s="142" t="s">
        <v>630</v>
      </c>
      <c r="E853" s="141" t="s">
        <v>631</v>
      </c>
      <c r="F853" s="155">
        <v>6</v>
      </c>
      <c r="G853" s="154" t="s">
        <v>365</v>
      </c>
      <c r="J853" s="46" t="s">
        <v>90</v>
      </c>
      <c r="K853" s="256"/>
      <c r="L853" s="5" t="s">
        <v>82</v>
      </c>
    </row>
    <row r="854" spans="1:12" ht="28" x14ac:dyDescent="0.2">
      <c r="A854" s="66" t="s">
        <v>400</v>
      </c>
      <c r="B854" s="68">
        <v>42614</v>
      </c>
      <c r="C854" s="68" t="s">
        <v>578</v>
      </c>
      <c r="D854" s="142" t="s">
        <v>630</v>
      </c>
      <c r="E854" s="141" t="s">
        <v>631</v>
      </c>
      <c r="F854" s="155">
        <v>7</v>
      </c>
      <c r="G854" s="154" t="s">
        <v>366</v>
      </c>
      <c r="J854" s="46" t="s">
        <v>90</v>
      </c>
      <c r="K854" s="256"/>
      <c r="L854" s="5" t="s">
        <v>81</v>
      </c>
    </row>
    <row r="855" spans="1:12" ht="42" x14ac:dyDescent="0.2">
      <c r="A855" s="66" t="s">
        <v>400</v>
      </c>
      <c r="B855" s="68">
        <v>42614</v>
      </c>
      <c r="C855" s="68" t="s">
        <v>578</v>
      </c>
      <c r="D855" s="142" t="s">
        <v>630</v>
      </c>
      <c r="E855" s="141" t="s">
        <v>631</v>
      </c>
      <c r="F855" s="155">
        <v>8</v>
      </c>
      <c r="G855" s="154" t="s">
        <v>367</v>
      </c>
      <c r="J855" s="46" t="s">
        <v>90</v>
      </c>
      <c r="K855" s="256"/>
      <c r="L855" s="5" t="s">
        <v>81</v>
      </c>
    </row>
    <row r="856" spans="1:12" ht="70" x14ac:dyDescent="0.2">
      <c r="A856" s="66" t="s">
        <v>400</v>
      </c>
      <c r="B856" s="68">
        <v>42614</v>
      </c>
      <c r="C856" s="68" t="s">
        <v>578</v>
      </c>
      <c r="D856" s="142" t="s">
        <v>630</v>
      </c>
      <c r="E856" s="141" t="s">
        <v>631</v>
      </c>
      <c r="F856" s="155">
        <v>9</v>
      </c>
      <c r="G856" s="154" t="s">
        <v>368</v>
      </c>
      <c r="J856" s="46" t="s">
        <v>90</v>
      </c>
      <c r="K856" s="256"/>
      <c r="L856" s="5" t="s">
        <v>82</v>
      </c>
    </row>
    <row r="857" spans="1:12" ht="28" x14ac:dyDescent="0.2">
      <c r="A857" s="66" t="s">
        <v>400</v>
      </c>
      <c r="B857" s="68">
        <v>42614</v>
      </c>
      <c r="C857" s="68" t="s">
        <v>578</v>
      </c>
      <c r="D857" s="142" t="s">
        <v>630</v>
      </c>
      <c r="E857" s="141" t="s">
        <v>631</v>
      </c>
      <c r="F857" s="155">
        <v>10</v>
      </c>
      <c r="G857" s="154" t="s">
        <v>369</v>
      </c>
      <c r="J857" s="46" t="s">
        <v>90</v>
      </c>
      <c r="K857" s="256"/>
      <c r="L857" s="5" t="s">
        <v>81</v>
      </c>
    </row>
    <row r="858" spans="1:12" ht="70" x14ac:dyDescent="0.2">
      <c r="A858" s="66" t="s">
        <v>400</v>
      </c>
      <c r="B858" s="68">
        <v>42614</v>
      </c>
      <c r="C858" s="68" t="s">
        <v>578</v>
      </c>
      <c r="D858" s="142" t="s">
        <v>630</v>
      </c>
      <c r="E858" s="141" t="s">
        <v>631</v>
      </c>
      <c r="F858" s="155">
        <v>11</v>
      </c>
      <c r="G858" s="154" t="s">
        <v>370</v>
      </c>
      <c r="J858" s="46" t="s">
        <v>90</v>
      </c>
      <c r="K858" s="256"/>
      <c r="L858" s="5" t="s">
        <v>82</v>
      </c>
    </row>
    <row r="859" spans="1:12" ht="56" x14ac:dyDescent="0.2">
      <c r="A859" s="66" t="s">
        <v>400</v>
      </c>
      <c r="B859" s="68">
        <v>42614</v>
      </c>
      <c r="C859" s="68" t="s">
        <v>578</v>
      </c>
      <c r="D859" s="142" t="s">
        <v>630</v>
      </c>
      <c r="E859" s="141" t="s">
        <v>631</v>
      </c>
      <c r="F859" s="155">
        <v>12</v>
      </c>
      <c r="G859" s="154" t="s">
        <v>371</v>
      </c>
      <c r="J859" s="46" t="s">
        <v>90</v>
      </c>
      <c r="K859" s="256"/>
      <c r="L859" s="5" t="s">
        <v>81</v>
      </c>
    </row>
    <row r="860" spans="1:12" x14ac:dyDescent="0.2">
      <c r="A860" s="66" t="s">
        <v>400</v>
      </c>
      <c r="B860" s="68">
        <v>42614</v>
      </c>
      <c r="C860" s="68" t="s">
        <v>578</v>
      </c>
      <c r="D860" s="142" t="s">
        <v>630</v>
      </c>
      <c r="E860" s="141" t="s">
        <v>631</v>
      </c>
      <c r="F860" s="155">
        <v>13</v>
      </c>
      <c r="G860" s="74" t="s">
        <v>372</v>
      </c>
      <c r="J860" s="46" t="s">
        <v>90</v>
      </c>
      <c r="K860" s="256"/>
      <c r="L860" s="5" t="s">
        <v>649</v>
      </c>
    </row>
    <row r="861" spans="1:12" x14ac:dyDescent="0.2">
      <c r="A861" s="66" t="s">
        <v>400</v>
      </c>
      <c r="B861" s="68">
        <v>42614</v>
      </c>
      <c r="C861" s="68" t="s">
        <v>578</v>
      </c>
      <c r="D861" s="142" t="s">
        <v>630</v>
      </c>
      <c r="E861" s="141" t="s">
        <v>631</v>
      </c>
      <c r="F861" s="155">
        <v>14</v>
      </c>
      <c r="G861" s="74" t="s">
        <v>373</v>
      </c>
      <c r="J861" s="46" t="s">
        <v>90</v>
      </c>
      <c r="K861" s="256"/>
      <c r="L861" s="5" t="s">
        <v>649</v>
      </c>
    </row>
    <row r="862" spans="1:12" x14ac:dyDescent="0.2">
      <c r="A862" s="66" t="s">
        <v>400</v>
      </c>
      <c r="B862" s="68">
        <v>42614</v>
      </c>
      <c r="C862" s="68" t="s">
        <v>578</v>
      </c>
      <c r="D862" s="142" t="s">
        <v>630</v>
      </c>
      <c r="E862" s="141" t="s">
        <v>631</v>
      </c>
      <c r="F862" s="155">
        <v>15</v>
      </c>
      <c r="G862" s="74" t="s">
        <v>374</v>
      </c>
      <c r="J862" s="46" t="s">
        <v>90</v>
      </c>
      <c r="K862" s="256"/>
      <c r="L862" s="5" t="s">
        <v>649</v>
      </c>
    </row>
    <row r="863" spans="1:12" ht="28" x14ac:dyDescent="0.2">
      <c r="A863" s="66" t="s">
        <v>400</v>
      </c>
      <c r="B863" s="68">
        <v>42614</v>
      </c>
      <c r="C863" s="68" t="s">
        <v>578</v>
      </c>
      <c r="D863" s="142" t="s">
        <v>630</v>
      </c>
      <c r="E863" s="141" t="s">
        <v>631</v>
      </c>
      <c r="F863" s="155">
        <v>16</v>
      </c>
      <c r="G863" s="154" t="s">
        <v>375</v>
      </c>
      <c r="J863" s="46" t="s">
        <v>90</v>
      </c>
      <c r="K863" s="256"/>
      <c r="L863" s="5" t="s">
        <v>649</v>
      </c>
    </row>
    <row r="864" spans="1:12" x14ac:dyDescent="0.2">
      <c r="A864" s="66" t="s">
        <v>400</v>
      </c>
      <c r="B864" s="68">
        <v>42614</v>
      </c>
      <c r="C864" s="68" t="s">
        <v>578</v>
      </c>
      <c r="D864" s="142" t="s">
        <v>630</v>
      </c>
      <c r="E864" s="141" t="s">
        <v>631</v>
      </c>
      <c r="F864" s="155">
        <v>17</v>
      </c>
      <c r="G864" s="74" t="s">
        <v>376</v>
      </c>
      <c r="J864" s="46" t="s">
        <v>90</v>
      </c>
      <c r="K864" s="256"/>
      <c r="L864" s="5" t="s">
        <v>649</v>
      </c>
    </row>
    <row r="865" spans="1:12" x14ac:dyDescent="0.2">
      <c r="A865" s="66" t="s">
        <v>400</v>
      </c>
      <c r="B865" s="68">
        <v>42614</v>
      </c>
      <c r="C865" s="68" t="s">
        <v>578</v>
      </c>
      <c r="D865" s="142" t="s">
        <v>630</v>
      </c>
      <c r="E865" s="141" t="s">
        <v>631</v>
      </c>
      <c r="F865" s="155">
        <v>18</v>
      </c>
      <c r="G865" s="74" t="s">
        <v>377</v>
      </c>
      <c r="J865" s="46" t="s">
        <v>90</v>
      </c>
      <c r="K865" s="256"/>
      <c r="L865" s="5" t="s">
        <v>649</v>
      </c>
    </row>
    <row r="866" spans="1:12" ht="56" x14ac:dyDescent="0.2">
      <c r="A866" s="66" t="s">
        <v>400</v>
      </c>
      <c r="B866" s="68">
        <v>42614</v>
      </c>
      <c r="C866" s="68" t="s">
        <v>578</v>
      </c>
      <c r="D866" s="142" t="s">
        <v>630</v>
      </c>
      <c r="E866" s="141" t="s">
        <v>632</v>
      </c>
      <c r="F866" s="152">
        <v>1</v>
      </c>
      <c r="G866" s="82" t="s">
        <v>360</v>
      </c>
      <c r="H866" s="256"/>
      <c r="I866" s="256"/>
      <c r="J866" s="46" t="s">
        <v>90</v>
      </c>
      <c r="K866" s="256"/>
      <c r="L866" s="5" t="s">
        <v>81</v>
      </c>
    </row>
    <row r="867" spans="1:12" ht="25" x14ac:dyDescent="0.2">
      <c r="A867" s="66" t="s">
        <v>400</v>
      </c>
      <c r="B867" s="68">
        <v>42614</v>
      </c>
      <c r="C867" s="68" t="s">
        <v>578</v>
      </c>
      <c r="D867" s="142" t="s">
        <v>630</v>
      </c>
      <c r="E867" s="141" t="s">
        <v>632</v>
      </c>
      <c r="F867" s="153">
        <v>2</v>
      </c>
      <c r="G867" s="257" t="s">
        <v>361</v>
      </c>
      <c r="H867" s="258"/>
      <c r="I867" s="147"/>
      <c r="J867" s="46" t="s">
        <v>90</v>
      </c>
      <c r="K867" s="256"/>
      <c r="L867" s="5" t="s">
        <v>82</v>
      </c>
    </row>
    <row r="868" spans="1:12" ht="28" x14ac:dyDescent="0.2">
      <c r="A868" s="66" t="s">
        <v>400</v>
      </c>
      <c r="B868" s="68">
        <v>42614</v>
      </c>
      <c r="C868" s="68" t="s">
        <v>578</v>
      </c>
      <c r="D868" s="142" t="s">
        <v>630</v>
      </c>
      <c r="E868" s="141" t="s">
        <v>632</v>
      </c>
      <c r="F868" s="155">
        <v>3</v>
      </c>
      <c r="G868" s="154" t="s">
        <v>362</v>
      </c>
      <c r="J868" s="46" t="s">
        <v>90</v>
      </c>
      <c r="K868" s="256"/>
      <c r="L868" s="5" t="s">
        <v>82</v>
      </c>
    </row>
    <row r="869" spans="1:12" ht="28" x14ac:dyDescent="0.2">
      <c r="A869" s="66" t="s">
        <v>400</v>
      </c>
      <c r="B869" s="68">
        <v>42614</v>
      </c>
      <c r="C869" s="68" t="s">
        <v>578</v>
      </c>
      <c r="D869" s="142" t="s">
        <v>630</v>
      </c>
      <c r="E869" s="141" t="s">
        <v>632</v>
      </c>
      <c r="F869" s="155">
        <v>4</v>
      </c>
      <c r="G869" s="154" t="s">
        <v>363</v>
      </c>
      <c r="J869" s="46" t="s">
        <v>90</v>
      </c>
      <c r="K869" s="256"/>
      <c r="L869" s="5" t="s">
        <v>81</v>
      </c>
    </row>
    <row r="870" spans="1:12" ht="28" x14ac:dyDescent="0.2">
      <c r="A870" s="66" t="s">
        <v>400</v>
      </c>
      <c r="B870" s="68">
        <v>42614</v>
      </c>
      <c r="C870" s="68" t="s">
        <v>578</v>
      </c>
      <c r="D870" s="142" t="s">
        <v>630</v>
      </c>
      <c r="E870" s="141" t="s">
        <v>632</v>
      </c>
      <c r="F870" s="155">
        <v>5</v>
      </c>
      <c r="G870" s="154" t="s">
        <v>364</v>
      </c>
      <c r="J870" s="46" t="s">
        <v>90</v>
      </c>
      <c r="K870" s="256"/>
      <c r="L870" s="5" t="s">
        <v>81</v>
      </c>
    </row>
    <row r="871" spans="1:12" ht="42" x14ac:dyDescent="0.2">
      <c r="A871" s="66" t="s">
        <v>400</v>
      </c>
      <c r="B871" s="68">
        <v>42614</v>
      </c>
      <c r="C871" s="68" t="s">
        <v>578</v>
      </c>
      <c r="D871" s="142" t="s">
        <v>630</v>
      </c>
      <c r="E871" s="141" t="s">
        <v>632</v>
      </c>
      <c r="F871" s="155">
        <v>6</v>
      </c>
      <c r="G871" s="154" t="s">
        <v>365</v>
      </c>
      <c r="J871" s="46" t="s">
        <v>90</v>
      </c>
      <c r="K871" s="256"/>
      <c r="L871" s="5" t="s">
        <v>82</v>
      </c>
    </row>
    <row r="872" spans="1:12" ht="28" x14ac:dyDescent="0.2">
      <c r="A872" s="66" t="s">
        <v>400</v>
      </c>
      <c r="B872" s="68">
        <v>42614</v>
      </c>
      <c r="C872" s="68" t="s">
        <v>578</v>
      </c>
      <c r="D872" s="142" t="s">
        <v>630</v>
      </c>
      <c r="E872" s="141" t="s">
        <v>632</v>
      </c>
      <c r="F872" s="155">
        <v>7</v>
      </c>
      <c r="G872" s="154" t="s">
        <v>366</v>
      </c>
      <c r="J872" s="46" t="s">
        <v>90</v>
      </c>
      <c r="K872" s="256"/>
      <c r="L872" s="5" t="s">
        <v>81</v>
      </c>
    </row>
    <row r="873" spans="1:12" ht="42" x14ac:dyDescent="0.2">
      <c r="A873" s="66" t="s">
        <v>400</v>
      </c>
      <c r="B873" s="68">
        <v>42614</v>
      </c>
      <c r="C873" s="68" t="s">
        <v>578</v>
      </c>
      <c r="D873" s="142" t="s">
        <v>630</v>
      </c>
      <c r="E873" s="141" t="s">
        <v>632</v>
      </c>
      <c r="F873" s="155">
        <v>8</v>
      </c>
      <c r="G873" s="154" t="s">
        <v>367</v>
      </c>
      <c r="J873" s="46" t="s">
        <v>90</v>
      </c>
      <c r="K873" s="256"/>
      <c r="L873" s="5" t="s">
        <v>81</v>
      </c>
    </row>
    <row r="874" spans="1:12" ht="70" x14ac:dyDescent="0.2">
      <c r="A874" s="66" t="s">
        <v>400</v>
      </c>
      <c r="B874" s="68">
        <v>42614</v>
      </c>
      <c r="C874" s="68" t="s">
        <v>578</v>
      </c>
      <c r="D874" s="142" t="s">
        <v>630</v>
      </c>
      <c r="E874" s="141" t="s">
        <v>632</v>
      </c>
      <c r="F874" s="155">
        <v>9</v>
      </c>
      <c r="G874" s="154" t="s">
        <v>368</v>
      </c>
      <c r="J874" s="46" t="s">
        <v>90</v>
      </c>
      <c r="K874" s="256"/>
      <c r="L874" s="5" t="s">
        <v>82</v>
      </c>
    </row>
    <row r="875" spans="1:12" ht="28" x14ac:dyDescent="0.2">
      <c r="A875" s="66" t="s">
        <v>400</v>
      </c>
      <c r="B875" s="68">
        <v>42614</v>
      </c>
      <c r="C875" s="68" t="s">
        <v>578</v>
      </c>
      <c r="D875" s="142" t="s">
        <v>630</v>
      </c>
      <c r="E875" s="141" t="s">
        <v>632</v>
      </c>
      <c r="F875" s="155">
        <v>10</v>
      </c>
      <c r="G875" s="154" t="s">
        <v>369</v>
      </c>
      <c r="J875" s="46" t="s">
        <v>90</v>
      </c>
      <c r="K875" s="256"/>
      <c r="L875" s="5" t="s">
        <v>81</v>
      </c>
    </row>
    <row r="876" spans="1:12" ht="70" x14ac:dyDescent="0.2">
      <c r="A876" s="66" t="s">
        <v>400</v>
      </c>
      <c r="B876" s="68">
        <v>42614</v>
      </c>
      <c r="C876" s="68" t="s">
        <v>578</v>
      </c>
      <c r="D876" s="142" t="s">
        <v>630</v>
      </c>
      <c r="E876" s="141" t="s">
        <v>632</v>
      </c>
      <c r="F876" s="155">
        <v>11</v>
      </c>
      <c r="G876" s="154" t="s">
        <v>370</v>
      </c>
      <c r="J876" s="46" t="s">
        <v>90</v>
      </c>
      <c r="K876" s="256"/>
      <c r="L876" s="5" t="s">
        <v>82</v>
      </c>
    </row>
    <row r="877" spans="1:12" ht="56" x14ac:dyDescent="0.2">
      <c r="A877" s="66" t="s">
        <v>400</v>
      </c>
      <c r="B877" s="68">
        <v>42614</v>
      </c>
      <c r="C877" s="68" t="s">
        <v>578</v>
      </c>
      <c r="D877" s="142" t="s">
        <v>630</v>
      </c>
      <c r="E877" s="141" t="s">
        <v>632</v>
      </c>
      <c r="F877" s="155">
        <v>12</v>
      </c>
      <c r="G877" s="154" t="s">
        <v>371</v>
      </c>
      <c r="J877" s="46" t="s">
        <v>90</v>
      </c>
      <c r="K877" s="256"/>
      <c r="L877" s="5" t="s">
        <v>81</v>
      </c>
    </row>
    <row r="878" spans="1:12" x14ac:dyDescent="0.2">
      <c r="A878" s="66" t="s">
        <v>400</v>
      </c>
      <c r="B878" s="68">
        <v>42614</v>
      </c>
      <c r="C878" s="68" t="s">
        <v>578</v>
      </c>
      <c r="D878" s="142" t="s">
        <v>630</v>
      </c>
      <c r="E878" s="141" t="s">
        <v>632</v>
      </c>
      <c r="F878" s="155">
        <v>13</v>
      </c>
      <c r="G878" s="74" t="s">
        <v>372</v>
      </c>
      <c r="J878" s="46" t="s">
        <v>90</v>
      </c>
      <c r="K878" s="256"/>
      <c r="L878" s="5" t="s">
        <v>649</v>
      </c>
    </row>
    <row r="879" spans="1:12" x14ac:dyDescent="0.2">
      <c r="A879" s="66" t="s">
        <v>400</v>
      </c>
      <c r="B879" s="68">
        <v>42614</v>
      </c>
      <c r="C879" s="68" t="s">
        <v>578</v>
      </c>
      <c r="D879" s="142" t="s">
        <v>630</v>
      </c>
      <c r="E879" s="141" t="s">
        <v>632</v>
      </c>
      <c r="F879" s="155">
        <v>14</v>
      </c>
      <c r="G879" s="74" t="s">
        <v>373</v>
      </c>
      <c r="J879" s="46" t="s">
        <v>90</v>
      </c>
      <c r="K879" s="256"/>
      <c r="L879" s="5" t="s">
        <v>649</v>
      </c>
    </row>
    <row r="880" spans="1:12" x14ac:dyDescent="0.2">
      <c r="A880" s="66" t="s">
        <v>400</v>
      </c>
      <c r="B880" s="68">
        <v>42614</v>
      </c>
      <c r="C880" s="68" t="s">
        <v>578</v>
      </c>
      <c r="D880" s="142" t="s">
        <v>630</v>
      </c>
      <c r="E880" s="141" t="s">
        <v>632</v>
      </c>
      <c r="F880" s="155">
        <v>15</v>
      </c>
      <c r="G880" s="74" t="s">
        <v>374</v>
      </c>
      <c r="J880" s="46" t="s">
        <v>90</v>
      </c>
      <c r="K880" s="256"/>
      <c r="L880" s="5" t="s">
        <v>649</v>
      </c>
    </row>
    <row r="881" spans="1:12" ht="28" x14ac:dyDescent="0.2">
      <c r="A881" s="66" t="s">
        <v>400</v>
      </c>
      <c r="B881" s="68">
        <v>42614</v>
      </c>
      <c r="C881" s="68" t="s">
        <v>578</v>
      </c>
      <c r="D881" s="142" t="s">
        <v>630</v>
      </c>
      <c r="E881" s="141" t="s">
        <v>632</v>
      </c>
      <c r="F881" s="155">
        <v>16</v>
      </c>
      <c r="G881" s="154" t="s">
        <v>375</v>
      </c>
      <c r="J881" s="46" t="s">
        <v>90</v>
      </c>
      <c r="K881" s="256"/>
      <c r="L881" s="5" t="s">
        <v>649</v>
      </c>
    </row>
    <row r="882" spans="1:12" x14ac:dyDescent="0.2">
      <c r="A882" s="66" t="s">
        <v>400</v>
      </c>
      <c r="B882" s="68">
        <v>42614</v>
      </c>
      <c r="C882" s="68" t="s">
        <v>578</v>
      </c>
      <c r="D882" s="142" t="s">
        <v>630</v>
      </c>
      <c r="E882" s="141" t="s">
        <v>632</v>
      </c>
      <c r="F882" s="155">
        <v>17</v>
      </c>
      <c r="G882" s="74" t="s">
        <v>376</v>
      </c>
      <c r="J882" s="46" t="s">
        <v>90</v>
      </c>
      <c r="K882" s="256"/>
      <c r="L882" s="5" t="s">
        <v>649</v>
      </c>
    </row>
    <row r="883" spans="1:12" x14ac:dyDescent="0.2">
      <c r="A883" s="66" t="s">
        <v>400</v>
      </c>
      <c r="B883" s="68">
        <v>42614</v>
      </c>
      <c r="C883" s="68" t="s">
        <v>578</v>
      </c>
      <c r="D883" s="142" t="s">
        <v>630</v>
      </c>
      <c r="E883" s="141" t="s">
        <v>632</v>
      </c>
      <c r="F883" s="155">
        <v>18</v>
      </c>
      <c r="G883" s="74" t="s">
        <v>377</v>
      </c>
      <c r="J883" s="46" t="s">
        <v>90</v>
      </c>
      <c r="K883" s="256"/>
      <c r="L883" s="5" t="s">
        <v>649</v>
      </c>
    </row>
    <row r="884" spans="1:12" ht="56" x14ac:dyDescent="0.2">
      <c r="A884" s="66" t="s">
        <v>400</v>
      </c>
      <c r="B884" s="68">
        <v>42614</v>
      </c>
      <c r="C884" s="68" t="s">
        <v>578</v>
      </c>
      <c r="D884" s="142" t="s">
        <v>630</v>
      </c>
      <c r="E884" s="141" t="s">
        <v>633</v>
      </c>
      <c r="F884" s="152">
        <v>1</v>
      </c>
      <c r="G884" s="82" t="s">
        <v>360</v>
      </c>
      <c r="H884" s="256"/>
      <c r="I884" s="256"/>
      <c r="J884" s="46" t="s">
        <v>90</v>
      </c>
      <c r="K884" s="256"/>
      <c r="L884" s="5" t="s">
        <v>81</v>
      </c>
    </row>
    <row r="885" spans="1:12" ht="25" x14ac:dyDescent="0.2">
      <c r="A885" s="66" t="s">
        <v>400</v>
      </c>
      <c r="B885" s="68">
        <v>42614</v>
      </c>
      <c r="C885" s="68" t="s">
        <v>578</v>
      </c>
      <c r="D885" s="142" t="s">
        <v>630</v>
      </c>
      <c r="E885" s="141" t="s">
        <v>633</v>
      </c>
      <c r="F885" s="153">
        <v>2</v>
      </c>
      <c r="G885" s="257" t="s">
        <v>361</v>
      </c>
      <c r="H885" s="258"/>
      <c r="I885" s="147"/>
      <c r="J885" s="46" t="s">
        <v>90</v>
      </c>
      <c r="K885" s="256"/>
      <c r="L885" s="5" t="s">
        <v>82</v>
      </c>
    </row>
    <row r="886" spans="1:12" ht="28" x14ac:dyDescent="0.2">
      <c r="A886" s="66" t="s">
        <v>400</v>
      </c>
      <c r="B886" s="68">
        <v>42614</v>
      </c>
      <c r="C886" s="68" t="s">
        <v>578</v>
      </c>
      <c r="D886" s="142" t="s">
        <v>630</v>
      </c>
      <c r="E886" s="141" t="s">
        <v>633</v>
      </c>
      <c r="F886" s="155">
        <v>3</v>
      </c>
      <c r="G886" s="154" t="s">
        <v>362</v>
      </c>
      <c r="J886" s="46" t="s">
        <v>90</v>
      </c>
      <c r="K886" s="256"/>
      <c r="L886" s="5" t="s">
        <v>82</v>
      </c>
    </row>
    <row r="887" spans="1:12" ht="28" x14ac:dyDescent="0.2">
      <c r="A887" s="66" t="s">
        <v>400</v>
      </c>
      <c r="B887" s="68">
        <v>42614</v>
      </c>
      <c r="C887" s="68" t="s">
        <v>578</v>
      </c>
      <c r="D887" s="142" t="s">
        <v>630</v>
      </c>
      <c r="E887" s="141" t="s">
        <v>633</v>
      </c>
      <c r="F887" s="155">
        <v>4</v>
      </c>
      <c r="G887" s="154" t="s">
        <v>363</v>
      </c>
      <c r="J887" s="46" t="s">
        <v>90</v>
      </c>
      <c r="K887" s="256"/>
      <c r="L887" s="5" t="s">
        <v>81</v>
      </c>
    </row>
    <row r="888" spans="1:12" ht="28" x14ac:dyDescent="0.2">
      <c r="A888" s="66" t="s">
        <v>400</v>
      </c>
      <c r="B888" s="68">
        <v>42614</v>
      </c>
      <c r="C888" s="68" t="s">
        <v>578</v>
      </c>
      <c r="D888" s="142" t="s">
        <v>630</v>
      </c>
      <c r="E888" s="141" t="s">
        <v>633</v>
      </c>
      <c r="F888" s="155">
        <v>5</v>
      </c>
      <c r="G888" s="154" t="s">
        <v>364</v>
      </c>
      <c r="J888" s="46" t="s">
        <v>90</v>
      </c>
      <c r="K888" s="256"/>
      <c r="L888" s="5" t="s">
        <v>81</v>
      </c>
    </row>
    <row r="889" spans="1:12" ht="42" x14ac:dyDescent="0.2">
      <c r="A889" s="66" t="s">
        <v>400</v>
      </c>
      <c r="B889" s="68">
        <v>42614</v>
      </c>
      <c r="C889" s="68" t="s">
        <v>578</v>
      </c>
      <c r="D889" s="142" t="s">
        <v>630</v>
      </c>
      <c r="E889" s="141" t="s">
        <v>633</v>
      </c>
      <c r="F889" s="155">
        <v>6</v>
      </c>
      <c r="G889" s="154" t="s">
        <v>365</v>
      </c>
      <c r="J889" s="46" t="s">
        <v>90</v>
      </c>
      <c r="K889" s="256"/>
      <c r="L889" s="5" t="s">
        <v>82</v>
      </c>
    </row>
    <row r="890" spans="1:12" ht="28" x14ac:dyDescent="0.2">
      <c r="A890" s="66" t="s">
        <v>400</v>
      </c>
      <c r="B890" s="68">
        <v>42614</v>
      </c>
      <c r="C890" s="68" t="s">
        <v>578</v>
      </c>
      <c r="D890" s="142" t="s">
        <v>630</v>
      </c>
      <c r="E890" s="141" t="s">
        <v>633</v>
      </c>
      <c r="F890" s="155">
        <v>7</v>
      </c>
      <c r="G890" s="154" t="s">
        <v>366</v>
      </c>
      <c r="J890" s="46" t="s">
        <v>90</v>
      </c>
      <c r="K890" s="256"/>
      <c r="L890" s="5" t="s">
        <v>81</v>
      </c>
    </row>
    <row r="891" spans="1:12" ht="42" x14ac:dyDescent="0.2">
      <c r="A891" s="66" t="s">
        <v>400</v>
      </c>
      <c r="B891" s="68">
        <v>42614</v>
      </c>
      <c r="C891" s="68" t="s">
        <v>578</v>
      </c>
      <c r="D891" s="142" t="s">
        <v>630</v>
      </c>
      <c r="E891" s="141" t="s">
        <v>633</v>
      </c>
      <c r="F891" s="155">
        <v>8</v>
      </c>
      <c r="G891" s="154" t="s">
        <v>367</v>
      </c>
      <c r="J891" s="46" t="s">
        <v>90</v>
      </c>
      <c r="K891" s="256"/>
      <c r="L891" s="5" t="s">
        <v>81</v>
      </c>
    </row>
    <row r="892" spans="1:12" ht="70" x14ac:dyDescent="0.2">
      <c r="A892" s="66" t="s">
        <v>400</v>
      </c>
      <c r="B892" s="68">
        <v>42614</v>
      </c>
      <c r="C892" s="68" t="s">
        <v>578</v>
      </c>
      <c r="D892" s="142" t="s">
        <v>630</v>
      </c>
      <c r="E892" s="141" t="s">
        <v>633</v>
      </c>
      <c r="F892" s="155">
        <v>9</v>
      </c>
      <c r="G892" s="154" t="s">
        <v>368</v>
      </c>
      <c r="J892" s="46" t="s">
        <v>90</v>
      </c>
      <c r="K892" s="256"/>
      <c r="L892" s="5" t="s">
        <v>82</v>
      </c>
    </row>
    <row r="893" spans="1:12" ht="28" x14ac:dyDescent="0.2">
      <c r="A893" s="66" t="s">
        <v>400</v>
      </c>
      <c r="B893" s="68">
        <v>42614</v>
      </c>
      <c r="C893" s="68" t="s">
        <v>578</v>
      </c>
      <c r="D893" s="142" t="s">
        <v>630</v>
      </c>
      <c r="E893" s="141" t="s">
        <v>633</v>
      </c>
      <c r="F893" s="155">
        <v>10</v>
      </c>
      <c r="G893" s="154" t="s">
        <v>369</v>
      </c>
      <c r="J893" s="46" t="s">
        <v>90</v>
      </c>
      <c r="K893" s="256"/>
      <c r="L893" s="5" t="s">
        <v>81</v>
      </c>
    </row>
    <row r="894" spans="1:12" ht="70" x14ac:dyDescent="0.2">
      <c r="A894" s="66" t="s">
        <v>400</v>
      </c>
      <c r="B894" s="68">
        <v>42614</v>
      </c>
      <c r="C894" s="68" t="s">
        <v>578</v>
      </c>
      <c r="D894" s="142" t="s">
        <v>630</v>
      </c>
      <c r="E894" s="141" t="s">
        <v>633</v>
      </c>
      <c r="F894" s="155">
        <v>11</v>
      </c>
      <c r="G894" s="154" t="s">
        <v>370</v>
      </c>
      <c r="J894" s="46" t="s">
        <v>90</v>
      </c>
      <c r="K894" s="256"/>
      <c r="L894" s="5" t="s">
        <v>82</v>
      </c>
    </row>
    <row r="895" spans="1:12" ht="56" x14ac:dyDescent="0.2">
      <c r="A895" s="66" t="s">
        <v>400</v>
      </c>
      <c r="B895" s="68">
        <v>42614</v>
      </c>
      <c r="C895" s="68" t="s">
        <v>578</v>
      </c>
      <c r="D895" s="142" t="s">
        <v>630</v>
      </c>
      <c r="E895" s="141" t="s">
        <v>633</v>
      </c>
      <c r="F895" s="155">
        <v>12</v>
      </c>
      <c r="G895" s="154" t="s">
        <v>371</v>
      </c>
      <c r="J895" s="46" t="s">
        <v>90</v>
      </c>
      <c r="K895" s="256"/>
      <c r="L895" s="5" t="s">
        <v>81</v>
      </c>
    </row>
    <row r="896" spans="1:12" x14ac:dyDescent="0.2">
      <c r="A896" s="66" t="s">
        <v>400</v>
      </c>
      <c r="B896" s="68">
        <v>42614</v>
      </c>
      <c r="C896" s="68" t="s">
        <v>578</v>
      </c>
      <c r="D896" s="142" t="s">
        <v>630</v>
      </c>
      <c r="E896" s="141" t="s">
        <v>633</v>
      </c>
      <c r="F896" s="155">
        <v>13</v>
      </c>
      <c r="G896" s="74" t="s">
        <v>372</v>
      </c>
      <c r="J896" s="46" t="s">
        <v>90</v>
      </c>
      <c r="K896" s="256"/>
      <c r="L896" s="5" t="s">
        <v>649</v>
      </c>
    </row>
    <row r="897" spans="1:12" x14ac:dyDescent="0.2">
      <c r="A897" s="66" t="s">
        <v>400</v>
      </c>
      <c r="B897" s="68">
        <v>42614</v>
      </c>
      <c r="C897" s="68" t="s">
        <v>578</v>
      </c>
      <c r="D897" s="142" t="s">
        <v>630</v>
      </c>
      <c r="E897" s="141" t="s">
        <v>633</v>
      </c>
      <c r="F897" s="155">
        <v>14</v>
      </c>
      <c r="G897" s="74" t="s">
        <v>373</v>
      </c>
      <c r="J897" s="46" t="s">
        <v>90</v>
      </c>
      <c r="K897" s="256"/>
      <c r="L897" s="5" t="s">
        <v>649</v>
      </c>
    </row>
    <row r="898" spans="1:12" x14ac:dyDescent="0.2">
      <c r="A898" s="66" t="s">
        <v>400</v>
      </c>
      <c r="B898" s="68">
        <v>42614</v>
      </c>
      <c r="C898" s="68" t="s">
        <v>578</v>
      </c>
      <c r="D898" s="142" t="s">
        <v>630</v>
      </c>
      <c r="E898" s="141" t="s">
        <v>633</v>
      </c>
      <c r="F898" s="155">
        <v>15</v>
      </c>
      <c r="G898" s="74" t="s">
        <v>374</v>
      </c>
      <c r="J898" s="46" t="s">
        <v>90</v>
      </c>
      <c r="K898" s="256"/>
      <c r="L898" s="5" t="s">
        <v>649</v>
      </c>
    </row>
    <row r="899" spans="1:12" ht="28" x14ac:dyDescent="0.2">
      <c r="A899" s="66" t="s">
        <v>400</v>
      </c>
      <c r="B899" s="68">
        <v>42614</v>
      </c>
      <c r="C899" s="68" t="s">
        <v>578</v>
      </c>
      <c r="D899" s="142" t="s">
        <v>630</v>
      </c>
      <c r="E899" s="141" t="s">
        <v>633</v>
      </c>
      <c r="F899" s="155">
        <v>16</v>
      </c>
      <c r="G899" s="154" t="s">
        <v>375</v>
      </c>
      <c r="J899" s="46" t="s">
        <v>90</v>
      </c>
      <c r="K899" s="256"/>
      <c r="L899" s="5" t="s">
        <v>649</v>
      </c>
    </row>
    <row r="900" spans="1:12" x14ac:dyDescent="0.2">
      <c r="A900" s="66" t="s">
        <v>400</v>
      </c>
      <c r="B900" s="68">
        <v>42614</v>
      </c>
      <c r="C900" s="68" t="s">
        <v>578</v>
      </c>
      <c r="D900" s="142" t="s">
        <v>630</v>
      </c>
      <c r="E900" s="141" t="s">
        <v>633</v>
      </c>
      <c r="F900" s="155">
        <v>17</v>
      </c>
      <c r="G900" s="74" t="s">
        <v>376</v>
      </c>
      <c r="J900" s="46" t="s">
        <v>90</v>
      </c>
      <c r="K900" s="256"/>
      <c r="L900" s="5" t="s">
        <v>649</v>
      </c>
    </row>
    <row r="901" spans="1:12" x14ac:dyDescent="0.2">
      <c r="A901" s="66" t="s">
        <v>400</v>
      </c>
      <c r="B901" s="68">
        <v>42614</v>
      </c>
      <c r="C901" s="68" t="s">
        <v>578</v>
      </c>
      <c r="D901" s="142" t="s">
        <v>630</v>
      </c>
      <c r="E901" s="141" t="s">
        <v>633</v>
      </c>
      <c r="F901" s="155">
        <v>18</v>
      </c>
      <c r="G901" s="74" t="s">
        <v>377</v>
      </c>
      <c r="J901" s="46" t="s">
        <v>90</v>
      </c>
      <c r="K901" s="256"/>
      <c r="L901" s="5" t="s">
        <v>649</v>
      </c>
    </row>
    <row r="902" spans="1:12" ht="56" x14ac:dyDescent="0.2">
      <c r="A902" s="66" t="s">
        <v>400</v>
      </c>
      <c r="B902" s="68">
        <v>42614</v>
      </c>
      <c r="C902" s="68" t="s">
        <v>578</v>
      </c>
      <c r="D902" s="142" t="s">
        <v>634</v>
      </c>
      <c r="E902" s="141" t="s">
        <v>635</v>
      </c>
      <c r="F902" s="152">
        <v>1</v>
      </c>
      <c r="G902" s="82" t="s">
        <v>360</v>
      </c>
      <c r="H902" s="256"/>
      <c r="I902" s="256"/>
      <c r="J902" s="46" t="s">
        <v>90</v>
      </c>
      <c r="K902" s="256"/>
      <c r="L902" s="5" t="s">
        <v>81</v>
      </c>
    </row>
    <row r="903" spans="1:12" ht="25" x14ac:dyDescent="0.2">
      <c r="A903" s="66" t="s">
        <v>400</v>
      </c>
      <c r="B903" s="68">
        <v>42614</v>
      </c>
      <c r="C903" s="68" t="s">
        <v>578</v>
      </c>
      <c r="D903" s="142" t="s">
        <v>634</v>
      </c>
      <c r="E903" s="141" t="s">
        <v>635</v>
      </c>
      <c r="F903" s="153">
        <v>2</v>
      </c>
      <c r="G903" s="257" t="s">
        <v>361</v>
      </c>
      <c r="H903" s="258"/>
      <c r="I903" s="147"/>
      <c r="J903" s="46" t="s">
        <v>90</v>
      </c>
      <c r="K903" s="256"/>
      <c r="L903" s="5" t="s">
        <v>81</v>
      </c>
    </row>
    <row r="904" spans="1:12" ht="28" x14ac:dyDescent="0.2">
      <c r="A904" s="66" t="s">
        <v>400</v>
      </c>
      <c r="B904" s="68">
        <v>42614</v>
      </c>
      <c r="C904" s="68" t="s">
        <v>578</v>
      </c>
      <c r="D904" s="142" t="s">
        <v>634</v>
      </c>
      <c r="E904" s="141" t="s">
        <v>635</v>
      </c>
      <c r="F904" s="155">
        <v>3</v>
      </c>
      <c r="G904" s="154" t="s">
        <v>362</v>
      </c>
      <c r="J904" s="46" t="s">
        <v>90</v>
      </c>
      <c r="K904" s="256"/>
      <c r="L904" s="5" t="s">
        <v>81</v>
      </c>
    </row>
    <row r="905" spans="1:12" ht="28" x14ac:dyDescent="0.2">
      <c r="A905" s="66" t="s">
        <v>400</v>
      </c>
      <c r="B905" s="68">
        <v>42614</v>
      </c>
      <c r="C905" s="68" t="s">
        <v>578</v>
      </c>
      <c r="D905" s="142" t="s">
        <v>634</v>
      </c>
      <c r="E905" s="141" t="s">
        <v>635</v>
      </c>
      <c r="F905" s="155">
        <v>4</v>
      </c>
      <c r="G905" s="154" t="s">
        <v>363</v>
      </c>
      <c r="J905" s="46" t="s">
        <v>90</v>
      </c>
      <c r="K905" s="256"/>
      <c r="L905" s="5" t="s">
        <v>81</v>
      </c>
    </row>
    <row r="906" spans="1:12" ht="28" x14ac:dyDescent="0.2">
      <c r="A906" s="66" t="s">
        <v>400</v>
      </c>
      <c r="B906" s="68">
        <v>42614</v>
      </c>
      <c r="C906" s="68" t="s">
        <v>578</v>
      </c>
      <c r="D906" s="142" t="s">
        <v>634</v>
      </c>
      <c r="E906" s="141" t="s">
        <v>635</v>
      </c>
      <c r="F906" s="155">
        <v>5</v>
      </c>
      <c r="G906" s="154" t="s">
        <v>364</v>
      </c>
      <c r="J906" s="46" t="s">
        <v>90</v>
      </c>
      <c r="K906" s="256"/>
      <c r="L906" s="5" t="s">
        <v>81</v>
      </c>
    </row>
    <row r="907" spans="1:12" ht="42" x14ac:dyDescent="0.2">
      <c r="A907" s="66" t="s">
        <v>400</v>
      </c>
      <c r="B907" s="68">
        <v>42614</v>
      </c>
      <c r="C907" s="68" t="s">
        <v>578</v>
      </c>
      <c r="D907" s="142" t="s">
        <v>634</v>
      </c>
      <c r="E907" s="141" t="s">
        <v>635</v>
      </c>
      <c r="F907" s="155">
        <v>6</v>
      </c>
      <c r="G907" s="154" t="s">
        <v>365</v>
      </c>
      <c r="J907" s="46" t="s">
        <v>90</v>
      </c>
      <c r="K907" s="256"/>
      <c r="L907" s="5" t="s">
        <v>81</v>
      </c>
    </row>
    <row r="908" spans="1:12" ht="28" x14ac:dyDescent="0.2">
      <c r="A908" s="66" t="s">
        <v>400</v>
      </c>
      <c r="B908" s="68">
        <v>42614</v>
      </c>
      <c r="C908" s="68" t="s">
        <v>578</v>
      </c>
      <c r="D908" s="142" t="s">
        <v>634</v>
      </c>
      <c r="E908" s="141" t="s">
        <v>635</v>
      </c>
      <c r="F908" s="155">
        <v>7</v>
      </c>
      <c r="G908" s="154" t="s">
        <v>366</v>
      </c>
      <c r="J908" s="46" t="s">
        <v>90</v>
      </c>
      <c r="K908" s="256"/>
      <c r="L908" s="5" t="s">
        <v>81</v>
      </c>
    </row>
    <row r="909" spans="1:12" ht="42" x14ac:dyDescent="0.2">
      <c r="A909" s="66" t="s">
        <v>400</v>
      </c>
      <c r="B909" s="68">
        <v>42614</v>
      </c>
      <c r="C909" s="68" t="s">
        <v>578</v>
      </c>
      <c r="D909" s="142" t="s">
        <v>634</v>
      </c>
      <c r="E909" s="141" t="s">
        <v>635</v>
      </c>
      <c r="F909" s="155">
        <v>8</v>
      </c>
      <c r="G909" s="154" t="s">
        <v>367</v>
      </c>
      <c r="J909" s="46" t="s">
        <v>90</v>
      </c>
      <c r="K909" s="256"/>
      <c r="L909" s="5" t="s">
        <v>81</v>
      </c>
    </row>
    <row r="910" spans="1:12" ht="70" x14ac:dyDescent="0.2">
      <c r="A910" s="66" t="s">
        <v>400</v>
      </c>
      <c r="B910" s="68">
        <v>42614</v>
      </c>
      <c r="C910" s="68" t="s">
        <v>578</v>
      </c>
      <c r="D910" s="142" t="s">
        <v>634</v>
      </c>
      <c r="E910" s="141" t="s">
        <v>635</v>
      </c>
      <c r="F910" s="155">
        <v>9</v>
      </c>
      <c r="G910" s="154" t="s">
        <v>368</v>
      </c>
      <c r="J910" s="46" t="s">
        <v>90</v>
      </c>
      <c r="K910" s="256"/>
      <c r="L910" s="5" t="s">
        <v>82</v>
      </c>
    </row>
    <row r="911" spans="1:12" ht="28" x14ac:dyDescent="0.2">
      <c r="A911" s="66" t="s">
        <v>400</v>
      </c>
      <c r="B911" s="68">
        <v>42614</v>
      </c>
      <c r="C911" s="68" t="s">
        <v>578</v>
      </c>
      <c r="D911" s="142" t="s">
        <v>634</v>
      </c>
      <c r="E911" s="141" t="s">
        <v>635</v>
      </c>
      <c r="F911" s="155">
        <v>10</v>
      </c>
      <c r="G911" s="154" t="s">
        <v>369</v>
      </c>
      <c r="J911" s="46" t="s">
        <v>90</v>
      </c>
      <c r="K911" s="256"/>
      <c r="L911" s="5" t="s">
        <v>81</v>
      </c>
    </row>
    <row r="912" spans="1:12" ht="70" x14ac:dyDescent="0.2">
      <c r="A912" s="66" t="s">
        <v>400</v>
      </c>
      <c r="B912" s="68">
        <v>42614</v>
      </c>
      <c r="C912" s="68" t="s">
        <v>578</v>
      </c>
      <c r="D912" s="142" t="s">
        <v>634</v>
      </c>
      <c r="E912" s="141" t="s">
        <v>635</v>
      </c>
      <c r="F912" s="155">
        <v>11</v>
      </c>
      <c r="G912" s="154" t="s">
        <v>370</v>
      </c>
      <c r="J912" s="46" t="s">
        <v>90</v>
      </c>
      <c r="K912" s="256"/>
      <c r="L912" s="5" t="s">
        <v>82</v>
      </c>
    </row>
    <row r="913" spans="1:12" ht="56" x14ac:dyDescent="0.2">
      <c r="A913" s="66" t="s">
        <v>400</v>
      </c>
      <c r="B913" s="68">
        <v>42614</v>
      </c>
      <c r="C913" s="68" t="s">
        <v>578</v>
      </c>
      <c r="D913" s="142" t="s">
        <v>634</v>
      </c>
      <c r="E913" s="141" t="s">
        <v>635</v>
      </c>
      <c r="F913" s="155">
        <v>12</v>
      </c>
      <c r="G913" s="154" t="s">
        <v>371</v>
      </c>
      <c r="J913" s="46" t="s">
        <v>90</v>
      </c>
      <c r="K913" s="256"/>
      <c r="L913" s="5" t="s">
        <v>81</v>
      </c>
    </row>
    <row r="914" spans="1:12" x14ac:dyDescent="0.2">
      <c r="A914" s="66" t="s">
        <v>400</v>
      </c>
      <c r="B914" s="68">
        <v>42614</v>
      </c>
      <c r="C914" s="68" t="s">
        <v>578</v>
      </c>
      <c r="D914" s="142" t="s">
        <v>634</v>
      </c>
      <c r="E914" s="141" t="s">
        <v>635</v>
      </c>
      <c r="F914" s="155">
        <v>13</v>
      </c>
      <c r="G914" s="74" t="s">
        <v>372</v>
      </c>
      <c r="J914" s="46" t="s">
        <v>90</v>
      </c>
      <c r="K914" s="256"/>
      <c r="L914" s="5" t="s">
        <v>649</v>
      </c>
    </row>
    <row r="915" spans="1:12" x14ac:dyDescent="0.2">
      <c r="A915" s="66" t="s">
        <v>400</v>
      </c>
      <c r="B915" s="68">
        <v>42614</v>
      </c>
      <c r="C915" s="68" t="s">
        <v>578</v>
      </c>
      <c r="D915" s="142" t="s">
        <v>634</v>
      </c>
      <c r="E915" s="141" t="s">
        <v>635</v>
      </c>
      <c r="F915" s="155">
        <v>14</v>
      </c>
      <c r="G915" s="74" t="s">
        <v>373</v>
      </c>
      <c r="J915" s="46" t="s">
        <v>90</v>
      </c>
      <c r="K915" s="256"/>
      <c r="L915" s="5" t="s">
        <v>649</v>
      </c>
    </row>
    <row r="916" spans="1:12" x14ac:dyDescent="0.2">
      <c r="A916" s="66" t="s">
        <v>400</v>
      </c>
      <c r="B916" s="68">
        <v>42614</v>
      </c>
      <c r="C916" s="68" t="s">
        <v>578</v>
      </c>
      <c r="D916" s="142" t="s">
        <v>634</v>
      </c>
      <c r="E916" s="141" t="s">
        <v>635</v>
      </c>
      <c r="F916" s="155">
        <v>15</v>
      </c>
      <c r="G916" s="74" t="s">
        <v>374</v>
      </c>
      <c r="J916" s="46" t="s">
        <v>90</v>
      </c>
      <c r="K916" s="256"/>
      <c r="L916" s="5" t="s">
        <v>649</v>
      </c>
    </row>
    <row r="917" spans="1:12" ht="28" x14ac:dyDescent="0.2">
      <c r="A917" s="66" t="s">
        <v>400</v>
      </c>
      <c r="B917" s="68">
        <v>42614</v>
      </c>
      <c r="C917" s="68" t="s">
        <v>578</v>
      </c>
      <c r="D917" s="142" t="s">
        <v>634</v>
      </c>
      <c r="E917" s="141" t="s">
        <v>635</v>
      </c>
      <c r="F917" s="155">
        <v>16</v>
      </c>
      <c r="G917" s="154" t="s">
        <v>375</v>
      </c>
      <c r="J917" s="46" t="s">
        <v>90</v>
      </c>
      <c r="K917" s="256"/>
      <c r="L917" s="5" t="s">
        <v>649</v>
      </c>
    </row>
    <row r="918" spans="1:12" x14ac:dyDescent="0.2">
      <c r="A918" s="66" t="s">
        <v>400</v>
      </c>
      <c r="B918" s="68">
        <v>42614</v>
      </c>
      <c r="C918" s="68" t="s">
        <v>578</v>
      </c>
      <c r="D918" s="142" t="s">
        <v>634</v>
      </c>
      <c r="E918" s="141" t="s">
        <v>635</v>
      </c>
      <c r="F918" s="155">
        <v>17</v>
      </c>
      <c r="G918" s="74" t="s">
        <v>376</v>
      </c>
      <c r="J918" s="46" t="s">
        <v>90</v>
      </c>
      <c r="K918" s="256"/>
      <c r="L918" s="5" t="s">
        <v>649</v>
      </c>
    </row>
    <row r="919" spans="1:12" x14ac:dyDescent="0.2">
      <c r="A919" s="66" t="s">
        <v>400</v>
      </c>
      <c r="B919" s="68">
        <v>42614</v>
      </c>
      <c r="C919" s="68" t="s">
        <v>578</v>
      </c>
      <c r="D919" s="142" t="s">
        <v>634</v>
      </c>
      <c r="E919" s="141" t="s">
        <v>635</v>
      </c>
      <c r="F919" s="155">
        <v>18</v>
      </c>
      <c r="G919" s="74" t="s">
        <v>377</v>
      </c>
      <c r="J919" s="46" t="s">
        <v>90</v>
      </c>
      <c r="K919" s="256"/>
      <c r="L919" s="5" t="s">
        <v>649</v>
      </c>
    </row>
    <row r="920" spans="1:12" ht="56" x14ac:dyDescent="0.2">
      <c r="A920" s="66" t="s">
        <v>400</v>
      </c>
      <c r="B920" s="68">
        <v>42614</v>
      </c>
      <c r="C920" s="68" t="s">
        <v>578</v>
      </c>
      <c r="D920" s="142" t="s">
        <v>636</v>
      </c>
      <c r="E920" s="141" t="s">
        <v>635</v>
      </c>
      <c r="F920" s="152">
        <v>1</v>
      </c>
      <c r="G920" s="82" t="s">
        <v>360</v>
      </c>
      <c r="H920" s="256"/>
      <c r="I920" s="256"/>
      <c r="J920" s="46" t="s">
        <v>90</v>
      </c>
      <c r="K920" s="256"/>
      <c r="L920" s="5" t="s">
        <v>81</v>
      </c>
    </row>
    <row r="921" spans="1:12" ht="25" x14ac:dyDescent="0.2">
      <c r="A921" s="66" t="s">
        <v>400</v>
      </c>
      <c r="B921" s="68">
        <v>42614</v>
      </c>
      <c r="C921" s="68" t="s">
        <v>578</v>
      </c>
      <c r="D921" s="142" t="s">
        <v>636</v>
      </c>
      <c r="E921" s="141" t="s">
        <v>635</v>
      </c>
      <c r="F921" s="153">
        <v>2</v>
      </c>
      <c r="G921" s="257" t="s">
        <v>361</v>
      </c>
      <c r="H921" s="258"/>
      <c r="I921" s="147"/>
      <c r="J921" s="46" t="s">
        <v>90</v>
      </c>
      <c r="K921" s="256"/>
      <c r="L921" s="5" t="s">
        <v>81</v>
      </c>
    </row>
    <row r="922" spans="1:12" ht="28" x14ac:dyDescent="0.2">
      <c r="A922" s="66" t="s">
        <v>400</v>
      </c>
      <c r="B922" s="68">
        <v>42614</v>
      </c>
      <c r="C922" s="68" t="s">
        <v>578</v>
      </c>
      <c r="D922" s="142" t="s">
        <v>636</v>
      </c>
      <c r="E922" s="141" t="s">
        <v>635</v>
      </c>
      <c r="F922" s="155">
        <v>3</v>
      </c>
      <c r="G922" s="154" t="s">
        <v>362</v>
      </c>
      <c r="J922" s="46" t="s">
        <v>90</v>
      </c>
      <c r="K922" s="256"/>
      <c r="L922" s="5" t="s">
        <v>81</v>
      </c>
    </row>
    <row r="923" spans="1:12" ht="28" x14ac:dyDescent="0.2">
      <c r="A923" s="66" t="s">
        <v>400</v>
      </c>
      <c r="B923" s="68">
        <v>42614</v>
      </c>
      <c r="C923" s="68" t="s">
        <v>578</v>
      </c>
      <c r="D923" s="142" t="s">
        <v>636</v>
      </c>
      <c r="E923" s="141" t="s">
        <v>635</v>
      </c>
      <c r="F923" s="155">
        <v>4</v>
      </c>
      <c r="G923" s="154" t="s">
        <v>363</v>
      </c>
      <c r="J923" s="46" t="s">
        <v>90</v>
      </c>
      <c r="K923" s="256"/>
      <c r="L923" s="5" t="s">
        <v>81</v>
      </c>
    </row>
    <row r="924" spans="1:12" ht="28" x14ac:dyDescent="0.2">
      <c r="A924" s="66" t="s">
        <v>400</v>
      </c>
      <c r="B924" s="68">
        <v>42614</v>
      </c>
      <c r="C924" s="68" t="s">
        <v>578</v>
      </c>
      <c r="D924" s="142" t="s">
        <v>636</v>
      </c>
      <c r="E924" s="141" t="s">
        <v>635</v>
      </c>
      <c r="F924" s="155">
        <v>5</v>
      </c>
      <c r="G924" s="154" t="s">
        <v>364</v>
      </c>
      <c r="J924" s="46" t="s">
        <v>90</v>
      </c>
      <c r="K924" s="256"/>
      <c r="L924" s="5" t="s">
        <v>81</v>
      </c>
    </row>
    <row r="925" spans="1:12" ht="42" x14ac:dyDescent="0.2">
      <c r="A925" s="66" t="s">
        <v>400</v>
      </c>
      <c r="B925" s="68">
        <v>42614</v>
      </c>
      <c r="C925" s="68" t="s">
        <v>578</v>
      </c>
      <c r="D925" s="142" t="s">
        <v>636</v>
      </c>
      <c r="E925" s="141" t="s">
        <v>635</v>
      </c>
      <c r="F925" s="155">
        <v>6</v>
      </c>
      <c r="G925" s="154" t="s">
        <v>365</v>
      </c>
      <c r="J925" s="46" t="s">
        <v>90</v>
      </c>
      <c r="K925" s="256"/>
      <c r="L925" s="5" t="s">
        <v>81</v>
      </c>
    </row>
    <row r="926" spans="1:12" ht="28" x14ac:dyDescent="0.2">
      <c r="A926" s="66" t="s">
        <v>400</v>
      </c>
      <c r="B926" s="68">
        <v>42614</v>
      </c>
      <c r="C926" s="68" t="s">
        <v>578</v>
      </c>
      <c r="D926" s="142" t="s">
        <v>636</v>
      </c>
      <c r="E926" s="141" t="s">
        <v>635</v>
      </c>
      <c r="F926" s="155">
        <v>7</v>
      </c>
      <c r="G926" s="154" t="s">
        <v>366</v>
      </c>
      <c r="J926" s="46" t="s">
        <v>90</v>
      </c>
      <c r="K926" s="256"/>
      <c r="L926" s="5" t="s">
        <v>81</v>
      </c>
    </row>
    <row r="927" spans="1:12" ht="42" x14ac:dyDescent="0.2">
      <c r="A927" s="66" t="s">
        <v>400</v>
      </c>
      <c r="B927" s="68">
        <v>42614</v>
      </c>
      <c r="C927" s="68" t="s">
        <v>578</v>
      </c>
      <c r="D927" s="142" t="s">
        <v>636</v>
      </c>
      <c r="E927" s="141" t="s">
        <v>635</v>
      </c>
      <c r="F927" s="155">
        <v>8</v>
      </c>
      <c r="G927" s="154" t="s">
        <v>367</v>
      </c>
      <c r="J927" s="46" t="s">
        <v>90</v>
      </c>
      <c r="K927" s="256"/>
      <c r="L927" s="5" t="s">
        <v>81</v>
      </c>
    </row>
    <row r="928" spans="1:12" ht="70" x14ac:dyDescent="0.2">
      <c r="A928" s="66" t="s">
        <v>400</v>
      </c>
      <c r="B928" s="68">
        <v>42614</v>
      </c>
      <c r="C928" s="68" t="s">
        <v>578</v>
      </c>
      <c r="D928" s="142" t="s">
        <v>636</v>
      </c>
      <c r="E928" s="141" t="s">
        <v>635</v>
      </c>
      <c r="F928" s="155">
        <v>9</v>
      </c>
      <c r="G928" s="154" t="s">
        <v>368</v>
      </c>
      <c r="J928" s="46" t="s">
        <v>90</v>
      </c>
      <c r="K928" s="256"/>
      <c r="L928" s="5" t="s">
        <v>82</v>
      </c>
    </row>
    <row r="929" spans="1:12" ht="28" x14ac:dyDescent="0.2">
      <c r="A929" s="66" t="s">
        <v>400</v>
      </c>
      <c r="B929" s="68">
        <v>42614</v>
      </c>
      <c r="C929" s="68" t="s">
        <v>578</v>
      </c>
      <c r="D929" s="142" t="s">
        <v>636</v>
      </c>
      <c r="E929" s="141" t="s">
        <v>635</v>
      </c>
      <c r="F929" s="155">
        <v>10</v>
      </c>
      <c r="G929" s="154" t="s">
        <v>369</v>
      </c>
      <c r="J929" s="46" t="s">
        <v>90</v>
      </c>
      <c r="K929" s="256"/>
      <c r="L929" s="5" t="s">
        <v>81</v>
      </c>
    </row>
    <row r="930" spans="1:12" ht="70" x14ac:dyDescent="0.2">
      <c r="A930" s="66" t="s">
        <v>400</v>
      </c>
      <c r="B930" s="68">
        <v>42614</v>
      </c>
      <c r="C930" s="68" t="s">
        <v>578</v>
      </c>
      <c r="D930" s="142" t="s">
        <v>636</v>
      </c>
      <c r="E930" s="141" t="s">
        <v>635</v>
      </c>
      <c r="F930" s="155">
        <v>11</v>
      </c>
      <c r="G930" s="154" t="s">
        <v>370</v>
      </c>
      <c r="J930" s="46" t="s">
        <v>90</v>
      </c>
      <c r="K930" s="256"/>
      <c r="L930" s="5" t="s">
        <v>82</v>
      </c>
    </row>
    <row r="931" spans="1:12" ht="56" x14ac:dyDescent="0.2">
      <c r="A931" s="66" t="s">
        <v>400</v>
      </c>
      <c r="B931" s="68">
        <v>42614</v>
      </c>
      <c r="C931" s="68" t="s">
        <v>578</v>
      </c>
      <c r="D931" s="142" t="s">
        <v>636</v>
      </c>
      <c r="E931" s="141" t="s">
        <v>635</v>
      </c>
      <c r="F931" s="155">
        <v>12</v>
      </c>
      <c r="G931" s="154" t="s">
        <v>371</v>
      </c>
      <c r="J931" s="46" t="s">
        <v>90</v>
      </c>
      <c r="K931" s="256"/>
      <c r="L931" s="5" t="s">
        <v>81</v>
      </c>
    </row>
    <row r="932" spans="1:12" x14ac:dyDescent="0.2">
      <c r="A932" s="66" t="s">
        <v>400</v>
      </c>
      <c r="B932" s="68">
        <v>42614</v>
      </c>
      <c r="C932" s="68" t="s">
        <v>578</v>
      </c>
      <c r="D932" s="142" t="s">
        <v>636</v>
      </c>
      <c r="E932" s="141" t="s">
        <v>635</v>
      </c>
      <c r="F932" s="155">
        <v>13</v>
      </c>
      <c r="G932" s="74" t="s">
        <v>372</v>
      </c>
      <c r="J932" s="46" t="s">
        <v>90</v>
      </c>
      <c r="K932" s="256"/>
      <c r="L932" s="5" t="s">
        <v>649</v>
      </c>
    </row>
    <row r="933" spans="1:12" x14ac:dyDescent="0.2">
      <c r="A933" s="66" t="s">
        <v>400</v>
      </c>
      <c r="B933" s="68">
        <v>42614</v>
      </c>
      <c r="C933" s="68" t="s">
        <v>578</v>
      </c>
      <c r="D933" s="142" t="s">
        <v>636</v>
      </c>
      <c r="E933" s="141" t="s">
        <v>635</v>
      </c>
      <c r="F933" s="155">
        <v>14</v>
      </c>
      <c r="G933" s="74" t="s">
        <v>373</v>
      </c>
      <c r="J933" s="46" t="s">
        <v>90</v>
      </c>
      <c r="K933" s="256"/>
      <c r="L933" s="5" t="s">
        <v>649</v>
      </c>
    </row>
    <row r="934" spans="1:12" x14ac:dyDescent="0.2">
      <c r="A934" s="66" t="s">
        <v>400</v>
      </c>
      <c r="B934" s="68">
        <v>42614</v>
      </c>
      <c r="C934" s="68" t="s">
        <v>578</v>
      </c>
      <c r="D934" s="142" t="s">
        <v>636</v>
      </c>
      <c r="E934" s="141" t="s">
        <v>635</v>
      </c>
      <c r="F934" s="155">
        <v>15</v>
      </c>
      <c r="G934" s="74" t="s">
        <v>374</v>
      </c>
      <c r="J934" s="46" t="s">
        <v>90</v>
      </c>
      <c r="K934" s="256"/>
      <c r="L934" s="5" t="s">
        <v>649</v>
      </c>
    </row>
    <row r="935" spans="1:12" ht="28" x14ac:dyDescent="0.2">
      <c r="A935" s="66" t="s">
        <v>400</v>
      </c>
      <c r="B935" s="68">
        <v>42614</v>
      </c>
      <c r="C935" s="68" t="s">
        <v>578</v>
      </c>
      <c r="D935" s="142" t="s">
        <v>636</v>
      </c>
      <c r="E935" s="141" t="s">
        <v>635</v>
      </c>
      <c r="F935" s="155">
        <v>16</v>
      </c>
      <c r="G935" s="154" t="s">
        <v>375</v>
      </c>
      <c r="J935" s="46" t="s">
        <v>90</v>
      </c>
      <c r="K935" s="256"/>
      <c r="L935" s="5" t="s">
        <v>649</v>
      </c>
    </row>
    <row r="936" spans="1:12" x14ac:dyDescent="0.2">
      <c r="A936" s="66" t="s">
        <v>400</v>
      </c>
      <c r="B936" s="68">
        <v>42614</v>
      </c>
      <c r="C936" s="68" t="s">
        <v>578</v>
      </c>
      <c r="D936" s="142" t="s">
        <v>636</v>
      </c>
      <c r="E936" s="141" t="s">
        <v>635</v>
      </c>
      <c r="F936" s="155">
        <v>17</v>
      </c>
      <c r="G936" s="74" t="s">
        <v>376</v>
      </c>
      <c r="J936" s="46" t="s">
        <v>90</v>
      </c>
      <c r="K936" s="256"/>
      <c r="L936" s="5" t="s">
        <v>649</v>
      </c>
    </row>
    <row r="937" spans="1:12" x14ac:dyDescent="0.2">
      <c r="A937" s="66" t="s">
        <v>400</v>
      </c>
      <c r="B937" s="68">
        <v>42614</v>
      </c>
      <c r="C937" s="68" t="s">
        <v>578</v>
      </c>
      <c r="D937" s="142" t="s">
        <v>636</v>
      </c>
      <c r="E937" s="141" t="s">
        <v>635</v>
      </c>
      <c r="F937" s="155">
        <v>18</v>
      </c>
      <c r="G937" s="74" t="s">
        <v>377</v>
      </c>
      <c r="J937" s="46" t="s">
        <v>90</v>
      </c>
      <c r="K937" s="256"/>
      <c r="L937" s="5" t="s">
        <v>649</v>
      </c>
    </row>
    <row r="938" spans="1:12" ht="56" x14ac:dyDescent="0.2">
      <c r="A938" s="66" t="s">
        <v>400</v>
      </c>
      <c r="B938" s="68">
        <v>42614</v>
      </c>
      <c r="C938" s="68" t="s">
        <v>578</v>
      </c>
      <c r="D938" s="142" t="s">
        <v>637</v>
      </c>
      <c r="E938" s="141" t="s">
        <v>384</v>
      </c>
      <c r="F938" s="152">
        <v>1</v>
      </c>
      <c r="G938" s="82" t="s">
        <v>360</v>
      </c>
      <c r="H938" s="256"/>
      <c r="I938" s="256"/>
      <c r="J938" s="46" t="s">
        <v>87</v>
      </c>
      <c r="K938" s="256"/>
      <c r="L938" s="5" t="s">
        <v>81</v>
      </c>
    </row>
    <row r="939" spans="1:12" ht="25" x14ac:dyDescent="0.2">
      <c r="A939" s="66" t="s">
        <v>400</v>
      </c>
      <c r="B939" s="68">
        <v>42614</v>
      </c>
      <c r="C939" s="68" t="s">
        <v>578</v>
      </c>
      <c r="D939" s="142" t="s">
        <v>637</v>
      </c>
      <c r="E939" s="141" t="s">
        <v>384</v>
      </c>
      <c r="F939" s="153">
        <v>2</v>
      </c>
      <c r="G939" s="257" t="s">
        <v>361</v>
      </c>
      <c r="H939" s="258"/>
      <c r="I939" s="147"/>
      <c r="J939" s="46" t="s">
        <v>87</v>
      </c>
      <c r="K939" s="256"/>
      <c r="L939" s="5" t="s">
        <v>82</v>
      </c>
    </row>
    <row r="940" spans="1:12" ht="28" x14ac:dyDescent="0.2">
      <c r="A940" s="66" t="s">
        <v>400</v>
      </c>
      <c r="B940" s="68">
        <v>42614</v>
      </c>
      <c r="C940" s="68" t="s">
        <v>578</v>
      </c>
      <c r="D940" s="142" t="s">
        <v>637</v>
      </c>
      <c r="E940" s="141" t="s">
        <v>384</v>
      </c>
      <c r="F940" s="155">
        <v>3</v>
      </c>
      <c r="G940" s="154" t="s">
        <v>362</v>
      </c>
      <c r="J940" s="46" t="s">
        <v>87</v>
      </c>
      <c r="K940" s="256"/>
      <c r="L940" s="5" t="s">
        <v>82</v>
      </c>
    </row>
    <row r="941" spans="1:12" ht="28" x14ac:dyDescent="0.2">
      <c r="A941" s="66" t="s">
        <v>400</v>
      </c>
      <c r="B941" s="68">
        <v>42614</v>
      </c>
      <c r="C941" s="68" t="s">
        <v>578</v>
      </c>
      <c r="D941" s="142" t="s">
        <v>637</v>
      </c>
      <c r="E941" s="141" t="s">
        <v>384</v>
      </c>
      <c r="F941" s="155">
        <v>4</v>
      </c>
      <c r="G941" s="154" t="s">
        <v>363</v>
      </c>
      <c r="J941" s="46" t="s">
        <v>87</v>
      </c>
      <c r="K941" s="256"/>
      <c r="L941" s="5" t="s">
        <v>81</v>
      </c>
    </row>
    <row r="942" spans="1:12" ht="28" x14ac:dyDescent="0.2">
      <c r="A942" s="66" t="s">
        <v>400</v>
      </c>
      <c r="B942" s="68">
        <v>42614</v>
      </c>
      <c r="C942" s="68" t="s">
        <v>578</v>
      </c>
      <c r="D942" s="142" t="s">
        <v>637</v>
      </c>
      <c r="E942" s="141" t="s">
        <v>384</v>
      </c>
      <c r="F942" s="155">
        <v>5</v>
      </c>
      <c r="G942" s="154" t="s">
        <v>364</v>
      </c>
      <c r="J942" s="46" t="s">
        <v>87</v>
      </c>
      <c r="K942" s="256"/>
      <c r="L942" s="5" t="s">
        <v>81</v>
      </c>
    </row>
    <row r="943" spans="1:12" ht="42" x14ac:dyDescent="0.2">
      <c r="A943" s="66" t="s">
        <v>400</v>
      </c>
      <c r="B943" s="68">
        <v>42614</v>
      </c>
      <c r="C943" s="68" t="s">
        <v>578</v>
      </c>
      <c r="D943" s="142" t="s">
        <v>637</v>
      </c>
      <c r="E943" s="141" t="s">
        <v>384</v>
      </c>
      <c r="F943" s="155">
        <v>6</v>
      </c>
      <c r="G943" s="154" t="s">
        <v>365</v>
      </c>
      <c r="J943" s="46" t="s">
        <v>87</v>
      </c>
      <c r="K943" s="256"/>
      <c r="L943" s="5" t="s">
        <v>81</v>
      </c>
    </row>
    <row r="944" spans="1:12" ht="28" x14ac:dyDescent="0.2">
      <c r="A944" s="66" t="s">
        <v>400</v>
      </c>
      <c r="B944" s="68">
        <v>42614</v>
      </c>
      <c r="C944" s="68" t="s">
        <v>578</v>
      </c>
      <c r="D944" s="142" t="s">
        <v>637</v>
      </c>
      <c r="E944" s="141" t="s">
        <v>384</v>
      </c>
      <c r="F944" s="155">
        <v>7</v>
      </c>
      <c r="G944" s="154" t="s">
        <v>366</v>
      </c>
      <c r="J944" s="46" t="s">
        <v>87</v>
      </c>
      <c r="K944" s="256"/>
      <c r="L944" s="5" t="s">
        <v>81</v>
      </c>
    </row>
    <row r="945" spans="1:12" ht="42" x14ac:dyDescent="0.2">
      <c r="A945" s="66" t="s">
        <v>400</v>
      </c>
      <c r="B945" s="68">
        <v>42614</v>
      </c>
      <c r="C945" s="68" t="s">
        <v>578</v>
      </c>
      <c r="D945" s="142" t="s">
        <v>637</v>
      </c>
      <c r="E945" s="141" t="s">
        <v>384</v>
      </c>
      <c r="F945" s="155">
        <v>8</v>
      </c>
      <c r="G945" s="154" t="s">
        <v>367</v>
      </c>
      <c r="J945" s="46" t="s">
        <v>87</v>
      </c>
      <c r="K945" s="256"/>
      <c r="L945" s="5" t="s">
        <v>81</v>
      </c>
    </row>
    <row r="946" spans="1:12" ht="70" x14ac:dyDescent="0.2">
      <c r="A946" s="66" t="s">
        <v>400</v>
      </c>
      <c r="B946" s="68">
        <v>42614</v>
      </c>
      <c r="C946" s="68" t="s">
        <v>578</v>
      </c>
      <c r="D946" s="142" t="s">
        <v>637</v>
      </c>
      <c r="E946" s="141" t="s">
        <v>384</v>
      </c>
      <c r="F946" s="155">
        <v>9</v>
      </c>
      <c r="G946" s="154" t="s">
        <v>368</v>
      </c>
      <c r="J946" s="46" t="s">
        <v>87</v>
      </c>
      <c r="K946" s="256"/>
      <c r="L946" s="5" t="s">
        <v>82</v>
      </c>
    </row>
    <row r="947" spans="1:12" ht="28" x14ac:dyDescent="0.2">
      <c r="A947" s="66" t="s">
        <v>400</v>
      </c>
      <c r="B947" s="68">
        <v>42614</v>
      </c>
      <c r="C947" s="68" t="s">
        <v>578</v>
      </c>
      <c r="D947" s="142" t="s">
        <v>637</v>
      </c>
      <c r="E947" s="141" t="s">
        <v>384</v>
      </c>
      <c r="F947" s="155">
        <v>10</v>
      </c>
      <c r="G947" s="154" t="s">
        <v>369</v>
      </c>
      <c r="J947" s="46" t="s">
        <v>87</v>
      </c>
      <c r="K947" s="256"/>
      <c r="L947" s="5" t="s">
        <v>81</v>
      </c>
    </row>
    <row r="948" spans="1:12" ht="70" x14ac:dyDescent="0.2">
      <c r="A948" s="66" t="s">
        <v>400</v>
      </c>
      <c r="B948" s="68">
        <v>42614</v>
      </c>
      <c r="C948" s="68" t="s">
        <v>578</v>
      </c>
      <c r="D948" s="142" t="s">
        <v>637</v>
      </c>
      <c r="E948" s="141" t="s">
        <v>384</v>
      </c>
      <c r="F948" s="155">
        <v>11</v>
      </c>
      <c r="G948" s="154" t="s">
        <v>370</v>
      </c>
      <c r="J948" s="46" t="s">
        <v>87</v>
      </c>
      <c r="K948" s="256"/>
      <c r="L948" s="5" t="s">
        <v>82</v>
      </c>
    </row>
    <row r="949" spans="1:12" ht="56" x14ac:dyDescent="0.2">
      <c r="A949" s="66" t="s">
        <v>400</v>
      </c>
      <c r="B949" s="68">
        <v>42614</v>
      </c>
      <c r="C949" s="68" t="s">
        <v>578</v>
      </c>
      <c r="D949" s="142" t="s">
        <v>637</v>
      </c>
      <c r="E949" s="141" t="s">
        <v>384</v>
      </c>
      <c r="F949" s="155">
        <v>12</v>
      </c>
      <c r="G949" s="154" t="s">
        <v>371</v>
      </c>
      <c r="J949" s="46" t="s">
        <v>87</v>
      </c>
      <c r="K949" s="256"/>
      <c r="L949" s="5" t="s">
        <v>81</v>
      </c>
    </row>
    <row r="950" spans="1:12" x14ac:dyDescent="0.2">
      <c r="A950" s="66" t="s">
        <v>400</v>
      </c>
      <c r="B950" s="68">
        <v>42614</v>
      </c>
      <c r="C950" s="68" t="s">
        <v>578</v>
      </c>
      <c r="D950" s="142" t="s">
        <v>637</v>
      </c>
      <c r="E950" s="141" t="s">
        <v>384</v>
      </c>
      <c r="F950" s="155">
        <v>13</v>
      </c>
      <c r="G950" s="74" t="s">
        <v>372</v>
      </c>
      <c r="J950" s="46" t="s">
        <v>87</v>
      </c>
      <c r="K950" s="256"/>
      <c r="L950" s="5" t="s">
        <v>649</v>
      </c>
    </row>
    <row r="951" spans="1:12" x14ac:dyDescent="0.2">
      <c r="A951" s="66" t="s">
        <v>400</v>
      </c>
      <c r="B951" s="68">
        <v>42614</v>
      </c>
      <c r="C951" s="68" t="s">
        <v>578</v>
      </c>
      <c r="D951" s="142" t="s">
        <v>637</v>
      </c>
      <c r="E951" s="141" t="s">
        <v>384</v>
      </c>
      <c r="F951" s="155">
        <v>14</v>
      </c>
      <c r="G951" s="74" t="s">
        <v>373</v>
      </c>
      <c r="J951" s="46" t="s">
        <v>87</v>
      </c>
      <c r="K951" s="256"/>
      <c r="L951" s="5" t="s">
        <v>649</v>
      </c>
    </row>
    <row r="952" spans="1:12" x14ac:dyDescent="0.2">
      <c r="A952" s="66" t="s">
        <v>400</v>
      </c>
      <c r="B952" s="68">
        <v>42614</v>
      </c>
      <c r="C952" s="68" t="s">
        <v>578</v>
      </c>
      <c r="D952" s="142" t="s">
        <v>637</v>
      </c>
      <c r="E952" s="141" t="s">
        <v>384</v>
      </c>
      <c r="F952" s="155">
        <v>15</v>
      </c>
      <c r="G952" s="74" t="s">
        <v>374</v>
      </c>
      <c r="J952" s="46" t="s">
        <v>87</v>
      </c>
      <c r="K952" s="256"/>
      <c r="L952" s="5" t="s">
        <v>649</v>
      </c>
    </row>
    <row r="953" spans="1:12" ht="28" x14ac:dyDescent="0.2">
      <c r="A953" s="66" t="s">
        <v>400</v>
      </c>
      <c r="B953" s="68">
        <v>42614</v>
      </c>
      <c r="C953" s="68" t="s">
        <v>578</v>
      </c>
      <c r="D953" s="142" t="s">
        <v>637</v>
      </c>
      <c r="E953" s="141" t="s">
        <v>384</v>
      </c>
      <c r="F953" s="155">
        <v>16</v>
      </c>
      <c r="G953" s="154" t="s">
        <v>375</v>
      </c>
      <c r="J953" s="46" t="s">
        <v>87</v>
      </c>
      <c r="K953" s="256"/>
      <c r="L953" s="5" t="s">
        <v>649</v>
      </c>
    </row>
    <row r="954" spans="1:12" x14ac:dyDescent="0.2">
      <c r="A954" s="66" t="s">
        <v>400</v>
      </c>
      <c r="B954" s="68">
        <v>42614</v>
      </c>
      <c r="C954" s="68" t="s">
        <v>578</v>
      </c>
      <c r="D954" s="142" t="s">
        <v>637</v>
      </c>
      <c r="E954" s="141" t="s">
        <v>384</v>
      </c>
      <c r="F954" s="155">
        <v>17</v>
      </c>
      <c r="G954" s="74" t="s">
        <v>376</v>
      </c>
      <c r="J954" s="46" t="s">
        <v>87</v>
      </c>
      <c r="K954" s="256"/>
      <c r="L954" s="5" t="s">
        <v>649</v>
      </c>
    </row>
    <row r="955" spans="1:12" x14ac:dyDescent="0.2">
      <c r="A955" s="66" t="s">
        <v>400</v>
      </c>
      <c r="B955" s="68">
        <v>42614</v>
      </c>
      <c r="C955" s="68" t="s">
        <v>578</v>
      </c>
      <c r="D955" s="142" t="s">
        <v>637</v>
      </c>
      <c r="E955" s="141" t="s">
        <v>384</v>
      </c>
      <c r="F955" s="155">
        <v>18</v>
      </c>
      <c r="G955" s="74" t="s">
        <v>377</v>
      </c>
      <c r="J955" s="46" t="s">
        <v>87</v>
      </c>
      <c r="K955" s="256"/>
      <c r="L955" s="5" t="s">
        <v>649</v>
      </c>
    </row>
    <row r="956" spans="1:12" ht="56" x14ac:dyDescent="0.2">
      <c r="A956" s="66" t="s">
        <v>400</v>
      </c>
      <c r="B956" s="68">
        <v>42614</v>
      </c>
      <c r="C956" s="68" t="s">
        <v>578</v>
      </c>
      <c r="D956" s="142" t="s">
        <v>637</v>
      </c>
      <c r="E956" s="141" t="s">
        <v>638</v>
      </c>
      <c r="F956" s="152">
        <v>1</v>
      </c>
      <c r="G956" s="82" t="s">
        <v>360</v>
      </c>
      <c r="H956" s="256"/>
      <c r="I956" s="256"/>
      <c r="J956" s="46" t="s">
        <v>87</v>
      </c>
      <c r="K956" s="256"/>
      <c r="L956" s="5" t="s">
        <v>81</v>
      </c>
    </row>
    <row r="957" spans="1:12" ht="25" x14ac:dyDescent="0.2">
      <c r="A957" s="66" t="s">
        <v>400</v>
      </c>
      <c r="B957" s="68">
        <v>42614</v>
      </c>
      <c r="C957" s="68" t="s">
        <v>578</v>
      </c>
      <c r="D957" s="142" t="s">
        <v>637</v>
      </c>
      <c r="E957" s="141" t="s">
        <v>638</v>
      </c>
      <c r="F957" s="153">
        <v>2</v>
      </c>
      <c r="G957" s="257" t="s">
        <v>361</v>
      </c>
      <c r="H957" s="258"/>
      <c r="I957" s="147"/>
      <c r="J957" s="46" t="s">
        <v>87</v>
      </c>
      <c r="K957" s="256"/>
      <c r="L957" s="5" t="s">
        <v>82</v>
      </c>
    </row>
    <row r="958" spans="1:12" ht="28" x14ac:dyDescent="0.2">
      <c r="A958" s="66" t="s">
        <v>400</v>
      </c>
      <c r="B958" s="68">
        <v>42614</v>
      </c>
      <c r="C958" s="68" t="s">
        <v>578</v>
      </c>
      <c r="D958" s="142" t="s">
        <v>637</v>
      </c>
      <c r="E958" s="141" t="s">
        <v>638</v>
      </c>
      <c r="F958" s="155">
        <v>3</v>
      </c>
      <c r="G958" s="154" t="s">
        <v>362</v>
      </c>
      <c r="J958" s="46" t="s">
        <v>87</v>
      </c>
      <c r="K958" s="256"/>
      <c r="L958" s="5" t="s">
        <v>82</v>
      </c>
    </row>
    <row r="959" spans="1:12" ht="28" x14ac:dyDescent="0.2">
      <c r="A959" s="66" t="s">
        <v>400</v>
      </c>
      <c r="B959" s="68">
        <v>42614</v>
      </c>
      <c r="C959" s="68" t="s">
        <v>578</v>
      </c>
      <c r="D959" s="142" t="s">
        <v>637</v>
      </c>
      <c r="E959" s="141" t="s">
        <v>638</v>
      </c>
      <c r="F959" s="155">
        <v>4</v>
      </c>
      <c r="G959" s="154" t="s">
        <v>363</v>
      </c>
      <c r="J959" s="46" t="s">
        <v>87</v>
      </c>
      <c r="K959" s="256"/>
      <c r="L959" s="5" t="s">
        <v>81</v>
      </c>
    </row>
    <row r="960" spans="1:12" ht="28" x14ac:dyDescent="0.2">
      <c r="A960" s="66" t="s">
        <v>400</v>
      </c>
      <c r="B960" s="68">
        <v>42614</v>
      </c>
      <c r="C960" s="68" t="s">
        <v>578</v>
      </c>
      <c r="D960" s="142" t="s">
        <v>637</v>
      </c>
      <c r="E960" s="141" t="s">
        <v>638</v>
      </c>
      <c r="F960" s="155">
        <v>5</v>
      </c>
      <c r="G960" s="154" t="s">
        <v>364</v>
      </c>
      <c r="J960" s="46" t="s">
        <v>87</v>
      </c>
      <c r="K960" s="256"/>
      <c r="L960" s="5" t="s">
        <v>81</v>
      </c>
    </row>
    <row r="961" spans="1:12" ht="42" x14ac:dyDescent="0.2">
      <c r="A961" s="66" t="s">
        <v>400</v>
      </c>
      <c r="B961" s="68">
        <v>42614</v>
      </c>
      <c r="C961" s="68" t="s">
        <v>578</v>
      </c>
      <c r="D961" s="142" t="s">
        <v>637</v>
      </c>
      <c r="E961" s="141" t="s">
        <v>638</v>
      </c>
      <c r="F961" s="155">
        <v>6</v>
      </c>
      <c r="G961" s="154" t="s">
        <v>365</v>
      </c>
      <c r="J961" s="46" t="s">
        <v>87</v>
      </c>
      <c r="K961" s="256"/>
      <c r="L961" s="5" t="s">
        <v>81</v>
      </c>
    </row>
    <row r="962" spans="1:12" ht="28" x14ac:dyDescent="0.2">
      <c r="A962" s="66" t="s">
        <v>400</v>
      </c>
      <c r="B962" s="68">
        <v>42614</v>
      </c>
      <c r="C962" s="68" t="s">
        <v>578</v>
      </c>
      <c r="D962" s="142" t="s">
        <v>637</v>
      </c>
      <c r="E962" s="141" t="s">
        <v>638</v>
      </c>
      <c r="F962" s="155">
        <v>7</v>
      </c>
      <c r="G962" s="154" t="s">
        <v>366</v>
      </c>
      <c r="J962" s="46" t="s">
        <v>87</v>
      </c>
      <c r="K962" s="256"/>
      <c r="L962" s="5" t="s">
        <v>81</v>
      </c>
    </row>
    <row r="963" spans="1:12" ht="42" x14ac:dyDescent="0.2">
      <c r="A963" s="66" t="s">
        <v>400</v>
      </c>
      <c r="B963" s="68">
        <v>42614</v>
      </c>
      <c r="C963" s="68" t="s">
        <v>578</v>
      </c>
      <c r="D963" s="142" t="s">
        <v>637</v>
      </c>
      <c r="E963" s="141" t="s">
        <v>638</v>
      </c>
      <c r="F963" s="155">
        <v>8</v>
      </c>
      <c r="G963" s="154" t="s">
        <v>367</v>
      </c>
      <c r="J963" s="46" t="s">
        <v>87</v>
      </c>
      <c r="K963" s="256"/>
      <c r="L963" s="5" t="s">
        <v>81</v>
      </c>
    </row>
    <row r="964" spans="1:12" ht="70" x14ac:dyDescent="0.2">
      <c r="A964" s="66" t="s">
        <v>400</v>
      </c>
      <c r="B964" s="68">
        <v>42614</v>
      </c>
      <c r="C964" s="68" t="s">
        <v>578</v>
      </c>
      <c r="D964" s="142" t="s">
        <v>637</v>
      </c>
      <c r="E964" s="141" t="s">
        <v>638</v>
      </c>
      <c r="F964" s="155">
        <v>9</v>
      </c>
      <c r="G964" s="154" t="s">
        <v>368</v>
      </c>
      <c r="J964" s="46" t="s">
        <v>87</v>
      </c>
      <c r="K964" s="256"/>
      <c r="L964" s="5" t="s">
        <v>82</v>
      </c>
    </row>
    <row r="965" spans="1:12" ht="28" x14ac:dyDescent="0.2">
      <c r="A965" s="66" t="s">
        <v>400</v>
      </c>
      <c r="B965" s="68">
        <v>42614</v>
      </c>
      <c r="C965" s="68" t="s">
        <v>578</v>
      </c>
      <c r="D965" s="142" t="s">
        <v>637</v>
      </c>
      <c r="E965" s="141" t="s">
        <v>638</v>
      </c>
      <c r="F965" s="155">
        <v>10</v>
      </c>
      <c r="G965" s="154" t="s">
        <v>369</v>
      </c>
      <c r="J965" s="46" t="s">
        <v>87</v>
      </c>
      <c r="K965" s="256"/>
      <c r="L965" s="5" t="s">
        <v>81</v>
      </c>
    </row>
    <row r="966" spans="1:12" ht="70" x14ac:dyDescent="0.2">
      <c r="A966" s="66" t="s">
        <v>400</v>
      </c>
      <c r="B966" s="68">
        <v>42614</v>
      </c>
      <c r="C966" s="68" t="s">
        <v>578</v>
      </c>
      <c r="D966" s="142" t="s">
        <v>637</v>
      </c>
      <c r="E966" s="141" t="s">
        <v>638</v>
      </c>
      <c r="F966" s="155">
        <v>11</v>
      </c>
      <c r="G966" s="154" t="s">
        <v>370</v>
      </c>
      <c r="J966" s="46" t="s">
        <v>87</v>
      </c>
      <c r="K966" s="256"/>
      <c r="L966" s="5" t="s">
        <v>82</v>
      </c>
    </row>
    <row r="967" spans="1:12" ht="56" x14ac:dyDescent="0.2">
      <c r="A967" s="66" t="s">
        <v>400</v>
      </c>
      <c r="B967" s="68">
        <v>42614</v>
      </c>
      <c r="C967" s="68" t="s">
        <v>578</v>
      </c>
      <c r="D967" s="142" t="s">
        <v>637</v>
      </c>
      <c r="E967" s="141" t="s">
        <v>638</v>
      </c>
      <c r="F967" s="155">
        <v>12</v>
      </c>
      <c r="G967" s="154" t="s">
        <v>371</v>
      </c>
      <c r="J967" s="46" t="s">
        <v>87</v>
      </c>
      <c r="K967" s="256"/>
      <c r="L967" s="5" t="s">
        <v>81</v>
      </c>
    </row>
    <row r="968" spans="1:12" x14ac:dyDescent="0.2">
      <c r="A968" s="66" t="s">
        <v>400</v>
      </c>
      <c r="B968" s="68">
        <v>42614</v>
      </c>
      <c r="C968" s="68" t="s">
        <v>578</v>
      </c>
      <c r="D968" s="142" t="s">
        <v>637</v>
      </c>
      <c r="E968" s="141" t="s">
        <v>638</v>
      </c>
      <c r="F968" s="155">
        <v>13</v>
      </c>
      <c r="G968" s="74" t="s">
        <v>372</v>
      </c>
      <c r="J968" s="46" t="s">
        <v>87</v>
      </c>
      <c r="K968" s="256"/>
      <c r="L968" s="5" t="s">
        <v>649</v>
      </c>
    </row>
    <row r="969" spans="1:12" x14ac:dyDescent="0.2">
      <c r="A969" s="66" t="s">
        <v>400</v>
      </c>
      <c r="B969" s="68">
        <v>42614</v>
      </c>
      <c r="C969" s="68" t="s">
        <v>578</v>
      </c>
      <c r="D969" s="142" t="s">
        <v>637</v>
      </c>
      <c r="E969" s="141" t="s">
        <v>638</v>
      </c>
      <c r="F969" s="155">
        <v>14</v>
      </c>
      <c r="G969" s="74" t="s">
        <v>373</v>
      </c>
      <c r="J969" s="46" t="s">
        <v>87</v>
      </c>
      <c r="K969" s="256"/>
      <c r="L969" s="5" t="s">
        <v>649</v>
      </c>
    </row>
    <row r="970" spans="1:12" x14ac:dyDescent="0.2">
      <c r="A970" s="66" t="s">
        <v>400</v>
      </c>
      <c r="B970" s="68">
        <v>42614</v>
      </c>
      <c r="C970" s="68" t="s">
        <v>578</v>
      </c>
      <c r="D970" s="142" t="s">
        <v>637</v>
      </c>
      <c r="E970" s="141" t="s">
        <v>638</v>
      </c>
      <c r="F970" s="155">
        <v>15</v>
      </c>
      <c r="G970" s="74" t="s">
        <v>374</v>
      </c>
      <c r="J970" s="46" t="s">
        <v>87</v>
      </c>
      <c r="K970" s="256"/>
      <c r="L970" s="5" t="s">
        <v>649</v>
      </c>
    </row>
    <row r="971" spans="1:12" ht="28" x14ac:dyDescent="0.2">
      <c r="A971" s="66" t="s">
        <v>400</v>
      </c>
      <c r="B971" s="68">
        <v>42614</v>
      </c>
      <c r="C971" s="68" t="s">
        <v>578</v>
      </c>
      <c r="D971" s="142" t="s">
        <v>637</v>
      </c>
      <c r="E971" s="141" t="s">
        <v>638</v>
      </c>
      <c r="F971" s="155">
        <v>16</v>
      </c>
      <c r="G971" s="154" t="s">
        <v>375</v>
      </c>
      <c r="J971" s="46" t="s">
        <v>87</v>
      </c>
      <c r="K971" s="256"/>
      <c r="L971" s="5" t="s">
        <v>649</v>
      </c>
    </row>
    <row r="972" spans="1:12" x14ac:dyDescent="0.2">
      <c r="A972" s="66" t="s">
        <v>400</v>
      </c>
      <c r="B972" s="68">
        <v>42614</v>
      </c>
      <c r="C972" s="68" t="s">
        <v>578</v>
      </c>
      <c r="D972" s="142" t="s">
        <v>637</v>
      </c>
      <c r="E972" s="141" t="s">
        <v>638</v>
      </c>
      <c r="F972" s="155">
        <v>17</v>
      </c>
      <c r="G972" s="74" t="s">
        <v>376</v>
      </c>
      <c r="J972" s="46" t="s">
        <v>87</v>
      </c>
      <c r="K972" s="256"/>
      <c r="L972" s="5" t="s">
        <v>649</v>
      </c>
    </row>
    <row r="973" spans="1:12" x14ac:dyDescent="0.2">
      <c r="A973" s="66" t="s">
        <v>400</v>
      </c>
      <c r="B973" s="68">
        <v>42614</v>
      </c>
      <c r="C973" s="68" t="s">
        <v>578</v>
      </c>
      <c r="D973" s="142" t="s">
        <v>637</v>
      </c>
      <c r="E973" s="141" t="s">
        <v>638</v>
      </c>
      <c r="F973" s="155">
        <v>18</v>
      </c>
      <c r="G973" s="74" t="s">
        <v>377</v>
      </c>
      <c r="J973" s="46" t="s">
        <v>87</v>
      </c>
      <c r="K973" s="256"/>
      <c r="L973" s="5" t="s">
        <v>649</v>
      </c>
    </row>
    <row r="974" spans="1:12" ht="56" x14ac:dyDescent="0.2">
      <c r="A974" s="66" t="s">
        <v>400</v>
      </c>
      <c r="B974" s="68">
        <v>42614</v>
      </c>
      <c r="C974" s="68" t="s">
        <v>578</v>
      </c>
      <c r="D974" s="142" t="s">
        <v>639</v>
      </c>
      <c r="E974" s="141" t="s">
        <v>640</v>
      </c>
      <c r="F974" s="152">
        <v>1</v>
      </c>
      <c r="G974" s="82" t="s">
        <v>360</v>
      </c>
      <c r="H974" s="256"/>
      <c r="I974" s="256"/>
      <c r="J974" s="46" t="s">
        <v>90</v>
      </c>
      <c r="K974" s="256"/>
      <c r="L974" s="5" t="s">
        <v>81</v>
      </c>
    </row>
    <row r="975" spans="1:12" ht="25" x14ac:dyDescent="0.2">
      <c r="A975" s="66" t="s">
        <v>400</v>
      </c>
      <c r="B975" s="68">
        <v>42614</v>
      </c>
      <c r="C975" s="68" t="s">
        <v>578</v>
      </c>
      <c r="D975" s="142" t="s">
        <v>639</v>
      </c>
      <c r="E975" s="141" t="s">
        <v>640</v>
      </c>
      <c r="F975" s="153">
        <v>2</v>
      </c>
      <c r="G975" s="257" t="s">
        <v>361</v>
      </c>
      <c r="H975" s="258"/>
      <c r="I975" s="147"/>
      <c r="J975" s="46" t="s">
        <v>90</v>
      </c>
      <c r="K975" s="256"/>
      <c r="L975" s="5" t="s">
        <v>81</v>
      </c>
    </row>
    <row r="976" spans="1:12" ht="28" x14ac:dyDescent="0.2">
      <c r="A976" s="66" t="s">
        <v>400</v>
      </c>
      <c r="B976" s="68">
        <v>42614</v>
      </c>
      <c r="C976" s="68" t="s">
        <v>578</v>
      </c>
      <c r="D976" s="142" t="s">
        <v>639</v>
      </c>
      <c r="E976" s="141" t="s">
        <v>640</v>
      </c>
      <c r="F976" s="155">
        <v>3</v>
      </c>
      <c r="G976" s="154" t="s">
        <v>362</v>
      </c>
      <c r="J976" s="46" t="s">
        <v>90</v>
      </c>
      <c r="K976" s="256"/>
      <c r="L976" s="5" t="s">
        <v>81</v>
      </c>
    </row>
    <row r="977" spans="1:12" ht="28" x14ac:dyDescent="0.2">
      <c r="A977" s="66" t="s">
        <v>400</v>
      </c>
      <c r="B977" s="68">
        <v>42614</v>
      </c>
      <c r="C977" s="68" t="s">
        <v>578</v>
      </c>
      <c r="D977" s="142" t="s">
        <v>639</v>
      </c>
      <c r="E977" s="141" t="s">
        <v>640</v>
      </c>
      <c r="F977" s="155">
        <v>4</v>
      </c>
      <c r="G977" s="154" t="s">
        <v>363</v>
      </c>
      <c r="J977" s="46" t="s">
        <v>90</v>
      </c>
      <c r="K977" s="256"/>
      <c r="L977" s="5" t="s">
        <v>81</v>
      </c>
    </row>
    <row r="978" spans="1:12" ht="28" x14ac:dyDescent="0.2">
      <c r="A978" s="66" t="s">
        <v>400</v>
      </c>
      <c r="B978" s="68">
        <v>42614</v>
      </c>
      <c r="C978" s="68" t="s">
        <v>578</v>
      </c>
      <c r="D978" s="142" t="s">
        <v>639</v>
      </c>
      <c r="E978" s="141" t="s">
        <v>640</v>
      </c>
      <c r="F978" s="155">
        <v>5</v>
      </c>
      <c r="G978" s="154" t="s">
        <v>364</v>
      </c>
      <c r="J978" s="46" t="s">
        <v>90</v>
      </c>
      <c r="K978" s="256"/>
      <c r="L978" s="5" t="s">
        <v>81</v>
      </c>
    </row>
    <row r="979" spans="1:12" ht="42" x14ac:dyDescent="0.2">
      <c r="A979" s="66" t="s">
        <v>400</v>
      </c>
      <c r="B979" s="68">
        <v>42614</v>
      </c>
      <c r="C979" s="68" t="s">
        <v>578</v>
      </c>
      <c r="D979" s="142" t="s">
        <v>639</v>
      </c>
      <c r="E979" s="141" t="s">
        <v>640</v>
      </c>
      <c r="F979" s="155">
        <v>6</v>
      </c>
      <c r="G979" s="154" t="s">
        <v>365</v>
      </c>
      <c r="J979" s="46" t="s">
        <v>90</v>
      </c>
      <c r="K979" s="256"/>
      <c r="L979" s="5" t="s">
        <v>81</v>
      </c>
    </row>
    <row r="980" spans="1:12" ht="28" x14ac:dyDescent="0.2">
      <c r="A980" s="66" t="s">
        <v>400</v>
      </c>
      <c r="B980" s="68">
        <v>42614</v>
      </c>
      <c r="C980" s="68" t="s">
        <v>578</v>
      </c>
      <c r="D980" s="142" t="s">
        <v>639</v>
      </c>
      <c r="E980" s="141" t="s">
        <v>640</v>
      </c>
      <c r="F980" s="155">
        <v>7</v>
      </c>
      <c r="G980" s="154" t="s">
        <v>366</v>
      </c>
      <c r="J980" s="46" t="s">
        <v>90</v>
      </c>
      <c r="K980" s="256"/>
      <c r="L980" s="5" t="s">
        <v>81</v>
      </c>
    </row>
    <row r="981" spans="1:12" ht="42" x14ac:dyDescent="0.2">
      <c r="A981" s="66" t="s">
        <v>400</v>
      </c>
      <c r="B981" s="68">
        <v>42614</v>
      </c>
      <c r="C981" s="68" t="s">
        <v>578</v>
      </c>
      <c r="D981" s="142" t="s">
        <v>639</v>
      </c>
      <c r="E981" s="141" t="s">
        <v>640</v>
      </c>
      <c r="F981" s="155">
        <v>8</v>
      </c>
      <c r="G981" s="154" t="s">
        <v>367</v>
      </c>
      <c r="J981" s="46" t="s">
        <v>90</v>
      </c>
      <c r="K981" s="256"/>
      <c r="L981" s="5" t="s">
        <v>81</v>
      </c>
    </row>
    <row r="982" spans="1:12" ht="70" x14ac:dyDescent="0.2">
      <c r="A982" s="66" t="s">
        <v>400</v>
      </c>
      <c r="B982" s="68">
        <v>42614</v>
      </c>
      <c r="C982" s="68" t="s">
        <v>578</v>
      </c>
      <c r="D982" s="142" t="s">
        <v>639</v>
      </c>
      <c r="E982" s="141" t="s">
        <v>640</v>
      </c>
      <c r="F982" s="155">
        <v>9</v>
      </c>
      <c r="G982" s="154" t="s">
        <v>368</v>
      </c>
      <c r="J982" s="46" t="s">
        <v>90</v>
      </c>
      <c r="K982" s="256"/>
      <c r="L982" s="5" t="s">
        <v>82</v>
      </c>
    </row>
    <row r="983" spans="1:12" ht="28" x14ac:dyDescent="0.2">
      <c r="A983" s="66" t="s">
        <v>400</v>
      </c>
      <c r="B983" s="68">
        <v>42614</v>
      </c>
      <c r="C983" s="68" t="s">
        <v>578</v>
      </c>
      <c r="D983" s="142" t="s">
        <v>639</v>
      </c>
      <c r="E983" s="141" t="s">
        <v>640</v>
      </c>
      <c r="F983" s="155">
        <v>10</v>
      </c>
      <c r="G983" s="154" t="s">
        <v>369</v>
      </c>
      <c r="J983" s="46" t="s">
        <v>90</v>
      </c>
      <c r="K983" s="256"/>
      <c r="L983" s="5" t="s">
        <v>81</v>
      </c>
    </row>
    <row r="984" spans="1:12" ht="70" x14ac:dyDescent="0.2">
      <c r="A984" s="66" t="s">
        <v>400</v>
      </c>
      <c r="B984" s="68">
        <v>42614</v>
      </c>
      <c r="C984" s="68" t="s">
        <v>578</v>
      </c>
      <c r="D984" s="142" t="s">
        <v>639</v>
      </c>
      <c r="E984" s="141" t="s">
        <v>640</v>
      </c>
      <c r="F984" s="155">
        <v>11</v>
      </c>
      <c r="G984" s="154" t="s">
        <v>370</v>
      </c>
      <c r="J984" s="46" t="s">
        <v>90</v>
      </c>
      <c r="K984" s="256"/>
      <c r="L984" s="5" t="s">
        <v>82</v>
      </c>
    </row>
    <row r="985" spans="1:12" ht="56" x14ac:dyDescent="0.2">
      <c r="A985" s="66" t="s">
        <v>400</v>
      </c>
      <c r="B985" s="68">
        <v>42614</v>
      </c>
      <c r="C985" s="68" t="s">
        <v>578</v>
      </c>
      <c r="D985" s="142" t="s">
        <v>639</v>
      </c>
      <c r="E985" s="141" t="s">
        <v>640</v>
      </c>
      <c r="F985" s="155">
        <v>12</v>
      </c>
      <c r="G985" s="154" t="s">
        <v>371</v>
      </c>
      <c r="J985" s="46" t="s">
        <v>90</v>
      </c>
      <c r="K985" s="256"/>
      <c r="L985" s="5" t="s">
        <v>81</v>
      </c>
    </row>
    <row r="986" spans="1:12" x14ac:dyDescent="0.2">
      <c r="A986" s="66" t="s">
        <v>400</v>
      </c>
      <c r="B986" s="68">
        <v>42614</v>
      </c>
      <c r="C986" s="68" t="s">
        <v>578</v>
      </c>
      <c r="D986" s="142" t="s">
        <v>639</v>
      </c>
      <c r="E986" s="141" t="s">
        <v>640</v>
      </c>
      <c r="F986" s="155">
        <v>13</v>
      </c>
      <c r="G986" s="74" t="s">
        <v>372</v>
      </c>
      <c r="J986" s="46" t="s">
        <v>90</v>
      </c>
      <c r="K986" s="256"/>
      <c r="L986" s="5" t="s">
        <v>649</v>
      </c>
    </row>
    <row r="987" spans="1:12" x14ac:dyDescent="0.2">
      <c r="A987" s="66" t="s">
        <v>400</v>
      </c>
      <c r="B987" s="68">
        <v>42614</v>
      </c>
      <c r="C987" s="68" t="s">
        <v>578</v>
      </c>
      <c r="D987" s="142" t="s">
        <v>639</v>
      </c>
      <c r="E987" s="141" t="s">
        <v>640</v>
      </c>
      <c r="F987" s="155">
        <v>14</v>
      </c>
      <c r="G987" s="74" t="s">
        <v>373</v>
      </c>
      <c r="J987" s="46" t="s">
        <v>90</v>
      </c>
      <c r="K987" s="256"/>
      <c r="L987" s="5" t="s">
        <v>649</v>
      </c>
    </row>
    <row r="988" spans="1:12" x14ac:dyDescent="0.2">
      <c r="A988" s="66" t="s">
        <v>400</v>
      </c>
      <c r="B988" s="68">
        <v>42614</v>
      </c>
      <c r="C988" s="68" t="s">
        <v>578</v>
      </c>
      <c r="D988" s="142" t="s">
        <v>639</v>
      </c>
      <c r="E988" s="141" t="s">
        <v>640</v>
      </c>
      <c r="F988" s="155">
        <v>15</v>
      </c>
      <c r="G988" s="74" t="s">
        <v>374</v>
      </c>
      <c r="J988" s="46" t="s">
        <v>90</v>
      </c>
      <c r="K988" s="256"/>
      <c r="L988" s="5" t="s">
        <v>649</v>
      </c>
    </row>
    <row r="989" spans="1:12" ht="28" x14ac:dyDescent="0.2">
      <c r="A989" s="66" t="s">
        <v>400</v>
      </c>
      <c r="B989" s="68">
        <v>42614</v>
      </c>
      <c r="C989" s="68" t="s">
        <v>578</v>
      </c>
      <c r="D989" s="142" t="s">
        <v>639</v>
      </c>
      <c r="E989" s="141" t="s">
        <v>640</v>
      </c>
      <c r="F989" s="155">
        <v>16</v>
      </c>
      <c r="G989" s="154" t="s">
        <v>375</v>
      </c>
      <c r="J989" s="46" t="s">
        <v>90</v>
      </c>
      <c r="K989" s="256"/>
      <c r="L989" s="5" t="s">
        <v>649</v>
      </c>
    </row>
    <row r="990" spans="1:12" x14ac:dyDescent="0.2">
      <c r="A990" s="66" t="s">
        <v>400</v>
      </c>
      <c r="B990" s="68">
        <v>42614</v>
      </c>
      <c r="C990" s="68" t="s">
        <v>578</v>
      </c>
      <c r="D990" s="142" t="s">
        <v>639</v>
      </c>
      <c r="E990" s="141" t="s">
        <v>640</v>
      </c>
      <c r="F990" s="155">
        <v>17</v>
      </c>
      <c r="G990" s="74" t="s">
        <v>376</v>
      </c>
      <c r="J990" s="46" t="s">
        <v>90</v>
      </c>
      <c r="K990" s="256"/>
      <c r="L990" s="5" t="s">
        <v>649</v>
      </c>
    </row>
    <row r="991" spans="1:12" x14ac:dyDescent="0.2">
      <c r="A991" s="66" t="s">
        <v>400</v>
      </c>
      <c r="B991" s="68">
        <v>42614</v>
      </c>
      <c r="C991" s="68" t="s">
        <v>578</v>
      </c>
      <c r="D991" s="142" t="s">
        <v>639</v>
      </c>
      <c r="E991" s="141" t="s">
        <v>640</v>
      </c>
      <c r="F991" s="155">
        <v>18</v>
      </c>
      <c r="G991" s="74" t="s">
        <v>377</v>
      </c>
      <c r="J991" s="46" t="s">
        <v>90</v>
      </c>
      <c r="K991" s="256"/>
      <c r="L991" s="5" t="s">
        <v>649</v>
      </c>
    </row>
    <row r="992" spans="1:12" ht="56" x14ac:dyDescent="0.2">
      <c r="A992" s="66" t="s">
        <v>400</v>
      </c>
      <c r="B992" s="68">
        <v>42614</v>
      </c>
      <c r="C992" s="68" t="s">
        <v>578</v>
      </c>
      <c r="D992" s="142" t="s">
        <v>639</v>
      </c>
      <c r="E992" s="141" t="s">
        <v>641</v>
      </c>
      <c r="F992" s="152">
        <v>1</v>
      </c>
      <c r="G992" s="82" t="s">
        <v>360</v>
      </c>
      <c r="H992" s="256"/>
      <c r="I992" s="256"/>
      <c r="J992" s="46" t="s">
        <v>90</v>
      </c>
      <c r="K992" s="256"/>
      <c r="L992" s="5" t="s">
        <v>81</v>
      </c>
    </row>
    <row r="993" spans="1:12" ht="25" x14ac:dyDescent="0.2">
      <c r="A993" s="66" t="s">
        <v>400</v>
      </c>
      <c r="B993" s="68">
        <v>42614</v>
      </c>
      <c r="C993" s="68" t="s">
        <v>578</v>
      </c>
      <c r="D993" s="142" t="s">
        <v>639</v>
      </c>
      <c r="E993" s="141" t="s">
        <v>641</v>
      </c>
      <c r="F993" s="153">
        <v>2</v>
      </c>
      <c r="G993" s="257" t="s">
        <v>361</v>
      </c>
      <c r="H993" s="258"/>
      <c r="I993" s="147"/>
      <c r="J993" s="46" t="s">
        <v>90</v>
      </c>
      <c r="K993" s="256"/>
      <c r="L993" s="5" t="s">
        <v>81</v>
      </c>
    </row>
    <row r="994" spans="1:12" ht="28" x14ac:dyDescent="0.2">
      <c r="A994" s="66" t="s">
        <v>400</v>
      </c>
      <c r="B994" s="68">
        <v>42614</v>
      </c>
      <c r="C994" s="68" t="s">
        <v>578</v>
      </c>
      <c r="D994" s="142" t="s">
        <v>639</v>
      </c>
      <c r="E994" s="141" t="s">
        <v>641</v>
      </c>
      <c r="F994" s="155">
        <v>3</v>
      </c>
      <c r="G994" s="154" t="s">
        <v>362</v>
      </c>
      <c r="J994" s="46" t="s">
        <v>90</v>
      </c>
      <c r="K994" s="256"/>
      <c r="L994" s="5" t="s">
        <v>81</v>
      </c>
    </row>
    <row r="995" spans="1:12" ht="28" x14ac:dyDescent="0.2">
      <c r="A995" s="66" t="s">
        <v>400</v>
      </c>
      <c r="B995" s="68">
        <v>42614</v>
      </c>
      <c r="C995" s="68" t="s">
        <v>578</v>
      </c>
      <c r="D995" s="142" t="s">
        <v>639</v>
      </c>
      <c r="E995" s="141" t="s">
        <v>641</v>
      </c>
      <c r="F995" s="155">
        <v>4</v>
      </c>
      <c r="G995" s="154" t="s">
        <v>363</v>
      </c>
      <c r="J995" s="46" t="s">
        <v>90</v>
      </c>
      <c r="K995" s="256"/>
      <c r="L995" s="5" t="s">
        <v>81</v>
      </c>
    </row>
    <row r="996" spans="1:12" ht="28" x14ac:dyDescent="0.2">
      <c r="A996" s="66" t="s">
        <v>400</v>
      </c>
      <c r="B996" s="68">
        <v>42614</v>
      </c>
      <c r="C996" s="68" t="s">
        <v>578</v>
      </c>
      <c r="D996" s="142" t="s">
        <v>639</v>
      </c>
      <c r="E996" s="141" t="s">
        <v>641</v>
      </c>
      <c r="F996" s="155">
        <v>5</v>
      </c>
      <c r="G996" s="154" t="s">
        <v>364</v>
      </c>
      <c r="J996" s="46" t="s">
        <v>90</v>
      </c>
      <c r="K996" s="256"/>
      <c r="L996" s="5" t="s">
        <v>81</v>
      </c>
    </row>
    <row r="997" spans="1:12" ht="42" x14ac:dyDescent="0.2">
      <c r="A997" s="66" t="s">
        <v>400</v>
      </c>
      <c r="B997" s="68">
        <v>42614</v>
      </c>
      <c r="C997" s="68" t="s">
        <v>578</v>
      </c>
      <c r="D997" s="142" t="s">
        <v>639</v>
      </c>
      <c r="E997" s="141" t="s">
        <v>641</v>
      </c>
      <c r="F997" s="155">
        <v>6</v>
      </c>
      <c r="G997" s="154" t="s">
        <v>365</v>
      </c>
      <c r="J997" s="46" t="s">
        <v>90</v>
      </c>
      <c r="K997" s="256"/>
      <c r="L997" s="5" t="s">
        <v>81</v>
      </c>
    </row>
    <row r="998" spans="1:12" ht="28" x14ac:dyDescent="0.2">
      <c r="A998" s="66" t="s">
        <v>400</v>
      </c>
      <c r="B998" s="68">
        <v>42614</v>
      </c>
      <c r="C998" s="68" t="s">
        <v>578</v>
      </c>
      <c r="D998" s="142" t="s">
        <v>639</v>
      </c>
      <c r="E998" s="141" t="s">
        <v>641</v>
      </c>
      <c r="F998" s="155">
        <v>7</v>
      </c>
      <c r="G998" s="154" t="s">
        <v>366</v>
      </c>
      <c r="J998" s="46" t="s">
        <v>90</v>
      </c>
      <c r="K998" s="256"/>
      <c r="L998" s="5" t="s">
        <v>81</v>
      </c>
    </row>
    <row r="999" spans="1:12" ht="42" x14ac:dyDescent="0.2">
      <c r="A999" s="66" t="s">
        <v>400</v>
      </c>
      <c r="B999" s="68">
        <v>42614</v>
      </c>
      <c r="C999" s="68" t="s">
        <v>578</v>
      </c>
      <c r="D999" s="142" t="s">
        <v>639</v>
      </c>
      <c r="E999" s="141" t="s">
        <v>641</v>
      </c>
      <c r="F999" s="155">
        <v>8</v>
      </c>
      <c r="G999" s="154" t="s">
        <v>367</v>
      </c>
      <c r="J999" s="46" t="s">
        <v>90</v>
      </c>
      <c r="K999" s="256"/>
      <c r="L999" s="5" t="s">
        <v>81</v>
      </c>
    </row>
    <row r="1000" spans="1:12" ht="70" x14ac:dyDescent="0.2">
      <c r="A1000" s="66" t="s">
        <v>400</v>
      </c>
      <c r="B1000" s="68">
        <v>42614</v>
      </c>
      <c r="C1000" s="68" t="s">
        <v>578</v>
      </c>
      <c r="D1000" s="142" t="s">
        <v>639</v>
      </c>
      <c r="E1000" s="141" t="s">
        <v>641</v>
      </c>
      <c r="F1000" s="155">
        <v>9</v>
      </c>
      <c r="G1000" s="154" t="s">
        <v>368</v>
      </c>
      <c r="J1000" s="46" t="s">
        <v>90</v>
      </c>
      <c r="K1000" s="256"/>
      <c r="L1000" s="5" t="s">
        <v>82</v>
      </c>
    </row>
    <row r="1001" spans="1:12" ht="28" x14ac:dyDescent="0.2">
      <c r="A1001" s="66" t="s">
        <v>400</v>
      </c>
      <c r="B1001" s="68">
        <v>42614</v>
      </c>
      <c r="C1001" s="68" t="s">
        <v>578</v>
      </c>
      <c r="D1001" s="142" t="s">
        <v>639</v>
      </c>
      <c r="E1001" s="141" t="s">
        <v>641</v>
      </c>
      <c r="F1001" s="155">
        <v>10</v>
      </c>
      <c r="G1001" s="154" t="s">
        <v>369</v>
      </c>
      <c r="J1001" s="46" t="s">
        <v>90</v>
      </c>
      <c r="K1001" s="256"/>
      <c r="L1001" s="5" t="s">
        <v>81</v>
      </c>
    </row>
    <row r="1002" spans="1:12" ht="70" x14ac:dyDescent="0.2">
      <c r="A1002" s="66" t="s">
        <v>400</v>
      </c>
      <c r="B1002" s="68">
        <v>42614</v>
      </c>
      <c r="C1002" s="68" t="s">
        <v>578</v>
      </c>
      <c r="D1002" s="142" t="s">
        <v>639</v>
      </c>
      <c r="E1002" s="141" t="s">
        <v>641</v>
      </c>
      <c r="F1002" s="155">
        <v>11</v>
      </c>
      <c r="G1002" s="154" t="s">
        <v>370</v>
      </c>
      <c r="J1002" s="46" t="s">
        <v>90</v>
      </c>
      <c r="K1002" s="256"/>
      <c r="L1002" s="5" t="s">
        <v>82</v>
      </c>
    </row>
    <row r="1003" spans="1:12" ht="56" x14ac:dyDescent="0.2">
      <c r="A1003" s="66" t="s">
        <v>400</v>
      </c>
      <c r="B1003" s="68">
        <v>42614</v>
      </c>
      <c r="C1003" s="68" t="s">
        <v>578</v>
      </c>
      <c r="D1003" s="142" t="s">
        <v>639</v>
      </c>
      <c r="E1003" s="141" t="s">
        <v>641</v>
      </c>
      <c r="F1003" s="155">
        <v>12</v>
      </c>
      <c r="G1003" s="154" t="s">
        <v>371</v>
      </c>
      <c r="J1003" s="46" t="s">
        <v>90</v>
      </c>
      <c r="K1003" s="256"/>
      <c r="L1003" s="5" t="s">
        <v>81</v>
      </c>
    </row>
    <row r="1004" spans="1:12" ht="24" x14ac:dyDescent="0.2">
      <c r="A1004" s="66" t="s">
        <v>400</v>
      </c>
      <c r="B1004" s="68">
        <v>42614</v>
      </c>
      <c r="C1004" s="68" t="s">
        <v>578</v>
      </c>
      <c r="D1004" s="142" t="s">
        <v>639</v>
      </c>
      <c r="E1004" s="141" t="s">
        <v>641</v>
      </c>
      <c r="F1004" s="155">
        <v>13</v>
      </c>
      <c r="G1004" s="74" t="s">
        <v>372</v>
      </c>
      <c r="J1004" s="46" t="s">
        <v>90</v>
      </c>
      <c r="K1004" s="256"/>
      <c r="L1004" s="5" t="s">
        <v>649</v>
      </c>
    </row>
    <row r="1005" spans="1:12" ht="24" x14ac:dyDescent="0.2">
      <c r="A1005" s="66" t="s">
        <v>400</v>
      </c>
      <c r="B1005" s="68">
        <v>42614</v>
      </c>
      <c r="C1005" s="68" t="s">
        <v>578</v>
      </c>
      <c r="D1005" s="142" t="s">
        <v>639</v>
      </c>
      <c r="E1005" s="141" t="s">
        <v>641</v>
      </c>
      <c r="F1005" s="155">
        <v>14</v>
      </c>
      <c r="G1005" s="74" t="s">
        <v>373</v>
      </c>
      <c r="J1005" s="46" t="s">
        <v>90</v>
      </c>
      <c r="K1005" s="256"/>
      <c r="L1005" s="5" t="s">
        <v>649</v>
      </c>
    </row>
    <row r="1006" spans="1:12" ht="24" x14ac:dyDescent="0.2">
      <c r="A1006" s="66" t="s">
        <v>400</v>
      </c>
      <c r="B1006" s="68">
        <v>42614</v>
      </c>
      <c r="C1006" s="68" t="s">
        <v>578</v>
      </c>
      <c r="D1006" s="142" t="s">
        <v>639</v>
      </c>
      <c r="E1006" s="141" t="s">
        <v>641</v>
      </c>
      <c r="F1006" s="155">
        <v>15</v>
      </c>
      <c r="G1006" s="74" t="s">
        <v>374</v>
      </c>
      <c r="J1006" s="46" t="s">
        <v>90</v>
      </c>
      <c r="K1006" s="256"/>
      <c r="L1006" s="5" t="s">
        <v>649</v>
      </c>
    </row>
    <row r="1007" spans="1:12" ht="28" x14ac:dyDescent="0.2">
      <c r="A1007" s="66" t="s">
        <v>400</v>
      </c>
      <c r="B1007" s="68">
        <v>42614</v>
      </c>
      <c r="C1007" s="68" t="s">
        <v>578</v>
      </c>
      <c r="D1007" s="142" t="s">
        <v>639</v>
      </c>
      <c r="E1007" s="141" t="s">
        <v>641</v>
      </c>
      <c r="F1007" s="155">
        <v>16</v>
      </c>
      <c r="G1007" s="154" t="s">
        <v>375</v>
      </c>
      <c r="J1007" s="46" t="s">
        <v>90</v>
      </c>
      <c r="K1007" s="256"/>
      <c r="L1007" s="5" t="s">
        <v>649</v>
      </c>
    </row>
    <row r="1008" spans="1:12" ht="24" x14ac:dyDescent="0.2">
      <c r="A1008" s="66" t="s">
        <v>400</v>
      </c>
      <c r="B1008" s="68">
        <v>42614</v>
      </c>
      <c r="C1008" s="68" t="s">
        <v>578</v>
      </c>
      <c r="D1008" s="142" t="s">
        <v>639</v>
      </c>
      <c r="E1008" s="141" t="s">
        <v>641</v>
      </c>
      <c r="F1008" s="155">
        <v>17</v>
      </c>
      <c r="G1008" s="74" t="s">
        <v>376</v>
      </c>
      <c r="J1008" s="46" t="s">
        <v>90</v>
      </c>
      <c r="K1008" s="256"/>
      <c r="L1008" s="5" t="s">
        <v>649</v>
      </c>
    </row>
    <row r="1009" spans="1:12" ht="24" x14ac:dyDescent="0.2">
      <c r="A1009" s="66" t="s">
        <v>400</v>
      </c>
      <c r="B1009" s="68">
        <v>42614</v>
      </c>
      <c r="C1009" s="68" t="s">
        <v>578</v>
      </c>
      <c r="D1009" s="142" t="s">
        <v>639</v>
      </c>
      <c r="E1009" s="141" t="s">
        <v>641</v>
      </c>
      <c r="F1009" s="155">
        <v>18</v>
      </c>
      <c r="G1009" s="74" t="s">
        <v>377</v>
      </c>
      <c r="J1009" s="46" t="s">
        <v>90</v>
      </c>
      <c r="K1009" s="256"/>
      <c r="L1009" s="5" t="s">
        <v>649</v>
      </c>
    </row>
    <row r="1010" spans="1:12" ht="56" x14ac:dyDescent="0.2">
      <c r="A1010" s="66" t="s">
        <v>400</v>
      </c>
      <c r="B1010" s="68">
        <v>42614</v>
      </c>
      <c r="C1010" s="68" t="s">
        <v>578</v>
      </c>
      <c r="D1010" s="142" t="s">
        <v>642</v>
      </c>
      <c r="E1010" s="141" t="s">
        <v>643</v>
      </c>
      <c r="F1010" s="152">
        <v>1</v>
      </c>
      <c r="G1010" s="82" t="s">
        <v>360</v>
      </c>
      <c r="H1010" s="256"/>
      <c r="I1010" s="256"/>
      <c r="J1010" s="46" t="s">
        <v>90</v>
      </c>
      <c r="K1010" s="256"/>
      <c r="L1010" s="5" t="s">
        <v>81</v>
      </c>
    </row>
    <row r="1011" spans="1:12" ht="25" x14ac:dyDescent="0.2">
      <c r="A1011" s="66" t="s">
        <v>400</v>
      </c>
      <c r="B1011" s="68">
        <v>42614</v>
      </c>
      <c r="C1011" s="68" t="s">
        <v>578</v>
      </c>
      <c r="D1011" s="142" t="s">
        <v>642</v>
      </c>
      <c r="E1011" s="141" t="s">
        <v>643</v>
      </c>
      <c r="F1011" s="153">
        <v>2</v>
      </c>
      <c r="G1011" s="257" t="s">
        <v>361</v>
      </c>
      <c r="H1011" s="258"/>
      <c r="I1011" s="147"/>
      <c r="J1011" s="46" t="s">
        <v>90</v>
      </c>
      <c r="K1011" s="256"/>
      <c r="L1011" s="5" t="s">
        <v>81</v>
      </c>
    </row>
    <row r="1012" spans="1:12" ht="28" x14ac:dyDescent="0.2">
      <c r="A1012" s="66" t="s">
        <v>400</v>
      </c>
      <c r="B1012" s="68">
        <v>42614</v>
      </c>
      <c r="C1012" s="68" t="s">
        <v>578</v>
      </c>
      <c r="D1012" s="142" t="s">
        <v>642</v>
      </c>
      <c r="E1012" s="141" t="s">
        <v>643</v>
      </c>
      <c r="F1012" s="155">
        <v>3</v>
      </c>
      <c r="G1012" s="154" t="s">
        <v>362</v>
      </c>
      <c r="J1012" s="46" t="s">
        <v>90</v>
      </c>
      <c r="K1012" s="256"/>
      <c r="L1012" s="5" t="s">
        <v>81</v>
      </c>
    </row>
    <row r="1013" spans="1:12" ht="28" x14ac:dyDescent="0.2">
      <c r="A1013" s="66" t="s">
        <v>400</v>
      </c>
      <c r="B1013" s="68">
        <v>42614</v>
      </c>
      <c r="C1013" s="68" t="s">
        <v>578</v>
      </c>
      <c r="D1013" s="142" t="s">
        <v>642</v>
      </c>
      <c r="E1013" s="141" t="s">
        <v>643</v>
      </c>
      <c r="F1013" s="155">
        <v>4</v>
      </c>
      <c r="G1013" s="154" t="s">
        <v>363</v>
      </c>
      <c r="J1013" s="46" t="s">
        <v>90</v>
      </c>
      <c r="K1013" s="256"/>
      <c r="L1013" s="5" t="s">
        <v>81</v>
      </c>
    </row>
    <row r="1014" spans="1:12" ht="28" x14ac:dyDescent="0.2">
      <c r="A1014" s="66" t="s">
        <v>400</v>
      </c>
      <c r="B1014" s="68">
        <v>42614</v>
      </c>
      <c r="C1014" s="68" t="s">
        <v>578</v>
      </c>
      <c r="D1014" s="142" t="s">
        <v>642</v>
      </c>
      <c r="E1014" s="141" t="s">
        <v>643</v>
      </c>
      <c r="F1014" s="155">
        <v>5</v>
      </c>
      <c r="G1014" s="154" t="s">
        <v>364</v>
      </c>
      <c r="J1014" s="46" t="s">
        <v>90</v>
      </c>
      <c r="K1014" s="256"/>
      <c r="L1014" s="5" t="s">
        <v>81</v>
      </c>
    </row>
    <row r="1015" spans="1:12" ht="42" x14ac:dyDescent="0.2">
      <c r="A1015" s="66" t="s">
        <v>400</v>
      </c>
      <c r="B1015" s="68">
        <v>42614</v>
      </c>
      <c r="C1015" s="68" t="s">
        <v>578</v>
      </c>
      <c r="D1015" s="142" t="s">
        <v>642</v>
      </c>
      <c r="E1015" s="141" t="s">
        <v>643</v>
      </c>
      <c r="F1015" s="155">
        <v>6</v>
      </c>
      <c r="G1015" s="154" t="s">
        <v>365</v>
      </c>
      <c r="J1015" s="46" t="s">
        <v>90</v>
      </c>
      <c r="K1015" s="256"/>
      <c r="L1015" s="5" t="s">
        <v>81</v>
      </c>
    </row>
    <row r="1016" spans="1:12" ht="28" x14ac:dyDescent="0.2">
      <c r="A1016" s="66" t="s">
        <v>400</v>
      </c>
      <c r="B1016" s="68">
        <v>42614</v>
      </c>
      <c r="C1016" s="68" t="s">
        <v>578</v>
      </c>
      <c r="D1016" s="142" t="s">
        <v>642</v>
      </c>
      <c r="E1016" s="141" t="s">
        <v>643</v>
      </c>
      <c r="F1016" s="155">
        <v>7</v>
      </c>
      <c r="G1016" s="154" t="s">
        <v>366</v>
      </c>
      <c r="J1016" s="46" t="s">
        <v>90</v>
      </c>
      <c r="K1016" s="256"/>
      <c r="L1016" s="5" t="s">
        <v>81</v>
      </c>
    </row>
    <row r="1017" spans="1:12" ht="42" x14ac:dyDescent="0.2">
      <c r="A1017" s="66" t="s">
        <v>400</v>
      </c>
      <c r="B1017" s="68">
        <v>42614</v>
      </c>
      <c r="C1017" s="68" t="s">
        <v>578</v>
      </c>
      <c r="D1017" s="142" t="s">
        <v>642</v>
      </c>
      <c r="E1017" s="141" t="s">
        <v>643</v>
      </c>
      <c r="F1017" s="155">
        <v>8</v>
      </c>
      <c r="G1017" s="154" t="s">
        <v>367</v>
      </c>
      <c r="J1017" s="46" t="s">
        <v>90</v>
      </c>
      <c r="K1017" s="256"/>
      <c r="L1017" s="5" t="s">
        <v>81</v>
      </c>
    </row>
    <row r="1018" spans="1:12" ht="70" x14ac:dyDescent="0.2">
      <c r="A1018" s="66" t="s">
        <v>400</v>
      </c>
      <c r="B1018" s="68">
        <v>42614</v>
      </c>
      <c r="C1018" s="68" t="s">
        <v>578</v>
      </c>
      <c r="D1018" s="142" t="s">
        <v>642</v>
      </c>
      <c r="E1018" s="141" t="s">
        <v>643</v>
      </c>
      <c r="F1018" s="155">
        <v>9</v>
      </c>
      <c r="G1018" s="154" t="s">
        <v>368</v>
      </c>
      <c r="J1018" s="46" t="s">
        <v>90</v>
      </c>
      <c r="K1018" s="256"/>
      <c r="L1018" s="5" t="s">
        <v>82</v>
      </c>
    </row>
    <row r="1019" spans="1:12" ht="28" x14ac:dyDescent="0.2">
      <c r="A1019" s="66" t="s">
        <v>400</v>
      </c>
      <c r="B1019" s="68">
        <v>42614</v>
      </c>
      <c r="C1019" s="68" t="s">
        <v>578</v>
      </c>
      <c r="D1019" s="142" t="s">
        <v>642</v>
      </c>
      <c r="E1019" s="141" t="s">
        <v>643</v>
      </c>
      <c r="F1019" s="155">
        <v>10</v>
      </c>
      <c r="G1019" s="154" t="s">
        <v>369</v>
      </c>
      <c r="J1019" s="46" t="s">
        <v>90</v>
      </c>
      <c r="K1019" s="256"/>
      <c r="L1019" s="5" t="s">
        <v>81</v>
      </c>
    </row>
    <row r="1020" spans="1:12" ht="70" x14ac:dyDescent="0.2">
      <c r="A1020" s="66" t="s">
        <v>400</v>
      </c>
      <c r="B1020" s="68">
        <v>42614</v>
      </c>
      <c r="C1020" s="68" t="s">
        <v>578</v>
      </c>
      <c r="D1020" s="142" t="s">
        <v>642</v>
      </c>
      <c r="E1020" s="141" t="s">
        <v>643</v>
      </c>
      <c r="F1020" s="155">
        <v>11</v>
      </c>
      <c r="G1020" s="154" t="s">
        <v>370</v>
      </c>
      <c r="J1020" s="46" t="s">
        <v>90</v>
      </c>
      <c r="K1020" s="256"/>
      <c r="L1020" s="5" t="s">
        <v>82</v>
      </c>
    </row>
    <row r="1021" spans="1:12" ht="56" x14ac:dyDescent="0.2">
      <c r="A1021" s="66" t="s">
        <v>400</v>
      </c>
      <c r="B1021" s="68">
        <v>42614</v>
      </c>
      <c r="C1021" s="68" t="s">
        <v>578</v>
      </c>
      <c r="D1021" s="142" t="s">
        <v>642</v>
      </c>
      <c r="E1021" s="141" t="s">
        <v>643</v>
      </c>
      <c r="F1021" s="155">
        <v>12</v>
      </c>
      <c r="G1021" s="154" t="s">
        <v>371</v>
      </c>
      <c r="J1021" s="46" t="s">
        <v>90</v>
      </c>
      <c r="K1021" s="256"/>
      <c r="L1021" s="5" t="s">
        <v>81</v>
      </c>
    </row>
    <row r="1022" spans="1:12" x14ac:dyDescent="0.2">
      <c r="A1022" s="66" t="s">
        <v>400</v>
      </c>
      <c r="B1022" s="68">
        <v>42614</v>
      </c>
      <c r="C1022" s="68" t="s">
        <v>578</v>
      </c>
      <c r="D1022" s="142" t="s">
        <v>642</v>
      </c>
      <c r="E1022" s="141" t="s">
        <v>643</v>
      </c>
      <c r="F1022" s="155">
        <v>13</v>
      </c>
      <c r="G1022" s="74" t="s">
        <v>372</v>
      </c>
      <c r="J1022" s="46" t="s">
        <v>90</v>
      </c>
      <c r="K1022" s="256"/>
      <c r="L1022" s="5" t="s">
        <v>649</v>
      </c>
    </row>
    <row r="1023" spans="1:12" x14ac:dyDescent="0.2">
      <c r="A1023" s="66" t="s">
        <v>400</v>
      </c>
      <c r="B1023" s="68">
        <v>42614</v>
      </c>
      <c r="C1023" s="68" t="s">
        <v>578</v>
      </c>
      <c r="D1023" s="142" t="s">
        <v>642</v>
      </c>
      <c r="E1023" s="141" t="s">
        <v>643</v>
      </c>
      <c r="F1023" s="155">
        <v>14</v>
      </c>
      <c r="G1023" s="74" t="s">
        <v>373</v>
      </c>
      <c r="J1023" s="46" t="s">
        <v>90</v>
      </c>
      <c r="K1023" s="256"/>
      <c r="L1023" s="5" t="s">
        <v>649</v>
      </c>
    </row>
    <row r="1024" spans="1:12" x14ac:dyDescent="0.2">
      <c r="A1024" s="66" t="s">
        <v>400</v>
      </c>
      <c r="B1024" s="68">
        <v>42614</v>
      </c>
      <c r="C1024" s="68" t="s">
        <v>578</v>
      </c>
      <c r="D1024" s="142" t="s">
        <v>642</v>
      </c>
      <c r="E1024" s="141" t="s">
        <v>643</v>
      </c>
      <c r="F1024" s="155">
        <v>15</v>
      </c>
      <c r="G1024" s="74" t="s">
        <v>374</v>
      </c>
      <c r="J1024" s="46" t="s">
        <v>90</v>
      </c>
      <c r="K1024" s="256"/>
      <c r="L1024" s="5" t="s">
        <v>649</v>
      </c>
    </row>
    <row r="1025" spans="1:12" ht="28" x14ac:dyDescent="0.2">
      <c r="A1025" s="66" t="s">
        <v>400</v>
      </c>
      <c r="B1025" s="68">
        <v>42614</v>
      </c>
      <c r="C1025" s="68" t="s">
        <v>578</v>
      </c>
      <c r="D1025" s="142" t="s">
        <v>642</v>
      </c>
      <c r="E1025" s="141" t="s">
        <v>643</v>
      </c>
      <c r="F1025" s="155">
        <v>16</v>
      </c>
      <c r="G1025" s="154" t="s">
        <v>375</v>
      </c>
      <c r="J1025" s="46" t="s">
        <v>90</v>
      </c>
      <c r="K1025" s="256"/>
      <c r="L1025" s="5" t="s">
        <v>649</v>
      </c>
    </row>
    <row r="1026" spans="1:12" x14ac:dyDescent="0.2">
      <c r="A1026" s="66" t="s">
        <v>400</v>
      </c>
      <c r="B1026" s="68">
        <v>42614</v>
      </c>
      <c r="C1026" s="68" t="s">
        <v>578</v>
      </c>
      <c r="D1026" s="142" t="s">
        <v>642</v>
      </c>
      <c r="E1026" s="141" t="s">
        <v>643</v>
      </c>
      <c r="F1026" s="155">
        <v>17</v>
      </c>
      <c r="G1026" s="74" t="s">
        <v>376</v>
      </c>
      <c r="J1026" s="46" t="s">
        <v>90</v>
      </c>
      <c r="K1026" s="256"/>
      <c r="L1026" s="5" t="s">
        <v>649</v>
      </c>
    </row>
    <row r="1027" spans="1:12" x14ac:dyDescent="0.2">
      <c r="A1027" s="66" t="s">
        <v>400</v>
      </c>
      <c r="B1027" s="68">
        <v>42614</v>
      </c>
      <c r="C1027" s="68" t="s">
        <v>578</v>
      </c>
      <c r="D1027" s="142" t="s">
        <v>642</v>
      </c>
      <c r="E1027" s="141" t="s">
        <v>643</v>
      </c>
      <c r="F1027" s="155">
        <v>18</v>
      </c>
      <c r="G1027" s="74" t="s">
        <v>377</v>
      </c>
      <c r="J1027" s="46" t="s">
        <v>90</v>
      </c>
      <c r="K1027" s="256"/>
      <c r="L1027" s="5" t="s">
        <v>649</v>
      </c>
    </row>
    <row r="1028" spans="1:12" ht="56" x14ac:dyDescent="0.2">
      <c r="A1028" s="66" t="s">
        <v>400</v>
      </c>
      <c r="B1028" s="68">
        <v>42614</v>
      </c>
      <c r="C1028" s="68" t="s">
        <v>578</v>
      </c>
      <c r="D1028" s="142" t="s">
        <v>642</v>
      </c>
      <c r="E1028" s="141" t="s">
        <v>644</v>
      </c>
      <c r="F1028" s="152">
        <v>1</v>
      </c>
      <c r="G1028" s="82" t="s">
        <v>360</v>
      </c>
      <c r="H1028" s="256"/>
      <c r="I1028" s="256"/>
      <c r="J1028" s="46" t="s">
        <v>90</v>
      </c>
      <c r="K1028" s="256"/>
      <c r="L1028" s="5" t="s">
        <v>81</v>
      </c>
    </row>
    <row r="1029" spans="1:12" ht="25" x14ac:dyDescent="0.2">
      <c r="A1029" s="66" t="s">
        <v>400</v>
      </c>
      <c r="B1029" s="68">
        <v>42614</v>
      </c>
      <c r="C1029" s="68" t="s">
        <v>578</v>
      </c>
      <c r="D1029" s="142" t="s">
        <v>642</v>
      </c>
      <c r="E1029" s="141" t="s">
        <v>644</v>
      </c>
      <c r="F1029" s="153">
        <v>2</v>
      </c>
      <c r="G1029" s="257" t="s">
        <v>361</v>
      </c>
      <c r="H1029" s="258"/>
      <c r="I1029" s="147"/>
      <c r="J1029" s="46" t="s">
        <v>90</v>
      </c>
      <c r="K1029" s="256"/>
      <c r="L1029" s="5" t="s">
        <v>81</v>
      </c>
    </row>
    <row r="1030" spans="1:12" ht="28" x14ac:dyDescent="0.2">
      <c r="A1030" s="66" t="s">
        <v>400</v>
      </c>
      <c r="B1030" s="68">
        <v>42614</v>
      </c>
      <c r="C1030" s="68" t="s">
        <v>578</v>
      </c>
      <c r="D1030" s="142" t="s">
        <v>642</v>
      </c>
      <c r="E1030" s="141" t="s">
        <v>644</v>
      </c>
      <c r="F1030" s="155">
        <v>3</v>
      </c>
      <c r="G1030" s="154" t="s">
        <v>362</v>
      </c>
      <c r="J1030" s="46" t="s">
        <v>90</v>
      </c>
      <c r="K1030" s="256"/>
      <c r="L1030" s="5" t="s">
        <v>81</v>
      </c>
    </row>
    <row r="1031" spans="1:12" ht="28" x14ac:dyDescent="0.2">
      <c r="A1031" s="66" t="s">
        <v>400</v>
      </c>
      <c r="B1031" s="68">
        <v>42614</v>
      </c>
      <c r="C1031" s="68" t="s">
        <v>578</v>
      </c>
      <c r="D1031" s="142" t="s">
        <v>642</v>
      </c>
      <c r="E1031" s="141" t="s">
        <v>644</v>
      </c>
      <c r="F1031" s="155">
        <v>4</v>
      </c>
      <c r="G1031" s="154" t="s">
        <v>363</v>
      </c>
      <c r="J1031" s="46" t="s">
        <v>90</v>
      </c>
      <c r="K1031" s="256"/>
      <c r="L1031" s="5" t="s">
        <v>81</v>
      </c>
    </row>
    <row r="1032" spans="1:12" ht="28" x14ac:dyDescent="0.2">
      <c r="A1032" s="66" t="s">
        <v>400</v>
      </c>
      <c r="B1032" s="68">
        <v>42614</v>
      </c>
      <c r="C1032" s="68" t="s">
        <v>578</v>
      </c>
      <c r="D1032" s="142" t="s">
        <v>642</v>
      </c>
      <c r="E1032" s="141" t="s">
        <v>644</v>
      </c>
      <c r="F1032" s="155">
        <v>5</v>
      </c>
      <c r="G1032" s="154" t="s">
        <v>364</v>
      </c>
      <c r="J1032" s="46" t="s">
        <v>90</v>
      </c>
      <c r="K1032" s="256"/>
      <c r="L1032" s="5" t="s">
        <v>81</v>
      </c>
    </row>
    <row r="1033" spans="1:12" ht="42" x14ac:dyDescent="0.2">
      <c r="A1033" s="66" t="s">
        <v>400</v>
      </c>
      <c r="B1033" s="68">
        <v>42614</v>
      </c>
      <c r="C1033" s="68" t="s">
        <v>578</v>
      </c>
      <c r="D1033" s="142" t="s">
        <v>642</v>
      </c>
      <c r="E1033" s="141" t="s">
        <v>644</v>
      </c>
      <c r="F1033" s="155">
        <v>6</v>
      </c>
      <c r="G1033" s="154" t="s">
        <v>365</v>
      </c>
      <c r="J1033" s="46" t="s">
        <v>90</v>
      </c>
      <c r="K1033" s="256"/>
      <c r="L1033" s="5" t="s">
        <v>81</v>
      </c>
    </row>
    <row r="1034" spans="1:12" ht="28" x14ac:dyDescent="0.2">
      <c r="A1034" s="66" t="s">
        <v>400</v>
      </c>
      <c r="B1034" s="68">
        <v>42614</v>
      </c>
      <c r="C1034" s="68" t="s">
        <v>578</v>
      </c>
      <c r="D1034" s="142" t="s">
        <v>642</v>
      </c>
      <c r="E1034" s="141" t="s">
        <v>644</v>
      </c>
      <c r="F1034" s="155">
        <v>7</v>
      </c>
      <c r="G1034" s="154" t="s">
        <v>366</v>
      </c>
      <c r="J1034" s="46" t="s">
        <v>90</v>
      </c>
      <c r="K1034" s="256"/>
      <c r="L1034" s="5" t="s">
        <v>81</v>
      </c>
    </row>
    <row r="1035" spans="1:12" ht="42" x14ac:dyDescent="0.2">
      <c r="A1035" s="66" t="s">
        <v>400</v>
      </c>
      <c r="B1035" s="68">
        <v>42614</v>
      </c>
      <c r="C1035" s="68" t="s">
        <v>578</v>
      </c>
      <c r="D1035" s="142" t="s">
        <v>642</v>
      </c>
      <c r="E1035" s="141" t="s">
        <v>644</v>
      </c>
      <c r="F1035" s="155">
        <v>8</v>
      </c>
      <c r="G1035" s="154" t="s">
        <v>367</v>
      </c>
      <c r="J1035" s="46" t="s">
        <v>90</v>
      </c>
      <c r="K1035" s="256"/>
      <c r="L1035" s="5" t="s">
        <v>81</v>
      </c>
    </row>
    <row r="1036" spans="1:12" ht="70" x14ac:dyDescent="0.2">
      <c r="A1036" s="66" t="s">
        <v>400</v>
      </c>
      <c r="B1036" s="68">
        <v>42614</v>
      </c>
      <c r="C1036" s="68" t="s">
        <v>578</v>
      </c>
      <c r="D1036" s="142" t="s">
        <v>642</v>
      </c>
      <c r="E1036" s="141" t="s">
        <v>644</v>
      </c>
      <c r="F1036" s="155">
        <v>9</v>
      </c>
      <c r="G1036" s="154" t="s">
        <v>368</v>
      </c>
      <c r="J1036" s="46" t="s">
        <v>90</v>
      </c>
      <c r="K1036" s="256"/>
      <c r="L1036" s="5" t="s">
        <v>82</v>
      </c>
    </row>
    <row r="1037" spans="1:12" ht="28" x14ac:dyDescent="0.2">
      <c r="A1037" s="66" t="s">
        <v>400</v>
      </c>
      <c r="B1037" s="68">
        <v>42614</v>
      </c>
      <c r="C1037" s="68" t="s">
        <v>578</v>
      </c>
      <c r="D1037" s="142" t="s">
        <v>642</v>
      </c>
      <c r="E1037" s="141" t="s">
        <v>644</v>
      </c>
      <c r="F1037" s="155">
        <v>10</v>
      </c>
      <c r="G1037" s="154" t="s">
        <v>369</v>
      </c>
      <c r="J1037" s="46" t="s">
        <v>90</v>
      </c>
      <c r="K1037" s="256"/>
      <c r="L1037" s="5" t="s">
        <v>81</v>
      </c>
    </row>
    <row r="1038" spans="1:12" ht="70" x14ac:dyDescent="0.2">
      <c r="A1038" s="66" t="s">
        <v>400</v>
      </c>
      <c r="B1038" s="68">
        <v>42614</v>
      </c>
      <c r="C1038" s="68" t="s">
        <v>578</v>
      </c>
      <c r="D1038" s="142" t="s">
        <v>642</v>
      </c>
      <c r="E1038" s="141" t="s">
        <v>644</v>
      </c>
      <c r="F1038" s="155">
        <v>11</v>
      </c>
      <c r="G1038" s="154" t="s">
        <v>370</v>
      </c>
      <c r="J1038" s="46" t="s">
        <v>90</v>
      </c>
      <c r="K1038" s="256"/>
      <c r="L1038" s="5" t="s">
        <v>82</v>
      </c>
    </row>
    <row r="1039" spans="1:12" ht="56" x14ac:dyDescent="0.2">
      <c r="A1039" s="66" t="s">
        <v>400</v>
      </c>
      <c r="B1039" s="68">
        <v>42614</v>
      </c>
      <c r="C1039" s="68" t="s">
        <v>578</v>
      </c>
      <c r="D1039" s="142" t="s">
        <v>642</v>
      </c>
      <c r="E1039" s="141" t="s">
        <v>644</v>
      </c>
      <c r="F1039" s="155">
        <v>12</v>
      </c>
      <c r="G1039" s="154" t="s">
        <v>371</v>
      </c>
      <c r="J1039" s="46" t="s">
        <v>90</v>
      </c>
      <c r="K1039" s="256"/>
      <c r="L1039" s="5" t="s">
        <v>81</v>
      </c>
    </row>
    <row r="1040" spans="1:12" x14ac:dyDescent="0.2">
      <c r="A1040" s="66" t="s">
        <v>400</v>
      </c>
      <c r="B1040" s="68">
        <v>42614</v>
      </c>
      <c r="C1040" s="68" t="s">
        <v>578</v>
      </c>
      <c r="D1040" s="142" t="s">
        <v>642</v>
      </c>
      <c r="E1040" s="141" t="s">
        <v>644</v>
      </c>
      <c r="F1040" s="155">
        <v>13</v>
      </c>
      <c r="G1040" s="74" t="s">
        <v>372</v>
      </c>
      <c r="J1040" s="46" t="s">
        <v>90</v>
      </c>
      <c r="K1040" s="256"/>
      <c r="L1040" s="5" t="s">
        <v>649</v>
      </c>
    </row>
    <row r="1041" spans="1:12" x14ac:dyDescent="0.2">
      <c r="A1041" s="66" t="s">
        <v>400</v>
      </c>
      <c r="B1041" s="68">
        <v>42614</v>
      </c>
      <c r="C1041" s="68" t="s">
        <v>578</v>
      </c>
      <c r="D1041" s="142" t="s">
        <v>642</v>
      </c>
      <c r="E1041" s="141" t="s">
        <v>644</v>
      </c>
      <c r="F1041" s="155">
        <v>14</v>
      </c>
      <c r="G1041" s="74" t="s">
        <v>373</v>
      </c>
      <c r="J1041" s="46" t="s">
        <v>90</v>
      </c>
      <c r="K1041" s="256"/>
      <c r="L1041" s="5" t="s">
        <v>649</v>
      </c>
    </row>
    <row r="1042" spans="1:12" x14ac:dyDescent="0.2">
      <c r="A1042" s="66" t="s">
        <v>400</v>
      </c>
      <c r="B1042" s="68">
        <v>42614</v>
      </c>
      <c r="C1042" s="68" t="s">
        <v>578</v>
      </c>
      <c r="D1042" s="142" t="s">
        <v>642</v>
      </c>
      <c r="E1042" s="141" t="s">
        <v>644</v>
      </c>
      <c r="F1042" s="155">
        <v>15</v>
      </c>
      <c r="G1042" s="74" t="s">
        <v>374</v>
      </c>
      <c r="J1042" s="46" t="s">
        <v>90</v>
      </c>
      <c r="K1042" s="256"/>
      <c r="L1042" s="5" t="s">
        <v>649</v>
      </c>
    </row>
    <row r="1043" spans="1:12" ht="28" x14ac:dyDescent="0.2">
      <c r="A1043" s="66" t="s">
        <v>400</v>
      </c>
      <c r="B1043" s="68">
        <v>42614</v>
      </c>
      <c r="C1043" s="68" t="s">
        <v>578</v>
      </c>
      <c r="D1043" s="142" t="s">
        <v>642</v>
      </c>
      <c r="E1043" s="141" t="s">
        <v>644</v>
      </c>
      <c r="F1043" s="155">
        <v>16</v>
      </c>
      <c r="G1043" s="154" t="s">
        <v>375</v>
      </c>
      <c r="J1043" s="46" t="s">
        <v>90</v>
      </c>
      <c r="K1043" s="256"/>
      <c r="L1043" s="5" t="s">
        <v>649</v>
      </c>
    </row>
    <row r="1044" spans="1:12" x14ac:dyDescent="0.2">
      <c r="A1044" s="66" t="s">
        <v>400</v>
      </c>
      <c r="B1044" s="68">
        <v>42614</v>
      </c>
      <c r="C1044" s="68" t="s">
        <v>578</v>
      </c>
      <c r="D1044" s="142" t="s">
        <v>642</v>
      </c>
      <c r="E1044" s="141" t="s">
        <v>644</v>
      </c>
      <c r="F1044" s="155">
        <v>17</v>
      </c>
      <c r="G1044" s="74" t="s">
        <v>376</v>
      </c>
      <c r="J1044" s="46" t="s">
        <v>90</v>
      </c>
      <c r="K1044" s="256"/>
      <c r="L1044" s="5" t="s">
        <v>649</v>
      </c>
    </row>
    <row r="1045" spans="1:12" x14ac:dyDescent="0.2">
      <c r="A1045" s="66" t="s">
        <v>400</v>
      </c>
      <c r="B1045" s="68">
        <v>42614</v>
      </c>
      <c r="C1045" s="68" t="s">
        <v>578</v>
      </c>
      <c r="D1045" s="142" t="s">
        <v>642</v>
      </c>
      <c r="E1045" s="141" t="s">
        <v>644</v>
      </c>
      <c r="F1045" s="155">
        <v>18</v>
      </c>
      <c r="G1045" s="74" t="s">
        <v>377</v>
      </c>
      <c r="J1045" s="46" t="s">
        <v>90</v>
      </c>
      <c r="K1045" s="256"/>
      <c r="L1045" s="5" t="s">
        <v>649</v>
      </c>
    </row>
    <row r="1046" spans="1:12" ht="56" x14ac:dyDescent="0.2">
      <c r="A1046" s="66" t="s">
        <v>400</v>
      </c>
      <c r="B1046" s="68">
        <v>42614</v>
      </c>
      <c r="C1046" s="68" t="s">
        <v>578</v>
      </c>
      <c r="D1046" s="142" t="s">
        <v>645</v>
      </c>
      <c r="E1046" s="141" t="s">
        <v>646</v>
      </c>
      <c r="F1046" s="152">
        <v>1</v>
      </c>
      <c r="G1046" s="82" t="s">
        <v>360</v>
      </c>
      <c r="H1046" s="256"/>
      <c r="I1046" s="256"/>
      <c r="J1046" s="46" t="s">
        <v>90</v>
      </c>
      <c r="K1046" s="256"/>
      <c r="L1046" s="5" t="s">
        <v>81</v>
      </c>
    </row>
    <row r="1047" spans="1:12" ht="25" x14ac:dyDescent="0.2">
      <c r="A1047" s="66" t="s">
        <v>400</v>
      </c>
      <c r="B1047" s="68">
        <v>42614</v>
      </c>
      <c r="C1047" s="68" t="s">
        <v>578</v>
      </c>
      <c r="D1047" s="142" t="s">
        <v>645</v>
      </c>
      <c r="E1047" s="141" t="s">
        <v>646</v>
      </c>
      <c r="F1047" s="153">
        <v>2</v>
      </c>
      <c r="G1047" s="257" t="s">
        <v>361</v>
      </c>
      <c r="H1047" s="258"/>
      <c r="I1047" s="147"/>
      <c r="J1047" s="46" t="s">
        <v>90</v>
      </c>
      <c r="K1047" s="256"/>
      <c r="L1047" s="5" t="s">
        <v>82</v>
      </c>
    </row>
    <row r="1048" spans="1:12" ht="28" x14ac:dyDescent="0.2">
      <c r="A1048" s="66" t="s">
        <v>400</v>
      </c>
      <c r="B1048" s="68">
        <v>42614</v>
      </c>
      <c r="C1048" s="68" t="s">
        <v>578</v>
      </c>
      <c r="D1048" s="142" t="s">
        <v>645</v>
      </c>
      <c r="E1048" s="141" t="s">
        <v>646</v>
      </c>
      <c r="F1048" s="155">
        <v>3</v>
      </c>
      <c r="G1048" s="154" t="s">
        <v>362</v>
      </c>
      <c r="J1048" s="46" t="s">
        <v>90</v>
      </c>
      <c r="K1048" s="256"/>
      <c r="L1048" s="5" t="s">
        <v>81</v>
      </c>
    </row>
    <row r="1049" spans="1:12" ht="28" x14ac:dyDescent="0.2">
      <c r="A1049" s="66" t="s">
        <v>400</v>
      </c>
      <c r="B1049" s="68">
        <v>42614</v>
      </c>
      <c r="C1049" s="68" t="s">
        <v>578</v>
      </c>
      <c r="D1049" s="142" t="s">
        <v>645</v>
      </c>
      <c r="E1049" s="141" t="s">
        <v>646</v>
      </c>
      <c r="F1049" s="155">
        <v>4</v>
      </c>
      <c r="G1049" s="154" t="s">
        <v>363</v>
      </c>
      <c r="J1049" s="46" t="s">
        <v>90</v>
      </c>
      <c r="K1049" s="256"/>
      <c r="L1049" s="5" t="s">
        <v>82</v>
      </c>
    </row>
    <row r="1050" spans="1:12" ht="28" x14ac:dyDescent="0.2">
      <c r="A1050" s="66" t="s">
        <v>400</v>
      </c>
      <c r="B1050" s="68">
        <v>42614</v>
      </c>
      <c r="C1050" s="68" t="s">
        <v>578</v>
      </c>
      <c r="D1050" s="142" t="s">
        <v>645</v>
      </c>
      <c r="E1050" s="141" t="s">
        <v>646</v>
      </c>
      <c r="F1050" s="155">
        <v>5</v>
      </c>
      <c r="G1050" s="154" t="s">
        <v>364</v>
      </c>
      <c r="J1050" s="46" t="s">
        <v>90</v>
      </c>
      <c r="K1050" s="256"/>
      <c r="L1050" s="5" t="s">
        <v>81</v>
      </c>
    </row>
    <row r="1051" spans="1:12" ht="42" x14ac:dyDescent="0.2">
      <c r="A1051" s="66" t="s">
        <v>400</v>
      </c>
      <c r="B1051" s="68">
        <v>42614</v>
      </c>
      <c r="C1051" s="68" t="s">
        <v>578</v>
      </c>
      <c r="D1051" s="142" t="s">
        <v>645</v>
      </c>
      <c r="E1051" s="141" t="s">
        <v>646</v>
      </c>
      <c r="F1051" s="155">
        <v>6</v>
      </c>
      <c r="G1051" s="154" t="s">
        <v>365</v>
      </c>
      <c r="J1051" s="46" t="s">
        <v>90</v>
      </c>
      <c r="K1051" s="256"/>
      <c r="L1051" s="5" t="s">
        <v>82</v>
      </c>
    </row>
    <row r="1052" spans="1:12" ht="28" x14ac:dyDescent="0.2">
      <c r="A1052" s="66" t="s">
        <v>400</v>
      </c>
      <c r="B1052" s="68">
        <v>42614</v>
      </c>
      <c r="C1052" s="68" t="s">
        <v>578</v>
      </c>
      <c r="D1052" s="142" t="s">
        <v>645</v>
      </c>
      <c r="E1052" s="141" t="s">
        <v>646</v>
      </c>
      <c r="F1052" s="155">
        <v>7</v>
      </c>
      <c r="G1052" s="154" t="s">
        <v>366</v>
      </c>
      <c r="J1052" s="46" t="s">
        <v>90</v>
      </c>
      <c r="K1052" s="256"/>
      <c r="L1052" s="5" t="s">
        <v>81</v>
      </c>
    </row>
    <row r="1053" spans="1:12" ht="42" x14ac:dyDescent="0.2">
      <c r="A1053" s="66" t="s">
        <v>400</v>
      </c>
      <c r="B1053" s="68">
        <v>42614</v>
      </c>
      <c r="C1053" s="68" t="s">
        <v>578</v>
      </c>
      <c r="D1053" s="142" t="s">
        <v>645</v>
      </c>
      <c r="E1053" s="141" t="s">
        <v>646</v>
      </c>
      <c r="F1053" s="155">
        <v>8</v>
      </c>
      <c r="G1053" s="154" t="s">
        <v>367</v>
      </c>
      <c r="J1053" s="46" t="s">
        <v>90</v>
      </c>
      <c r="K1053" s="256"/>
      <c r="L1053" s="5" t="s">
        <v>81</v>
      </c>
    </row>
    <row r="1054" spans="1:12" ht="70" x14ac:dyDescent="0.2">
      <c r="A1054" s="66" t="s">
        <v>400</v>
      </c>
      <c r="B1054" s="68">
        <v>42614</v>
      </c>
      <c r="C1054" s="68" t="s">
        <v>578</v>
      </c>
      <c r="D1054" s="142" t="s">
        <v>645</v>
      </c>
      <c r="E1054" s="141" t="s">
        <v>646</v>
      </c>
      <c r="F1054" s="155">
        <v>9</v>
      </c>
      <c r="G1054" s="154" t="s">
        <v>368</v>
      </c>
      <c r="J1054" s="46" t="s">
        <v>90</v>
      </c>
      <c r="K1054" s="256"/>
      <c r="L1054" s="5" t="s">
        <v>82</v>
      </c>
    </row>
    <row r="1055" spans="1:12" ht="28" x14ac:dyDescent="0.2">
      <c r="A1055" s="66" t="s">
        <v>400</v>
      </c>
      <c r="B1055" s="68">
        <v>42614</v>
      </c>
      <c r="C1055" s="68" t="s">
        <v>578</v>
      </c>
      <c r="D1055" s="142" t="s">
        <v>645</v>
      </c>
      <c r="E1055" s="141" t="s">
        <v>646</v>
      </c>
      <c r="F1055" s="155">
        <v>10</v>
      </c>
      <c r="G1055" s="154" t="s">
        <v>369</v>
      </c>
      <c r="J1055" s="46" t="s">
        <v>90</v>
      </c>
      <c r="K1055" s="256"/>
      <c r="L1055" s="5" t="s">
        <v>82</v>
      </c>
    </row>
    <row r="1056" spans="1:12" ht="70" x14ac:dyDescent="0.2">
      <c r="A1056" s="66" t="s">
        <v>400</v>
      </c>
      <c r="B1056" s="68">
        <v>42614</v>
      </c>
      <c r="C1056" s="68" t="s">
        <v>578</v>
      </c>
      <c r="D1056" s="142" t="s">
        <v>645</v>
      </c>
      <c r="E1056" s="141" t="s">
        <v>646</v>
      </c>
      <c r="F1056" s="155">
        <v>11</v>
      </c>
      <c r="G1056" s="154" t="s">
        <v>370</v>
      </c>
      <c r="J1056" s="46" t="s">
        <v>90</v>
      </c>
      <c r="K1056" s="256"/>
      <c r="L1056" s="5" t="s">
        <v>82</v>
      </c>
    </row>
    <row r="1057" spans="1:12" ht="56" x14ac:dyDescent="0.2">
      <c r="A1057" s="66" t="s">
        <v>400</v>
      </c>
      <c r="B1057" s="68">
        <v>42614</v>
      </c>
      <c r="C1057" s="68" t="s">
        <v>578</v>
      </c>
      <c r="D1057" s="142" t="s">
        <v>645</v>
      </c>
      <c r="E1057" s="141" t="s">
        <v>646</v>
      </c>
      <c r="F1057" s="155">
        <v>12</v>
      </c>
      <c r="G1057" s="154" t="s">
        <v>371</v>
      </c>
      <c r="J1057" s="46" t="s">
        <v>90</v>
      </c>
      <c r="K1057" s="256"/>
      <c r="L1057" s="5" t="s">
        <v>81</v>
      </c>
    </row>
    <row r="1058" spans="1:12" x14ac:dyDescent="0.2">
      <c r="A1058" s="66" t="s">
        <v>400</v>
      </c>
      <c r="B1058" s="68">
        <v>42614</v>
      </c>
      <c r="C1058" s="68" t="s">
        <v>578</v>
      </c>
      <c r="D1058" s="142" t="s">
        <v>645</v>
      </c>
      <c r="E1058" s="141" t="s">
        <v>646</v>
      </c>
      <c r="F1058" s="155">
        <v>13</v>
      </c>
      <c r="G1058" s="74" t="s">
        <v>372</v>
      </c>
      <c r="J1058" s="46" t="s">
        <v>90</v>
      </c>
      <c r="K1058" s="256"/>
      <c r="L1058" s="5" t="s">
        <v>649</v>
      </c>
    </row>
    <row r="1059" spans="1:12" x14ac:dyDescent="0.2">
      <c r="A1059" s="66" t="s">
        <v>400</v>
      </c>
      <c r="B1059" s="68">
        <v>42614</v>
      </c>
      <c r="C1059" s="68" t="s">
        <v>578</v>
      </c>
      <c r="D1059" s="142" t="s">
        <v>645</v>
      </c>
      <c r="E1059" s="141" t="s">
        <v>646</v>
      </c>
      <c r="F1059" s="155">
        <v>14</v>
      </c>
      <c r="G1059" s="74" t="s">
        <v>373</v>
      </c>
      <c r="J1059" s="46" t="s">
        <v>90</v>
      </c>
      <c r="K1059" s="256"/>
      <c r="L1059" s="5" t="s">
        <v>649</v>
      </c>
    </row>
    <row r="1060" spans="1:12" x14ac:dyDescent="0.2">
      <c r="A1060" s="66" t="s">
        <v>400</v>
      </c>
      <c r="B1060" s="68">
        <v>42614</v>
      </c>
      <c r="C1060" s="68" t="s">
        <v>578</v>
      </c>
      <c r="D1060" s="142" t="s">
        <v>645</v>
      </c>
      <c r="E1060" s="141" t="s">
        <v>646</v>
      </c>
      <c r="F1060" s="155">
        <v>15</v>
      </c>
      <c r="G1060" s="74" t="s">
        <v>374</v>
      </c>
      <c r="J1060" s="46" t="s">
        <v>90</v>
      </c>
      <c r="K1060" s="256"/>
      <c r="L1060" s="5" t="s">
        <v>649</v>
      </c>
    </row>
    <row r="1061" spans="1:12" ht="28" x14ac:dyDescent="0.2">
      <c r="A1061" s="66" t="s">
        <v>400</v>
      </c>
      <c r="B1061" s="68">
        <v>42614</v>
      </c>
      <c r="C1061" s="68" t="s">
        <v>578</v>
      </c>
      <c r="D1061" s="142" t="s">
        <v>645</v>
      </c>
      <c r="E1061" s="141" t="s">
        <v>646</v>
      </c>
      <c r="F1061" s="155">
        <v>16</v>
      </c>
      <c r="G1061" s="154" t="s">
        <v>375</v>
      </c>
      <c r="J1061" s="46" t="s">
        <v>90</v>
      </c>
      <c r="K1061" s="256"/>
      <c r="L1061" s="5" t="s">
        <v>649</v>
      </c>
    </row>
    <row r="1062" spans="1:12" x14ac:dyDescent="0.2">
      <c r="A1062" s="66" t="s">
        <v>400</v>
      </c>
      <c r="B1062" s="68">
        <v>42614</v>
      </c>
      <c r="C1062" s="68" t="s">
        <v>578</v>
      </c>
      <c r="D1062" s="142" t="s">
        <v>645</v>
      </c>
      <c r="E1062" s="141" t="s">
        <v>646</v>
      </c>
      <c r="F1062" s="155">
        <v>17</v>
      </c>
      <c r="G1062" s="74" t="s">
        <v>376</v>
      </c>
      <c r="J1062" s="46" t="s">
        <v>90</v>
      </c>
      <c r="K1062" s="256"/>
      <c r="L1062" s="5" t="s">
        <v>649</v>
      </c>
    </row>
    <row r="1063" spans="1:12" x14ac:dyDescent="0.2">
      <c r="A1063" s="66" t="s">
        <v>400</v>
      </c>
      <c r="B1063" s="68">
        <v>42614</v>
      </c>
      <c r="C1063" s="68" t="s">
        <v>578</v>
      </c>
      <c r="D1063" s="142" t="s">
        <v>645</v>
      </c>
      <c r="E1063" s="141" t="s">
        <v>646</v>
      </c>
      <c r="F1063" s="155">
        <v>18</v>
      </c>
      <c r="G1063" s="74" t="s">
        <v>377</v>
      </c>
      <c r="J1063" s="46" t="s">
        <v>90</v>
      </c>
      <c r="K1063" s="256"/>
      <c r="L1063" s="5" t="s">
        <v>649</v>
      </c>
    </row>
    <row r="1064" spans="1:12" ht="56" x14ac:dyDescent="0.2">
      <c r="A1064" s="66" t="s">
        <v>400</v>
      </c>
      <c r="B1064" s="68">
        <v>42614</v>
      </c>
      <c r="C1064" s="68" t="s">
        <v>578</v>
      </c>
      <c r="D1064" s="142" t="s">
        <v>647</v>
      </c>
      <c r="E1064" s="141" t="s">
        <v>648</v>
      </c>
      <c r="F1064" s="152">
        <v>1</v>
      </c>
      <c r="G1064" s="82" t="s">
        <v>360</v>
      </c>
      <c r="H1064" s="256"/>
      <c r="I1064" s="256"/>
      <c r="J1064" s="46" t="s">
        <v>90</v>
      </c>
      <c r="K1064" s="256"/>
      <c r="L1064" s="5" t="s">
        <v>81</v>
      </c>
    </row>
    <row r="1065" spans="1:12" ht="25" x14ac:dyDescent="0.2">
      <c r="A1065" s="66" t="s">
        <v>400</v>
      </c>
      <c r="B1065" s="68">
        <v>42614</v>
      </c>
      <c r="C1065" s="68" t="s">
        <v>578</v>
      </c>
      <c r="D1065" s="142" t="s">
        <v>647</v>
      </c>
      <c r="E1065" s="141" t="s">
        <v>648</v>
      </c>
      <c r="F1065" s="153">
        <v>2</v>
      </c>
      <c r="G1065" s="257" t="s">
        <v>361</v>
      </c>
      <c r="H1065" s="258"/>
      <c r="I1065" s="147"/>
      <c r="J1065" s="46" t="s">
        <v>90</v>
      </c>
      <c r="K1065" s="256"/>
      <c r="L1065" s="5" t="s">
        <v>82</v>
      </c>
    </row>
    <row r="1066" spans="1:12" ht="28" x14ac:dyDescent="0.2">
      <c r="A1066" s="66" t="s">
        <v>400</v>
      </c>
      <c r="B1066" s="68">
        <v>42614</v>
      </c>
      <c r="C1066" s="68" t="s">
        <v>578</v>
      </c>
      <c r="D1066" s="142" t="s">
        <v>647</v>
      </c>
      <c r="E1066" s="141" t="s">
        <v>648</v>
      </c>
      <c r="F1066" s="155">
        <v>3</v>
      </c>
      <c r="G1066" s="154" t="s">
        <v>362</v>
      </c>
      <c r="J1066" s="46" t="s">
        <v>90</v>
      </c>
      <c r="K1066" s="256"/>
      <c r="L1066" s="5" t="s">
        <v>81</v>
      </c>
    </row>
    <row r="1067" spans="1:12" ht="28" x14ac:dyDescent="0.2">
      <c r="A1067" s="66" t="s">
        <v>400</v>
      </c>
      <c r="B1067" s="68">
        <v>42614</v>
      </c>
      <c r="C1067" s="68" t="s">
        <v>578</v>
      </c>
      <c r="D1067" s="142" t="s">
        <v>647</v>
      </c>
      <c r="E1067" s="141" t="s">
        <v>648</v>
      </c>
      <c r="F1067" s="155">
        <v>4</v>
      </c>
      <c r="G1067" s="154" t="s">
        <v>363</v>
      </c>
      <c r="J1067" s="46" t="s">
        <v>90</v>
      </c>
      <c r="K1067" s="256"/>
      <c r="L1067" s="5" t="s">
        <v>82</v>
      </c>
    </row>
    <row r="1068" spans="1:12" ht="28" x14ac:dyDescent="0.2">
      <c r="A1068" s="66" t="s">
        <v>400</v>
      </c>
      <c r="B1068" s="68">
        <v>42614</v>
      </c>
      <c r="C1068" s="68" t="s">
        <v>578</v>
      </c>
      <c r="D1068" s="142" t="s">
        <v>647</v>
      </c>
      <c r="E1068" s="141" t="s">
        <v>648</v>
      </c>
      <c r="F1068" s="155">
        <v>5</v>
      </c>
      <c r="G1068" s="154" t="s">
        <v>364</v>
      </c>
      <c r="J1068" s="46" t="s">
        <v>90</v>
      </c>
      <c r="K1068" s="256"/>
      <c r="L1068" s="5" t="s">
        <v>81</v>
      </c>
    </row>
    <row r="1069" spans="1:12" ht="42" x14ac:dyDescent="0.2">
      <c r="A1069" s="66" t="s">
        <v>400</v>
      </c>
      <c r="B1069" s="68">
        <v>42614</v>
      </c>
      <c r="C1069" s="68" t="s">
        <v>578</v>
      </c>
      <c r="D1069" s="142" t="s">
        <v>647</v>
      </c>
      <c r="E1069" s="141" t="s">
        <v>648</v>
      </c>
      <c r="F1069" s="155">
        <v>6</v>
      </c>
      <c r="G1069" s="154" t="s">
        <v>365</v>
      </c>
      <c r="J1069" s="46" t="s">
        <v>90</v>
      </c>
      <c r="K1069" s="256"/>
      <c r="L1069" s="5" t="s">
        <v>82</v>
      </c>
    </row>
    <row r="1070" spans="1:12" ht="28" x14ac:dyDescent="0.2">
      <c r="A1070" s="66" t="s">
        <v>400</v>
      </c>
      <c r="B1070" s="68">
        <v>42614</v>
      </c>
      <c r="C1070" s="68" t="s">
        <v>578</v>
      </c>
      <c r="D1070" s="142" t="s">
        <v>647</v>
      </c>
      <c r="E1070" s="141" t="s">
        <v>648</v>
      </c>
      <c r="F1070" s="155">
        <v>7</v>
      </c>
      <c r="G1070" s="154" t="s">
        <v>366</v>
      </c>
      <c r="J1070" s="46" t="s">
        <v>90</v>
      </c>
      <c r="K1070" s="256"/>
      <c r="L1070" s="5" t="s">
        <v>82</v>
      </c>
    </row>
    <row r="1071" spans="1:12" ht="42" x14ac:dyDescent="0.2">
      <c r="A1071" s="66" t="s">
        <v>400</v>
      </c>
      <c r="B1071" s="68">
        <v>42614</v>
      </c>
      <c r="C1071" s="68" t="s">
        <v>578</v>
      </c>
      <c r="D1071" s="142" t="s">
        <v>647</v>
      </c>
      <c r="E1071" s="141" t="s">
        <v>648</v>
      </c>
      <c r="F1071" s="155">
        <v>8</v>
      </c>
      <c r="G1071" s="154" t="s">
        <v>367</v>
      </c>
      <c r="J1071" s="46" t="s">
        <v>90</v>
      </c>
      <c r="K1071" s="256"/>
      <c r="L1071" s="5" t="s">
        <v>82</v>
      </c>
    </row>
    <row r="1072" spans="1:12" ht="70" x14ac:dyDescent="0.2">
      <c r="A1072" s="66" t="s">
        <v>400</v>
      </c>
      <c r="B1072" s="68">
        <v>42614</v>
      </c>
      <c r="C1072" s="68" t="s">
        <v>578</v>
      </c>
      <c r="D1072" s="142" t="s">
        <v>647</v>
      </c>
      <c r="E1072" s="141" t="s">
        <v>648</v>
      </c>
      <c r="F1072" s="155">
        <v>9</v>
      </c>
      <c r="G1072" s="154" t="s">
        <v>368</v>
      </c>
      <c r="J1072" s="46" t="s">
        <v>90</v>
      </c>
      <c r="K1072" s="256"/>
      <c r="L1072" s="5" t="s">
        <v>82</v>
      </c>
    </row>
    <row r="1073" spans="1:12" ht="28" x14ac:dyDescent="0.2">
      <c r="A1073" s="66" t="s">
        <v>400</v>
      </c>
      <c r="B1073" s="68">
        <v>42614</v>
      </c>
      <c r="C1073" s="68" t="s">
        <v>578</v>
      </c>
      <c r="D1073" s="142" t="s">
        <v>647</v>
      </c>
      <c r="E1073" s="141" t="s">
        <v>648</v>
      </c>
      <c r="F1073" s="155">
        <v>10</v>
      </c>
      <c r="G1073" s="154" t="s">
        <v>369</v>
      </c>
      <c r="J1073" s="46" t="s">
        <v>90</v>
      </c>
      <c r="K1073" s="256"/>
      <c r="L1073" s="5" t="s">
        <v>82</v>
      </c>
    </row>
    <row r="1074" spans="1:12" ht="70" x14ac:dyDescent="0.2">
      <c r="A1074" s="66" t="s">
        <v>400</v>
      </c>
      <c r="B1074" s="68">
        <v>42614</v>
      </c>
      <c r="C1074" s="68" t="s">
        <v>578</v>
      </c>
      <c r="D1074" s="142" t="s">
        <v>647</v>
      </c>
      <c r="E1074" s="141" t="s">
        <v>648</v>
      </c>
      <c r="F1074" s="155">
        <v>11</v>
      </c>
      <c r="G1074" s="154" t="s">
        <v>370</v>
      </c>
      <c r="J1074" s="46" t="s">
        <v>90</v>
      </c>
      <c r="K1074" s="256"/>
      <c r="L1074" s="5" t="s">
        <v>82</v>
      </c>
    </row>
    <row r="1075" spans="1:12" ht="56" x14ac:dyDescent="0.2">
      <c r="A1075" s="66" t="s">
        <v>400</v>
      </c>
      <c r="B1075" s="68">
        <v>42614</v>
      </c>
      <c r="C1075" s="68" t="s">
        <v>578</v>
      </c>
      <c r="D1075" s="142" t="s">
        <v>647</v>
      </c>
      <c r="E1075" s="141" t="s">
        <v>648</v>
      </c>
      <c r="F1075" s="155">
        <v>12</v>
      </c>
      <c r="G1075" s="154" t="s">
        <v>371</v>
      </c>
      <c r="J1075" s="46" t="s">
        <v>90</v>
      </c>
      <c r="K1075" s="256"/>
      <c r="L1075" s="5" t="s">
        <v>81</v>
      </c>
    </row>
    <row r="1076" spans="1:12" x14ac:dyDescent="0.2">
      <c r="A1076" s="66" t="s">
        <v>400</v>
      </c>
      <c r="B1076" s="68">
        <v>42614</v>
      </c>
      <c r="C1076" s="68" t="s">
        <v>578</v>
      </c>
      <c r="D1076" s="142" t="s">
        <v>647</v>
      </c>
      <c r="E1076" s="141" t="s">
        <v>648</v>
      </c>
      <c r="F1076" s="155">
        <v>13</v>
      </c>
      <c r="G1076" s="74" t="s">
        <v>372</v>
      </c>
      <c r="J1076" s="46" t="s">
        <v>90</v>
      </c>
      <c r="K1076" s="256"/>
      <c r="L1076" s="5" t="s">
        <v>649</v>
      </c>
    </row>
    <row r="1077" spans="1:12" x14ac:dyDescent="0.2">
      <c r="A1077" s="66" t="s">
        <v>400</v>
      </c>
      <c r="B1077" s="68">
        <v>42614</v>
      </c>
      <c r="C1077" s="68" t="s">
        <v>578</v>
      </c>
      <c r="D1077" s="142" t="s">
        <v>647</v>
      </c>
      <c r="E1077" s="141" t="s">
        <v>648</v>
      </c>
      <c r="F1077" s="155">
        <v>14</v>
      </c>
      <c r="G1077" s="74" t="s">
        <v>373</v>
      </c>
      <c r="J1077" s="46" t="s">
        <v>90</v>
      </c>
      <c r="K1077" s="256"/>
      <c r="L1077" s="5" t="s">
        <v>649</v>
      </c>
    </row>
    <row r="1078" spans="1:12" x14ac:dyDescent="0.2">
      <c r="A1078" s="66" t="s">
        <v>400</v>
      </c>
      <c r="B1078" s="68">
        <v>42614</v>
      </c>
      <c r="C1078" s="68" t="s">
        <v>578</v>
      </c>
      <c r="D1078" s="142" t="s">
        <v>647</v>
      </c>
      <c r="E1078" s="141" t="s">
        <v>648</v>
      </c>
      <c r="F1078" s="155">
        <v>15</v>
      </c>
      <c r="G1078" s="74" t="s">
        <v>374</v>
      </c>
      <c r="J1078" s="46" t="s">
        <v>90</v>
      </c>
      <c r="K1078" s="256"/>
      <c r="L1078" s="5" t="s">
        <v>649</v>
      </c>
    </row>
    <row r="1079" spans="1:12" ht="28" x14ac:dyDescent="0.2">
      <c r="A1079" s="66" t="s">
        <v>400</v>
      </c>
      <c r="B1079" s="68">
        <v>42614</v>
      </c>
      <c r="C1079" s="68" t="s">
        <v>578</v>
      </c>
      <c r="D1079" s="142" t="s">
        <v>647</v>
      </c>
      <c r="E1079" s="141" t="s">
        <v>648</v>
      </c>
      <c r="F1079" s="155">
        <v>16</v>
      </c>
      <c r="G1079" s="154" t="s">
        <v>375</v>
      </c>
      <c r="J1079" s="46" t="s">
        <v>90</v>
      </c>
      <c r="K1079" s="256"/>
      <c r="L1079" s="5" t="s">
        <v>649</v>
      </c>
    </row>
    <row r="1080" spans="1:12" x14ac:dyDescent="0.2">
      <c r="A1080" s="66" t="s">
        <v>400</v>
      </c>
      <c r="B1080" s="68">
        <v>42614</v>
      </c>
      <c r="C1080" s="68" t="s">
        <v>578</v>
      </c>
      <c r="D1080" s="142" t="s">
        <v>647</v>
      </c>
      <c r="E1080" s="141" t="s">
        <v>648</v>
      </c>
      <c r="F1080" s="155">
        <v>17</v>
      </c>
      <c r="G1080" s="74" t="s">
        <v>376</v>
      </c>
      <c r="J1080" s="46" t="s">
        <v>90</v>
      </c>
      <c r="K1080" s="256"/>
      <c r="L1080" s="5" t="s">
        <v>649</v>
      </c>
    </row>
    <row r="1081" spans="1:12" x14ac:dyDescent="0.2">
      <c r="A1081" s="66" t="s">
        <v>400</v>
      </c>
      <c r="B1081" s="68">
        <v>42614</v>
      </c>
      <c r="C1081" s="68" t="s">
        <v>578</v>
      </c>
      <c r="D1081" s="142" t="s">
        <v>647</v>
      </c>
      <c r="E1081" s="141" t="s">
        <v>648</v>
      </c>
      <c r="F1081" s="155">
        <v>18</v>
      </c>
      <c r="G1081" s="74" t="s">
        <v>377</v>
      </c>
      <c r="J1081" s="46" t="s">
        <v>90</v>
      </c>
      <c r="K1081" s="256"/>
      <c r="L1081" s="5" t="s">
        <v>649</v>
      </c>
    </row>
    <row r="1082" spans="1:12" ht="56" x14ac:dyDescent="0.2">
      <c r="A1082" s="66" t="s">
        <v>400</v>
      </c>
      <c r="B1082" s="68">
        <v>42614</v>
      </c>
      <c r="C1082" s="68" t="s">
        <v>202</v>
      </c>
      <c r="D1082" s="145" t="s">
        <v>385</v>
      </c>
      <c r="E1082" s="87" t="s">
        <v>358</v>
      </c>
      <c r="F1082" s="152">
        <v>1</v>
      </c>
      <c r="G1082" s="82" t="s">
        <v>360</v>
      </c>
      <c r="H1082" s="26"/>
      <c r="I1082" s="26"/>
      <c r="J1082" s="46" t="s">
        <v>91</v>
      </c>
      <c r="K1082" s="26">
        <f>VLOOKUP(J1082,lookups!$B$10:$C$22,2)</f>
        <v>10</v>
      </c>
      <c r="L1082" s="4" t="s">
        <v>81</v>
      </c>
    </row>
    <row r="1083" spans="1:12" ht="56" x14ac:dyDescent="0.2">
      <c r="A1083" s="66" t="s">
        <v>400</v>
      </c>
      <c r="B1083" s="68">
        <v>42614</v>
      </c>
      <c r="C1083" s="68" t="s">
        <v>202</v>
      </c>
      <c r="D1083" s="142" t="s">
        <v>359</v>
      </c>
      <c r="E1083" s="141" t="s">
        <v>378</v>
      </c>
      <c r="F1083" s="152">
        <v>1</v>
      </c>
      <c r="G1083" s="82" t="s">
        <v>360</v>
      </c>
      <c r="H1083" s="7"/>
      <c r="I1083" s="7"/>
      <c r="J1083" s="46" t="s">
        <v>94</v>
      </c>
      <c r="K1083" s="26">
        <f>VLOOKUP(J1083,lookups!$B$10:$C$22,2)</f>
        <v>1</v>
      </c>
      <c r="L1083" s="5" t="s">
        <v>81</v>
      </c>
    </row>
    <row r="1084" spans="1:12" ht="56" x14ac:dyDescent="0.2">
      <c r="A1084" s="66" t="s">
        <v>400</v>
      </c>
      <c r="B1084" s="68">
        <v>42614</v>
      </c>
      <c r="C1084" s="68" t="s">
        <v>202</v>
      </c>
      <c r="D1084" s="142" t="s">
        <v>380</v>
      </c>
      <c r="E1084" s="141" t="s">
        <v>379</v>
      </c>
      <c r="F1084" s="152">
        <v>1</v>
      </c>
      <c r="G1084" s="82" t="s">
        <v>360</v>
      </c>
      <c r="H1084" s="7"/>
      <c r="I1084" s="7"/>
      <c r="J1084" s="46" t="s">
        <v>85</v>
      </c>
      <c r="K1084" s="26">
        <f>VLOOKUP(J1084,lookups!$B$10:$C$22,2)</f>
        <v>1000</v>
      </c>
      <c r="L1084" s="5" t="s">
        <v>81</v>
      </c>
    </row>
    <row r="1085" spans="1:12" ht="56" x14ac:dyDescent="0.2">
      <c r="A1085" s="66" t="s">
        <v>400</v>
      </c>
      <c r="B1085" s="68">
        <v>42614</v>
      </c>
      <c r="C1085" s="68" t="s">
        <v>202</v>
      </c>
      <c r="D1085" s="142" t="s">
        <v>359</v>
      </c>
      <c r="E1085" s="141" t="s">
        <v>312</v>
      </c>
      <c r="F1085" s="152">
        <v>1</v>
      </c>
      <c r="G1085" s="82" t="s">
        <v>360</v>
      </c>
      <c r="H1085" s="78"/>
      <c r="I1085" s="1"/>
      <c r="J1085" s="46" t="s">
        <v>88</v>
      </c>
      <c r="K1085" s="26">
        <f>VLOOKUP(J1085,lookups!$B$10:$C$22,2)</f>
        <v>100</v>
      </c>
      <c r="L1085" s="4" t="s">
        <v>81</v>
      </c>
    </row>
    <row r="1086" spans="1:12" ht="56" x14ac:dyDescent="0.2">
      <c r="A1086" s="66" t="s">
        <v>400</v>
      </c>
      <c r="B1086" s="68">
        <v>42614</v>
      </c>
      <c r="C1086" s="68" t="s">
        <v>202</v>
      </c>
      <c r="D1086" s="142" t="s">
        <v>359</v>
      </c>
      <c r="E1086" s="141" t="s">
        <v>381</v>
      </c>
      <c r="F1086" s="152">
        <v>1</v>
      </c>
      <c r="G1086" s="82" t="s">
        <v>360</v>
      </c>
      <c r="H1086" s="78"/>
      <c r="I1086" s="1"/>
      <c r="J1086" s="46" t="s">
        <v>91</v>
      </c>
      <c r="K1086" s="26">
        <f>VLOOKUP(J1086,lookups!$B$10:$C$22,2)</f>
        <v>10</v>
      </c>
      <c r="L1086" s="5" t="s">
        <v>81</v>
      </c>
    </row>
    <row r="1087" spans="1:12" ht="56" x14ac:dyDescent="0.2">
      <c r="A1087" s="66" t="s">
        <v>400</v>
      </c>
      <c r="B1087" s="68">
        <v>42614</v>
      </c>
      <c r="C1087" s="68" t="s">
        <v>202</v>
      </c>
      <c r="D1087" s="142" t="s">
        <v>359</v>
      </c>
      <c r="E1087" s="141" t="s">
        <v>328</v>
      </c>
      <c r="F1087" s="152">
        <v>1</v>
      </c>
      <c r="G1087" s="82" t="s">
        <v>360</v>
      </c>
      <c r="H1087" s="75"/>
      <c r="I1087" s="1"/>
      <c r="J1087" s="46" t="s">
        <v>88</v>
      </c>
      <c r="K1087" s="26">
        <f>VLOOKUP(J1087,lookups!$B$10:$C$22,2)</f>
        <v>100</v>
      </c>
      <c r="L1087" s="5" t="s">
        <v>81</v>
      </c>
    </row>
    <row r="1088" spans="1:12" ht="56" x14ac:dyDescent="0.2">
      <c r="A1088" s="66" t="s">
        <v>400</v>
      </c>
      <c r="B1088" s="68">
        <v>42614</v>
      </c>
      <c r="C1088" s="68" t="s">
        <v>202</v>
      </c>
      <c r="D1088" s="142" t="s">
        <v>359</v>
      </c>
      <c r="E1088" s="141" t="s">
        <v>328</v>
      </c>
      <c r="F1088" s="152">
        <v>1</v>
      </c>
      <c r="G1088" s="82" t="s">
        <v>360</v>
      </c>
      <c r="H1088" s="79"/>
      <c r="I1088" s="1"/>
      <c r="J1088" s="46" t="s">
        <v>88</v>
      </c>
      <c r="K1088" s="26">
        <f>VLOOKUP(J1088,lookups!$B$10:$C$22,2)</f>
        <v>100</v>
      </c>
      <c r="L1088" s="4" t="s">
        <v>81</v>
      </c>
    </row>
    <row r="1089" spans="1:12" ht="56" x14ac:dyDescent="0.2">
      <c r="A1089" s="66" t="s">
        <v>400</v>
      </c>
      <c r="B1089" s="68">
        <v>42614</v>
      </c>
      <c r="C1089" s="68" t="s">
        <v>202</v>
      </c>
      <c r="D1089" s="142" t="s">
        <v>383</v>
      </c>
      <c r="E1089" s="141" t="s">
        <v>382</v>
      </c>
      <c r="F1089" s="152">
        <v>1</v>
      </c>
      <c r="G1089" s="82" t="s">
        <v>360</v>
      </c>
      <c r="H1089" s="79"/>
      <c r="I1089" s="1"/>
      <c r="J1089" s="46" t="s">
        <v>85</v>
      </c>
      <c r="K1089" s="26">
        <f>VLOOKUP(J1089,lookups!$B$10:$C$22,2)</f>
        <v>1000</v>
      </c>
      <c r="L1089" s="5" t="s">
        <v>81</v>
      </c>
    </row>
    <row r="1090" spans="1:12" ht="56" x14ac:dyDescent="0.2">
      <c r="A1090" s="66" t="s">
        <v>400</v>
      </c>
      <c r="B1090" s="68">
        <v>42614</v>
      </c>
      <c r="C1090" s="68" t="s">
        <v>202</v>
      </c>
      <c r="D1090" s="142" t="s">
        <v>385</v>
      </c>
      <c r="E1090" s="141" t="s">
        <v>384</v>
      </c>
      <c r="F1090" s="152">
        <v>1</v>
      </c>
      <c r="G1090" s="82" t="s">
        <v>360</v>
      </c>
      <c r="H1090" s="80"/>
      <c r="I1090" s="1"/>
      <c r="J1090" s="46" t="s">
        <v>85</v>
      </c>
      <c r="K1090" s="26">
        <f>VLOOKUP(J1090,lookups!$B$10:$C$22,2)</f>
        <v>1000</v>
      </c>
      <c r="L1090" s="5" t="s">
        <v>81</v>
      </c>
    </row>
    <row r="1091" spans="1:12" ht="56" x14ac:dyDescent="0.2">
      <c r="A1091" s="66" t="s">
        <v>400</v>
      </c>
      <c r="B1091" s="68">
        <v>42614</v>
      </c>
      <c r="C1091" s="68" t="s">
        <v>202</v>
      </c>
      <c r="D1091" s="142" t="s">
        <v>387</v>
      </c>
      <c r="E1091" s="141" t="s">
        <v>386</v>
      </c>
      <c r="F1091" s="152">
        <v>1</v>
      </c>
      <c r="G1091" s="82" t="s">
        <v>360</v>
      </c>
      <c r="H1091" s="77"/>
      <c r="I1091" s="1"/>
      <c r="J1091" s="46" t="s">
        <v>91</v>
      </c>
      <c r="K1091" s="26">
        <f>VLOOKUP(J1091,lookups!$B$10:$C$22,2)</f>
        <v>10</v>
      </c>
      <c r="L1091" s="4" t="s">
        <v>81</v>
      </c>
    </row>
    <row r="1092" spans="1:12" ht="56" x14ac:dyDescent="0.2">
      <c r="A1092" s="66" t="s">
        <v>400</v>
      </c>
      <c r="B1092" s="68">
        <v>42614</v>
      </c>
      <c r="C1092" s="68" t="s">
        <v>202</v>
      </c>
      <c r="D1092" s="142" t="s">
        <v>383</v>
      </c>
      <c r="E1092" s="141" t="s">
        <v>388</v>
      </c>
      <c r="F1092" s="152">
        <v>1</v>
      </c>
      <c r="G1092" s="146" t="s">
        <v>360</v>
      </c>
      <c r="H1092" s="149"/>
      <c r="I1092" s="147"/>
      <c r="J1092" s="46" t="s">
        <v>85</v>
      </c>
      <c r="K1092" s="26">
        <f>VLOOKUP(J1092,lookups!$B$10:$C$22,2)</f>
        <v>1000</v>
      </c>
      <c r="L1092" s="5" t="s">
        <v>81</v>
      </c>
    </row>
    <row r="1093" spans="1:12" ht="56" x14ac:dyDescent="0.2">
      <c r="A1093" s="66" t="s">
        <v>400</v>
      </c>
      <c r="B1093" s="68">
        <v>42614</v>
      </c>
      <c r="C1093" s="68" t="s">
        <v>202</v>
      </c>
      <c r="D1093" s="142" t="s">
        <v>359</v>
      </c>
      <c r="E1093" s="141" t="s">
        <v>389</v>
      </c>
      <c r="F1093" s="152">
        <v>1</v>
      </c>
      <c r="G1093" s="146" t="s">
        <v>360</v>
      </c>
      <c r="H1093" s="79"/>
      <c r="I1093" s="147"/>
      <c r="J1093" s="46" t="s">
        <v>85</v>
      </c>
      <c r="K1093" s="26">
        <f>VLOOKUP(J1093,lookups!$B$10:$C$22,2)</f>
        <v>1000</v>
      </c>
      <c r="L1093" s="5" t="s">
        <v>81</v>
      </c>
    </row>
    <row r="1094" spans="1:12" ht="56" x14ac:dyDescent="0.2">
      <c r="A1094" s="66" t="s">
        <v>400</v>
      </c>
      <c r="B1094" s="68">
        <v>42614</v>
      </c>
      <c r="C1094" s="68" t="s">
        <v>202</v>
      </c>
      <c r="D1094" s="142" t="s">
        <v>359</v>
      </c>
      <c r="E1094" s="141" t="s">
        <v>390</v>
      </c>
      <c r="F1094" s="152">
        <v>1</v>
      </c>
      <c r="G1094" s="146" t="s">
        <v>360</v>
      </c>
      <c r="H1094" s="79"/>
      <c r="I1094" s="147"/>
      <c r="J1094" s="46" t="s">
        <v>88</v>
      </c>
      <c r="K1094" s="26">
        <f>VLOOKUP(J1094,lookups!$B$10:$C$22,2)</f>
        <v>100</v>
      </c>
      <c r="L1094" s="4" t="s">
        <v>81</v>
      </c>
    </row>
    <row r="1095" spans="1:12" ht="56" x14ac:dyDescent="0.2">
      <c r="A1095" s="66" t="s">
        <v>400</v>
      </c>
      <c r="B1095" s="68">
        <v>42614</v>
      </c>
      <c r="C1095" s="68" t="s">
        <v>202</v>
      </c>
      <c r="D1095" s="142" t="s">
        <v>387</v>
      </c>
      <c r="E1095" s="141" t="s">
        <v>391</v>
      </c>
      <c r="F1095" s="152">
        <v>1</v>
      </c>
      <c r="G1095" s="146" t="s">
        <v>360</v>
      </c>
      <c r="H1095" s="79"/>
      <c r="I1095" s="147"/>
      <c r="J1095" s="46" t="s">
        <v>88</v>
      </c>
      <c r="K1095" s="26">
        <f>VLOOKUP(J1095,lookups!$B$10:$C$22,2)</f>
        <v>100</v>
      </c>
      <c r="L1095" s="5" t="s">
        <v>81</v>
      </c>
    </row>
    <row r="1096" spans="1:12" ht="56" x14ac:dyDescent="0.2">
      <c r="A1096" s="66" t="s">
        <v>400</v>
      </c>
      <c r="B1096" s="68">
        <v>42614</v>
      </c>
      <c r="C1096" s="68" t="s">
        <v>202</v>
      </c>
      <c r="D1096" s="142" t="s">
        <v>359</v>
      </c>
      <c r="E1096" s="141" t="s">
        <v>392</v>
      </c>
      <c r="F1096" s="152">
        <v>1</v>
      </c>
      <c r="G1096" s="146" t="s">
        <v>360</v>
      </c>
      <c r="H1096" s="79"/>
      <c r="I1096" s="147"/>
      <c r="J1096" s="46" t="s">
        <v>85</v>
      </c>
      <c r="K1096" s="26">
        <f>VLOOKUP(J1096,lookups!$B$10:$C$22,2)</f>
        <v>1000</v>
      </c>
      <c r="L1096" s="5" t="s">
        <v>81</v>
      </c>
    </row>
    <row r="1097" spans="1:12" ht="56" x14ac:dyDescent="0.2">
      <c r="A1097" s="66" t="s">
        <v>400</v>
      </c>
      <c r="B1097" s="68">
        <v>42614</v>
      </c>
      <c r="C1097" s="68" t="s">
        <v>202</v>
      </c>
      <c r="D1097" s="142" t="s">
        <v>359</v>
      </c>
      <c r="E1097" s="141" t="s">
        <v>393</v>
      </c>
      <c r="F1097" s="152">
        <v>1</v>
      </c>
      <c r="G1097" s="146" t="s">
        <v>360</v>
      </c>
      <c r="H1097" s="79"/>
      <c r="I1097" s="147"/>
      <c r="J1097" s="46" t="s">
        <v>91</v>
      </c>
      <c r="K1097" s="26">
        <f>VLOOKUP(J1097,lookups!$B$10:$C$22,2)</f>
        <v>10</v>
      </c>
      <c r="L1097" s="4" t="s">
        <v>81</v>
      </c>
    </row>
    <row r="1098" spans="1:12" ht="56" x14ac:dyDescent="0.2">
      <c r="A1098" s="66" t="s">
        <v>400</v>
      </c>
      <c r="B1098" s="68">
        <v>42614</v>
      </c>
      <c r="C1098" s="68" t="s">
        <v>202</v>
      </c>
      <c r="D1098" s="142" t="s">
        <v>359</v>
      </c>
      <c r="E1098" s="141" t="s">
        <v>394</v>
      </c>
      <c r="F1098" s="152">
        <v>1</v>
      </c>
      <c r="G1098" s="146" t="s">
        <v>360</v>
      </c>
      <c r="H1098" s="79"/>
      <c r="I1098" s="147"/>
      <c r="J1098" s="46" t="s">
        <v>91</v>
      </c>
      <c r="K1098" s="26">
        <f>VLOOKUP(J1098,lookups!$B$10:$C$22,2)</f>
        <v>10</v>
      </c>
      <c r="L1098" s="5" t="s">
        <v>81</v>
      </c>
    </row>
    <row r="1099" spans="1:12" ht="25" x14ac:dyDescent="0.2">
      <c r="A1099" s="66" t="s">
        <v>400</v>
      </c>
      <c r="B1099" s="68">
        <v>42614</v>
      </c>
      <c r="C1099" s="68" t="s">
        <v>202</v>
      </c>
      <c r="D1099" s="46" t="s">
        <v>359</v>
      </c>
      <c r="E1099" s="87" t="s">
        <v>358</v>
      </c>
      <c r="F1099" s="153">
        <v>2</v>
      </c>
      <c r="G1099" s="150" t="s">
        <v>361</v>
      </c>
      <c r="H1099" s="79"/>
      <c r="I1099" s="147"/>
      <c r="J1099" s="46" t="s">
        <v>91</v>
      </c>
      <c r="K1099" s="26">
        <f>VLOOKUP(J1099,lookups!$B$10:$C$22,2)</f>
        <v>10</v>
      </c>
      <c r="L1099" s="5" t="s">
        <v>81</v>
      </c>
    </row>
    <row r="1100" spans="1:12" ht="25" x14ac:dyDescent="0.2">
      <c r="A1100" s="66" t="s">
        <v>400</v>
      </c>
      <c r="B1100" s="68">
        <v>42614</v>
      </c>
      <c r="C1100" s="68" t="s">
        <v>202</v>
      </c>
      <c r="D1100" s="142" t="s">
        <v>359</v>
      </c>
      <c r="E1100" s="141" t="s">
        <v>378</v>
      </c>
      <c r="F1100" s="153">
        <v>2</v>
      </c>
      <c r="G1100" s="150" t="s">
        <v>361</v>
      </c>
      <c r="H1100" s="79"/>
      <c r="I1100" s="148"/>
      <c r="J1100" s="46" t="s">
        <v>94</v>
      </c>
      <c r="K1100" s="26">
        <f>VLOOKUP(J1100,lookups!$B$10:$C$22,2)</f>
        <v>1</v>
      </c>
      <c r="L1100" s="4" t="s">
        <v>81</v>
      </c>
    </row>
    <row r="1101" spans="1:12" ht="25" x14ac:dyDescent="0.2">
      <c r="A1101" s="66" t="s">
        <v>400</v>
      </c>
      <c r="B1101" s="68">
        <v>42614</v>
      </c>
      <c r="C1101" s="68" t="s">
        <v>202</v>
      </c>
      <c r="D1101" s="142" t="s">
        <v>380</v>
      </c>
      <c r="E1101" s="141" t="s">
        <v>379</v>
      </c>
      <c r="F1101" s="153">
        <v>2</v>
      </c>
      <c r="G1101" s="150" t="s">
        <v>361</v>
      </c>
      <c r="H1101" s="79"/>
      <c r="I1101" s="148"/>
      <c r="J1101" s="46" t="s">
        <v>85</v>
      </c>
      <c r="K1101" s="26">
        <f>VLOOKUP(J1101,lookups!$B$10:$C$22,2)</f>
        <v>1000</v>
      </c>
      <c r="L1101" s="5" t="s">
        <v>81</v>
      </c>
    </row>
    <row r="1102" spans="1:12" ht="25" x14ac:dyDescent="0.2">
      <c r="A1102" s="66" t="s">
        <v>400</v>
      </c>
      <c r="B1102" s="68">
        <v>42614</v>
      </c>
      <c r="C1102" s="68" t="s">
        <v>202</v>
      </c>
      <c r="D1102" s="142" t="s">
        <v>359</v>
      </c>
      <c r="E1102" s="141" t="s">
        <v>312</v>
      </c>
      <c r="F1102" s="153">
        <v>2</v>
      </c>
      <c r="G1102" s="150" t="s">
        <v>361</v>
      </c>
      <c r="H1102" s="79"/>
      <c r="I1102" s="148"/>
      <c r="J1102" s="46" t="s">
        <v>88</v>
      </c>
      <c r="K1102" s="26">
        <f>VLOOKUP(J1102,lookups!$B$10:$C$22,2)</f>
        <v>100</v>
      </c>
      <c r="L1102" s="5" t="s">
        <v>81</v>
      </c>
    </row>
    <row r="1103" spans="1:12" ht="25" x14ac:dyDescent="0.2">
      <c r="A1103" s="66" t="s">
        <v>400</v>
      </c>
      <c r="B1103" s="68">
        <v>42614</v>
      </c>
      <c r="C1103" s="68" t="s">
        <v>202</v>
      </c>
      <c r="D1103" s="142" t="s">
        <v>359</v>
      </c>
      <c r="E1103" s="141" t="s">
        <v>381</v>
      </c>
      <c r="F1103" s="153">
        <v>2</v>
      </c>
      <c r="G1103" s="150" t="s">
        <v>361</v>
      </c>
      <c r="H1103" s="79"/>
      <c r="I1103" s="148"/>
      <c r="J1103" s="46" t="s">
        <v>91</v>
      </c>
      <c r="K1103" s="26">
        <f>VLOOKUP(J1103,lookups!$B$10:$C$22,2)</f>
        <v>10</v>
      </c>
      <c r="L1103" s="4" t="s">
        <v>81</v>
      </c>
    </row>
    <row r="1104" spans="1:12" ht="25" x14ac:dyDescent="0.2">
      <c r="A1104" s="66" t="s">
        <v>400</v>
      </c>
      <c r="B1104" s="68">
        <v>42614</v>
      </c>
      <c r="C1104" s="68" t="s">
        <v>202</v>
      </c>
      <c r="D1104" s="142" t="s">
        <v>359</v>
      </c>
      <c r="E1104" s="141" t="s">
        <v>328</v>
      </c>
      <c r="F1104" s="153">
        <v>2</v>
      </c>
      <c r="G1104" s="150" t="s">
        <v>361</v>
      </c>
      <c r="H1104" s="79"/>
      <c r="I1104" s="148"/>
      <c r="J1104" s="46" t="s">
        <v>88</v>
      </c>
      <c r="K1104" s="26">
        <f>VLOOKUP(J1104,lookups!$B$10:$C$22,2)</f>
        <v>100</v>
      </c>
      <c r="L1104" s="5" t="s">
        <v>81</v>
      </c>
    </row>
    <row r="1105" spans="1:12" ht="25" x14ac:dyDescent="0.2">
      <c r="A1105" s="66" t="s">
        <v>400</v>
      </c>
      <c r="B1105" s="68">
        <v>42614</v>
      </c>
      <c r="C1105" s="68" t="s">
        <v>202</v>
      </c>
      <c r="D1105" s="142" t="s">
        <v>359</v>
      </c>
      <c r="E1105" s="141" t="s">
        <v>328</v>
      </c>
      <c r="F1105" s="153">
        <v>2</v>
      </c>
      <c r="G1105" s="150" t="s">
        <v>361</v>
      </c>
      <c r="H1105" s="80"/>
      <c r="I1105" s="148"/>
      <c r="J1105" s="46" t="s">
        <v>88</v>
      </c>
      <c r="K1105" s="26">
        <f>VLOOKUP(J1105,lookups!$B$10:$C$22,2)</f>
        <v>100</v>
      </c>
      <c r="L1105" s="5" t="s">
        <v>81</v>
      </c>
    </row>
    <row r="1106" spans="1:12" ht="25" x14ac:dyDescent="0.2">
      <c r="A1106" s="66" t="s">
        <v>400</v>
      </c>
      <c r="B1106" s="68">
        <v>42614</v>
      </c>
      <c r="C1106" s="68" t="s">
        <v>202</v>
      </c>
      <c r="D1106" s="142" t="s">
        <v>383</v>
      </c>
      <c r="E1106" s="141" t="s">
        <v>382</v>
      </c>
      <c r="F1106" s="153">
        <v>2</v>
      </c>
      <c r="G1106" s="150" t="s">
        <v>361</v>
      </c>
      <c r="J1106" s="46" t="s">
        <v>85</v>
      </c>
      <c r="K1106" s="26">
        <f>VLOOKUP(J1106,lookups!$B$10:$C$22,2)</f>
        <v>1000</v>
      </c>
      <c r="L1106" s="4" t="s">
        <v>81</v>
      </c>
    </row>
    <row r="1107" spans="1:12" ht="25" x14ac:dyDescent="0.2">
      <c r="A1107" s="66" t="s">
        <v>400</v>
      </c>
      <c r="B1107" s="68">
        <v>42614</v>
      </c>
      <c r="C1107" s="68" t="s">
        <v>202</v>
      </c>
      <c r="D1107" s="142" t="s">
        <v>385</v>
      </c>
      <c r="E1107" s="141" t="s">
        <v>384</v>
      </c>
      <c r="F1107" s="83">
        <v>2</v>
      </c>
      <c r="G1107" s="150" t="s">
        <v>361</v>
      </c>
      <c r="J1107" s="46" t="s">
        <v>85</v>
      </c>
      <c r="K1107" s="26">
        <f>VLOOKUP(J1107,lookups!$B$10:$C$22,2)</f>
        <v>1000</v>
      </c>
      <c r="L1107" s="5" t="s">
        <v>81</v>
      </c>
    </row>
    <row r="1108" spans="1:12" ht="25" x14ac:dyDescent="0.2">
      <c r="A1108" s="66" t="s">
        <v>400</v>
      </c>
      <c r="B1108" s="68">
        <v>42614</v>
      </c>
      <c r="C1108" s="68" t="s">
        <v>202</v>
      </c>
      <c r="D1108" s="142" t="s">
        <v>387</v>
      </c>
      <c r="E1108" s="141" t="s">
        <v>386</v>
      </c>
      <c r="F1108" s="83">
        <v>2</v>
      </c>
      <c r="G1108" s="150" t="s">
        <v>361</v>
      </c>
      <c r="J1108" s="46" t="s">
        <v>91</v>
      </c>
      <c r="K1108" s="26">
        <f>VLOOKUP(J1108,lookups!$B$10:$C$22,2)</f>
        <v>10</v>
      </c>
      <c r="L1108" s="5" t="s">
        <v>81</v>
      </c>
    </row>
    <row r="1109" spans="1:12" ht="25" x14ac:dyDescent="0.2">
      <c r="A1109" s="66" t="s">
        <v>400</v>
      </c>
      <c r="B1109" s="68">
        <v>42614</v>
      </c>
      <c r="C1109" s="68" t="s">
        <v>202</v>
      </c>
      <c r="D1109" s="142" t="s">
        <v>383</v>
      </c>
      <c r="E1109" s="141" t="s">
        <v>388</v>
      </c>
      <c r="F1109" s="83">
        <v>2</v>
      </c>
      <c r="G1109" s="150" t="s">
        <v>361</v>
      </c>
      <c r="J1109" s="46" t="s">
        <v>85</v>
      </c>
      <c r="K1109" s="26">
        <f>VLOOKUP(J1109,lookups!$B$10:$C$22,2)</f>
        <v>1000</v>
      </c>
      <c r="L1109" s="4" t="s">
        <v>81</v>
      </c>
    </row>
    <row r="1110" spans="1:12" ht="25" x14ac:dyDescent="0.2">
      <c r="A1110" s="66" t="s">
        <v>400</v>
      </c>
      <c r="B1110" s="68">
        <v>42614</v>
      </c>
      <c r="C1110" s="68" t="s">
        <v>202</v>
      </c>
      <c r="D1110" s="142" t="s">
        <v>359</v>
      </c>
      <c r="E1110" s="141" t="s">
        <v>389</v>
      </c>
      <c r="F1110" s="155">
        <v>2</v>
      </c>
      <c r="G1110" s="150" t="s">
        <v>361</v>
      </c>
      <c r="J1110" s="46" t="s">
        <v>85</v>
      </c>
      <c r="K1110" s="26">
        <f>VLOOKUP(J1110,lookups!$B$10:$C$22,2)</f>
        <v>1000</v>
      </c>
      <c r="L1110" s="5" t="s">
        <v>81</v>
      </c>
    </row>
    <row r="1111" spans="1:12" ht="25" x14ac:dyDescent="0.2">
      <c r="A1111" s="66" t="s">
        <v>400</v>
      </c>
      <c r="B1111" s="68">
        <v>42614</v>
      </c>
      <c r="C1111" s="68" t="s">
        <v>202</v>
      </c>
      <c r="D1111" s="142" t="s">
        <v>359</v>
      </c>
      <c r="E1111" s="141" t="s">
        <v>390</v>
      </c>
      <c r="F1111" s="155">
        <v>2</v>
      </c>
      <c r="G1111" s="150" t="s">
        <v>361</v>
      </c>
      <c r="J1111" s="46" t="s">
        <v>88</v>
      </c>
      <c r="K1111" s="26">
        <f>VLOOKUP(J1111,lookups!$B$10:$C$22,2)</f>
        <v>100</v>
      </c>
      <c r="L1111" s="5" t="s">
        <v>81</v>
      </c>
    </row>
    <row r="1112" spans="1:12" ht="25" x14ac:dyDescent="0.2">
      <c r="A1112" s="66" t="s">
        <v>400</v>
      </c>
      <c r="B1112" s="68">
        <v>42614</v>
      </c>
      <c r="C1112" s="68" t="s">
        <v>202</v>
      </c>
      <c r="D1112" s="142" t="s">
        <v>387</v>
      </c>
      <c r="E1112" s="141" t="s">
        <v>391</v>
      </c>
      <c r="F1112" s="155">
        <v>2</v>
      </c>
      <c r="G1112" s="150" t="s">
        <v>361</v>
      </c>
      <c r="J1112" s="46" t="s">
        <v>88</v>
      </c>
      <c r="K1112" s="26">
        <f>VLOOKUP(J1112,lookups!$B$10:$C$22,2)</f>
        <v>100</v>
      </c>
      <c r="L1112" s="4" t="s">
        <v>81</v>
      </c>
    </row>
    <row r="1113" spans="1:12" ht="25" x14ac:dyDescent="0.2">
      <c r="A1113" s="66" t="s">
        <v>400</v>
      </c>
      <c r="B1113" s="68">
        <v>42614</v>
      </c>
      <c r="C1113" s="68" t="s">
        <v>202</v>
      </c>
      <c r="D1113" s="142" t="s">
        <v>359</v>
      </c>
      <c r="E1113" s="141" t="s">
        <v>392</v>
      </c>
      <c r="F1113" s="155">
        <v>2</v>
      </c>
      <c r="G1113" s="150" t="s">
        <v>361</v>
      </c>
      <c r="J1113" s="46" t="s">
        <v>85</v>
      </c>
      <c r="K1113" s="26">
        <f>VLOOKUP(J1113,lookups!$B$10:$C$22,2)</f>
        <v>1000</v>
      </c>
      <c r="L1113" s="5" t="s">
        <v>81</v>
      </c>
    </row>
    <row r="1114" spans="1:12" ht="25" x14ac:dyDescent="0.2">
      <c r="A1114" s="66" t="s">
        <v>400</v>
      </c>
      <c r="B1114" s="68">
        <v>42614</v>
      </c>
      <c r="C1114" s="68" t="s">
        <v>202</v>
      </c>
      <c r="D1114" s="142" t="s">
        <v>359</v>
      </c>
      <c r="E1114" s="141" t="s">
        <v>393</v>
      </c>
      <c r="F1114" s="155">
        <v>2</v>
      </c>
      <c r="G1114" s="150" t="s">
        <v>361</v>
      </c>
      <c r="J1114" s="46" t="s">
        <v>91</v>
      </c>
      <c r="K1114" s="26">
        <f>VLOOKUP(J1114,lookups!$B$10:$C$22,2)</f>
        <v>10</v>
      </c>
      <c r="L1114" s="5" t="s">
        <v>81</v>
      </c>
    </row>
    <row r="1115" spans="1:12" ht="25" x14ac:dyDescent="0.2">
      <c r="A1115" s="66" t="s">
        <v>400</v>
      </c>
      <c r="B1115" s="68">
        <v>42614</v>
      </c>
      <c r="C1115" s="68" t="s">
        <v>202</v>
      </c>
      <c r="D1115" s="142" t="s">
        <v>359</v>
      </c>
      <c r="E1115" s="141" t="s">
        <v>394</v>
      </c>
      <c r="F1115" s="155">
        <v>2</v>
      </c>
      <c r="G1115" s="150" t="s">
        <v>361</v>
      </c>
      <c r="J1115" s="46" t="s">
        <v>91</v>
      </c>
      <c r="K1115" s="26">
        <f>VLOOKUP(J1115,lookups!$B$10:$C$22,2)</f>
        <v>10</v>
      </c>
      <c r="L1115" s="4" t="s">
        <v>81</v>
      </c>
    </row>
    <row r="1116" spans="1:12" ht="28" x14ac:dyDescent="0.2">
      <c r="A1116" s="66" t="s">
        <v>400</v>
      </c>
      <c r="B1116" s="68">
        <v>42614</v>
      </c>
      <c r="C1116" s="68" t="s">
        <v>202</v>
      </c>
      <c r="D1116" s="46" t="s">
        <v>359</v>
      </c>
      <c r="E1116" s="87" t="s">
        <v>358</v>
      </c>
      <c r="F1116" s="155">
        <v>3</v>
      </c>
      <c r="G1116" s="154" t="s">
        <v>362</v>
      </c>
      <c r="J1116" s="46" t="s">
        <v>91</v>
      </c>
      <c r="K1116" s="26">
        <f>VLOOKUP(J1116,lookups!$B$10:$C$22,2)</f>
        <v>10</v>
      </c>
      <c r="L1116" s="5" t="s">
        <v>81</v>
      </c>
    </row>
    <row r="1117" spans="1:12" ht="28" x14ac:dyDescent="0.2">
      <c r="A1117" s="66" t="s">
        <v>400</v>
      </c>
      <c r="B1117" s="68">
        <v>42614</v>
      </c>
      <c r="C1117" s="68" t="s">
        <v>202</v>
      </c>
      <c r="D1117" s="142" t="s">
        <v>359</v>
      </c>
      <c r="E1117" s="141" t="s">
        <v>378</v>
      </c>
      <c r="F1117" s="155">
        <v>3</v>
      </c>
      <c r="G1117" s="154" t="s">
        <v>362</v>
      </c>
      <c r="J1117" s="46" t="s">
        <v>94</v>
      </c>
      <c r="K1117" s="26">
        <f>VLOOKUP(J1117,lookups!$B$10:$C$22,2)</f>
        <v>1</v>
      </c>
      <c r="L1117" s="5" t="s">
        <v>81</v>
      </c>
    </row>
    <row r="1118" spans="1:12" ht="28" x14ac:dyDescent="0.2">
      <c r="A1118" s="66" t="s">
        <v>400</v>
      </c>
      <c r="B1118" s="68">
        <v>42614</v>
      </c>
      <c r="C1118" s="68" t="s">
        <v>202</v>
      </c>
      <c r="D1118" s="142" t="s">
        <v>380</v>
      </c>
      <c r="E1118" s="141" t="s">
        <v>379</v>
      </c>
      <c r="F1118" s="155">
        <v>3</v>
      </c>
      <c r="G1118" s="154" t="s">
        <v>362</v>
      </c>
      <c r="J1118" s="46" t="s">
        <v>85</v>
      </c>
      <c r="K1118" s="26">
        <f>VLOOKUP(J1118,lookups!$B$10:$C$22,2)</f>
        <v>1000</v>
      </c>
      <c r="L1118" s="4" t="s">
        <v>81</v>
      </c>
    </row>
    <row r="1119" spans="1:12" ht="28" x14ac:dyDescent="0.2">
      <c r="A1119" s="66" t="s">
        <v>400</v>
      </c>
      <c r="B1119" s="68">
        <v>42614</v>
      </c>
      <c r="C1119" s="68" t="s">
        <v>202</v>
      </c>
      <c r="D1119" s="142" t="s">
        <v>359</v>
      </c>
      <c r="E1119" s="141" t="s">
        <v>312</v>
      </c>
      <c r="F1119" s="155">
        <v>3</v>
      </c>
      <c r="G1119" s="154" t="s">
        <v>362</v>
      </c>
      <c r="J1119" s="46" t="s">
        <v>88</v>
      </c>
      <c r="K1119" s="26">
        <f>VLOOKUP(J1119,lookups!$B$10:$C$22,2)</f>
        <v>100</v>
      </c>
      <c r="L1119" s="5" t="s">
        <v>81</v>
      </c>
    </row>
    <row r="1120" spans="1:12" ht="28" x14ac:dyDescent="0.2">
      <c r="A1120" s="66" t="s">
        <v>400</v>
      </c>
      <c r="B1120" s="68">
        <v>42614</v>
      </c>
      <c r="C1120" s="68" t="s">
        <v>202</v>
      </c>
      <c r="D1120" s="142" t="s">
        <v>359</v>
      </c>
      <c r="E1120" s="141" t="s">
        <v>381</v>
      </c>
      <c r="F1120" s="155">
        <v>3</v>
      </c>
      <c r="G1120" s="154" t="s">
        <v>362</v>
      </c>
      <c r="J1120" s="46" t="s">
        <v>91</v>
      </c>
      <c r="K1120" s="26">
        <f>VLOOKUP(J1120,lookups!$B$10:$C$22,2)</f>
        <v>10</v>
      </c>
      <c r="L1120" s="5" t="s">
        <v>81</v>
      </c>
    </row>
    <row r="1121" spans="1:12" ht="28" x14ac:dyDescent="0.2">
      <c r="A1121" s="66" t="s">
        <v>400</v>
      </c>
      <c r="B1121" s="68">
        <v>42614</v>
      </c>
      <c r="C1121" s="68" t="s">
        <v>202</v>
      </c>
      <c r="D1121" s="142" t="s">
        <v>359</v>
      </c>
      <c r="E1121" s="141" t="s">
        <v>328</v>
      </c>
      <c r="F1121" s="155">
        <v>3</v>
      </c>
      <c r="G1121" s="154" t="s">
        <v>362</v>
      </c>
      <c r="J1121" s="46" t="s">
        <v>88</v>
      </c>
      <c r="K1121" s="26">
        <f>VLOOKUP(J1121,lookups!$B$10:$C$22,2)</f>
        <v>100</v>
      </c>
      <c r="L1121" s="4" t="s">
        <v>81</v>
      </c>
    </row>
    <row r="1122" spans="1:12" ht="28" x14ac:dyDescent="0.2">
      <c r="A1122" s="66" t="s">
        <v>400</v>
      </c>
      <c r="B1122" s="68">
        <v>42614</v>
      </c>
      <c r="C1122" s="68" t="s">
        <v>202</v>
      </c>
      <c r="D1122" s="142" t="s">
        <v>359</v>
      </c>
      <c r="E1122" s="141" t="s">
        <v>328</v>
      </c>
      <c r="F1122" s="155">
        <v>3</v>
      </c>
      <c r="G1122" s="154" t="s">
        <v>362</v>
      </c>
      <c r="J1122" s="46" t="s">
        <v>88</v>
      </c>
      <c r="K1122" s="26">
        <f>VLOOKUP(J1122,lookups!$B$10:$C$22,2)</f>
        <v>100</v>
      </c>
      <c r="L1122" s="5" t="s">
        <v>81</v>
      </c>
    </row>
    <row r="1123" spans="1:12" ht="28" x14ac:dyDescent="0.2">
      <c r="A1123" s="66" t="s">
        <v>400</v>
      </c>
      <c r="B1123" s="68">
        <v>42614</v>
      </c>
      <c r="C1123" s="68" t="s">
        <v>202</v>
      </c>
      <c r="D1123" s="142" t="s">
        <v>383</v>
      </c>
      <c r="E1123" s="141" t="s">
        <v>382</v>
      </c>
      <c r="F1123" s="155">
        <v>3</v>
      </c>
      <c r="G1123" s="154" t="s">
        <v>362</v>
      </c>
      <c r="J1123" s="46" t="s">
        <v>85</v>
      </c>
      <c r="K1123" s="26">
        <f>VLOOKUP(J1123,lookups!$B$10:$C$22,2)</f>
        <v>1000</v>
      </c>
      <c r="L1123" s="5" t="s">
        <v>81</v>
      </c>
    </row>
    <row r="1124" spans="1:12" ht="28" x14ac:dyDescent="0.2">
      <c r="A1124" s="66" t="s">
        <v>400</v>
      </c>
      <c r="B1124" s="68">
        <v>42614</v>
      </c>
      <c r="C1124" s="68" t="s">
        <v>202</v>
      </c>
      <c r="D1124" s="142" t="s">
        <v>385</v>
      </c>
      <c r="E1124" s="141" t="s">
        <v>384</v>
      </c>
      <c r="F1124" s="155">
        <v>3</v>
      </c>
      <c r="G1124" s="154" t="s">
        <v>362</v>
      </c>
      <c r="J1124" s="46" t="s">
        <v>85</v>
      </c>
      <c r="K1124" s="26">
        <f>VLOOKUP(J1124,lookups!$B$10:$C$22,2)</f>
        <v>1000</v>
      </c>
      <c r="L1124" s="4" t="s">
        <v>81</v>
      </c>
    </row>
    <row r="1125" spans="1:12" ht="28" x14ac:dyDescent="0.2">
      <c r="A1125" s="66" t="s">
        <v>400</v>
      </c>
      <c r="B1125" s="68">
        <v>42614</v>
      </c>
      <c r="C1125" s="68" t="s">
        <v>202</v>
      </c>
      <c r="D1125" s="142" t="s">
        <v>387</v>
      </c>
      <c r="E1125" s="141" t="s">
        <v>386</v>
      </c>
      <c r="F1125" s="155">
        <v>3</v>
      </c>
      <c r="G1125" s="154" t="s">
        <v>362</v>
      </c>
      <c r="J1125" s="46" t="s">
        <v>91</v>
      </c>
      <c r="K1125" s="26">
        <f>VLOOKUP(J1125,lookups!$B$10:$C$22,2)</f>
        <v>10</v>
      </c>
      <c r="L1125" s="5" t="s">
        <v>81</v>
      </c>
    </row>
    <row r="1126" spans="1:12" ht="28" x14ac:dyDescent="0.2">
      <c r="A1126" s="66" t="s">
        <v>400</v>
      </c>
      <c r="B1126" s="68">
        <v>42614</v>
      </c>
      <c r="C1126" s="68" t="s">
        <v>202</v>
      </c>
      <c r="D1126" s="142" t="s">
        <v>383</v>
      </c>
      <c r="E1126" s="141" t="s">
        <v>388</v>
      </c>
      <c r="F1126" s="155">
        <v>3</v>
      </c>
      <c r="G1126" s="154" t="s">
        <v>362</v>
      </c>
      <c r="J1126" s="46" t="s">
        <v>85</v>
      </c>
      <c r="K1126" s="26">
        <f>VLOOKUP(J1126,lookups!$B$10:$C$22,2)</f>
        <v>1000</v>
      </c>
      <c r="L1126" s="5" t="s">
        <v>81</v>
      </c>
    </row>
    <row r="1127" spans="1:12" ht="28" x14ac:dyDescent="0.2">
      <c r="A1127" s="66" t="s">
        <v>400</v>
      </c>
      <c r="B1127" s="68">
        <v>42614</v>
      </c>
      <c r="C1127" s="68" t="s">
        <v>202</v>
      </c>
      <c r="D1127" s="142" t="s">
        <v>359</v>
      </c>
      <c r="E1127" s="141" t="s">
        <v>389</v>
      </c>
      <c r="F1127" s="155">
        <v>3</v>
      </c>
      <c r="G1127" s="154" t="s">
        <v>362</v>
      </c>
      <c r="J1127" s="46" t="s">
        <v>85</v>
      </c>
      <c r="K1127" s="26">
        <f>VLOOKUP(J1127,lookups!$B$10:$C$22,2)</f>
        <v>1000</v>
      </c>
      <c r="L1127" s="4" t="s">
        <v>81</v>
      </c>
    </row>
    <row r="1128" spans="1:12" ht="28" x14ac:dyDescent="0.2">
      <c r="A1128" s="66" t="s">
        <v>400</v>
      </c>
      <c r="B1128" s="68">
        <v>42614</v>
      </c>
      <c r="C1128" s="68" t="s">
        <v>202</v>
      </c>
      <c r="D1128" s="142" t="s">
        <v>359</v>
      </c>
      <c r="E1128" s="141" t="s">
        <v>390</v>
      </c>
      <c r="F1128" s="155">
        <v>3</v>
      </c>
      <c r="G1128" s="154" t="s">
        <v>362</v>
      </c>
      <c r="J1128" s="46" t="s">
        <v>88</v>
      </c>
      <c r="K1128" s="26">
        <f>VLOOKUP(J1128,lookups!$B$10:$C$22,2)</f>
        <v>100</v>
      </c>
      <c r="L1128" s="5" t="s">
        <v>81</v>
      </c>
    </row>
    <row r="1129" spans="1:12" ht="28" x14ac:dyDescent="0.2">
      <c r="A1129" s="66" t="s">
        <v>400</v>
      </c>
      <c r="B1129" s="68">
        <v>42614</v>
      </c>
      <c r="C1129" s="68" t="s">
        <v>202</v>
      </c>
      <c r="D1129" s="142" t="s">
        <v>387</v>
      </c>
      <c r="E1129" s="141" t="s">
        <v>391</v>
      </c>
      <c r="F1129" s="155">
        <v>3</v>
      </c>
      <c r="G1129" s="154" t="s">
        <v>362</v>
      </c>
      <c r="J1129" s="46" t="s">
        <v>88</v>
      </c>
      <c r="K1129" s="26">
        <f>VLOOKUP(J1129,lookups!$B$10:$C$22,2)</f>
        <v>100</v>
      </c>
      <c r="L1129" s="5" t="s">
        <v>81</v>
      </c>
    </row>
    <row r="1130" spans="1:12" ht="28" x14ac:dyDescent="0.2">
      <c r="A1130" s="66" t="s">
        <v>400</v>
      </c>
      <c r="B1130" s="68">
        <v>42614</v>
      </c>
      <c r="C1130" s="68" t="s">
        <v>202</v>
      </c>
      <c r="D1130" s="142" t="s">
        <v>359</v>
      </c>
      <c r="E1130" s="141" t="s">
        <v>392</v>
      </c>
      <c r="F1130" s="155">
        <v>3</v>
      </c>
      <c r="G1130" s="154" t="s">
        <v>362</v>
      </c>
      <c r="J1130" s="46" t="s">
        <v>85</v>
      </c>
      <c r="K1130" s="26">
        <f>VLOOKUP(J1130,lookups!$B$10:$C$22,2)</f>
        <v>1000</v>
      </c>
      <c r="L1130" s="4" t="s">
        <v>81</v>
      </c>
    </row>
    <row r="1131" spans="1:12" ht="28" x14ac:dyDescent="0.2">
      <c r="A1131" s="66" t="s">
        <v>400</v>
      </c>
      <c r="B1131" s="68">
        <v>42614</v>
      </c>
      <c r="C1131" s="68" t="s">
        <v>202</v>
      </c>
      <c r="D1131" s="142" t="s">
        <v>359</v>
      </c>
      <c r="E1131" s="141" t="s">
        <v>393</v>
      </c>
      <c r="F1131" s="155">
        <v>3</v>
      </c>
      <c r="G1131" s="154" t="s">
        <v>362</v>
      </c>
      <c r="J1131" s="46" t="s">
        <v>91</v>
      </c>
      <c r="K1131" s="26">
        <f>VLOOKUP(J1131,lookups!$B$10:$C$22,2)</f>
        <v>10</v>
      </c>
      <c r="L1131" s="5" t="s">
        <v>81</v>
      </c>
    </row>
    <row r="1132" spans="1:12" ht="28" x14ac:dyDescent="0.2">
      <c r="A1132" s="66" t="s">
        <v>400</v>
      </c>
      <c r="B1132" s="68">
        <v>42614</v>
      </c>
      <c r="C1132" s="68" t="s">
        <v>202</v>
      </c>
      <c r="D1132" s="142" t="s">
        <v>359</v>
      </c>
      <c r="E1132" s="141" t="s">
        <v>394</v>
      </c>
      <c r="F1132" s="155">
        <v>3</v>
      </c>
      <c r="G1132" s="154" t="s">
        <v>362</v>
      </c>
      <c r="J1132" s="46" t="s">
        <v>91</v>
      </c>
      <c r="K1132" s="26">
        <f>VLOOKUP(J1132,lookups!$B$10:$C$22,2)</f>
        <v>10</v>
      </c>
      <c r="L1132" s="5" t="s">
        <v>81</v>
      </c>
    </row>
    <row r="1133" spans="1:12" ht="28" x14ac:dyDescent="0.2">
      <c r="A1133" s="66" t="s">
        <v>400</v>
      </c>
      <c r="B1133" s="68">
        <v>42614</v>
      </c>
      <c r="C1133" s="68" t="s">
        <v>202</v>
      </c>
      <c r="D1133" s="46" t="s">
        <v>359</v>
      </c>
      <c r="E1133" s="87" t="s">
        <v>358</v>
      </c>
      <c r="F1133" s="155">
        <v>4</v>
      </c>
      <c r="G1133" s="154" t="s">
        <v>363</v>
      </c>
      <c r="J1133" s="46" t="s">
        <v>91</v>
      </c>
      <c r="K1133" s="26">
        <f>VLOOKUP(J1133,lookups!$B$10:$C$22,2)</f>
        <v>10</v>
      </c>
      <c r="L1133" s="4" t="s">
        <v>81</v>
      </c>
    </row>
    <row r="1134" spans="1:12" ht="28" x14ac:dyDescent="0.2">
      <c r="A1134" s="66" t="s">
        <v>400</v>
      </c>
      <c r="B1134" s="68">
        <v>42614</v>
      </c>
      <c r="C1134" s="68" t="s">
        <v>202</v>
      </c>
      <c r="D1134" s="142" t="s">
        <v>359</v>
      </c>
      <c r="E1134" s="141" t="s">
        <v>378</v>
      </c>
      <c r="F1134" s="155">
        <v>4</v>
      </c>
      <c r="G1134" s="154" t="s">
        <v>363</v>
      </c>
      <c r="J1134" s="46" t="s">
        <v>94</v>
      </c>
      <c r="K1134" s="26">
        <f>VLOOKUP(J1134,lookups!$B$10:$C$22,2)</f>
        <v>1</v>
      </c>
      <c r="L1134" s="5" t="s">
        <v>81</v>
      </c>
    </row>
    <row r="1135" spans="1:12" ht="28" x14ac:dyDescent="0.2">
      <c r="A1135" s="66" t="s">
        <v>400</v>
      </c>
      <c r="B1135" s="68">
        <v>42614</v>
      </c>
      <c r="C1135" s="68" t="s">
        <v>202</v>
      </c>
      <c r="D1135" s="142" t="s">
        <v>380</v>
      </c>
      <c r="E1135" s="141" t="s">
        <v>379</v>
      </c>
      <c r="F1135" s="155">
        <v>4</v>
      </c>
      <c r="G1135" s="154" t="s">
        <v>363</v>
      </c>
      <c r="J1135" s="46" t="s">
        <v>85</v>
      </c>
      <c r="K1135" s="26">
        <f>VLOOKUP(J1135,lookups!$B$10:$C$22,2)</f>
        <v>1000</v>
      </c>
      <c r="L1135" s="5" t="s">
        <v>81</v>
      </c>
    </row>
    <row r="1136" spans="1:12" ht="28" x14ac:dyDescent="0.2">
      <c r="A1136" s="66" t="s">
        <v>400</v>
      </c>
      <c r="B1136" s="68">
        <v>42614</v>
      </c>
      <c r="C1136" s="68" t="s">
        <v>202</v>
      </c>
      <c r="D1136" s="142" t="s">
        <v>359</v>
      </c>
      <c r="E1136" s="141" t="s">
        <v>312</v>
      </c>
      <c r="F1136" s="155">
        <v>4</v>
      </c>
      <c r="G1136" s="154" t="s">
        <v>363</v>
      </c>
      <c r="J1136" s="46" t="s">
        <v>88</v>
      </c>
      <c r="K1136" s="26">
        <f>VLOOKUP(J1136,lookups!$B$10:$C$22,2)</f>
        <v>100</v>
      </c>
      <c r="L1136" s="4" t="s">
        <v>81</v>
      </c>
    </row>
    <row r="1137" spans="1:12" ht="28" x14ac:dyDescent="0.2">
      <c r="A1137" s="66" t="s">
        <v>400</v>
      </c>
      <c r="B1137" s="68">
        <v>42614</v>
      </c>
      <c r="C1137" s="68" t="s">
        <v>202</v>
      </c>
      <c r="D1137" s="142" t="s">
        <v>359</v>
      </c>
      <c r="E1137" s="141" t="s">
        <v>381</v>
      </c>
      <c r="F1137" s="155">
        <v>4</v>
      </c>
      <c r="G1137" s="154" t="s">
        <v>363</v>
      </c>
      <c r="J1137" s="46" t="s">
        <v>91</v>
      </c>
      <c r="K1137" s="26">
        <f>VLOOKUP(J1137,lookups!$B$10:$C$22,2)</f>
        <v>10</v>
      </c>
      <c r="L1137" s="5" t="s">
        <v>81</v>
      </c>
    </row>
    <row r="1138" spans="1:12" ht="28" x14ac:dyDescent="0.2">
      <c r="A1138" s="66" t="s">
        <v>400</v>
      </c>
      <c r="B1138" s="68">
        <v>42614</v>
      </c>
      <c r="C1138" s="68" t="s">
        <v>202</v>
      </c>
      <c r="D1138" s="142" t="s">
        <v>359</v>
      </c>
      <c r="E1138" s="141" t="s">
        <v>328</v>
      </c>
      <c r="F1138" s="155">
        <v>4</v>
      </c>
      <c r="G1138" s="154" t="s">
        <v>363</v>
      </c>
      <c r="J1138" s="46" t="s">
        <v>88</v>
      </c>
      <c r="K1138" s="26">
        <f>VLOOKUP(J1138,lookups!$B$10:$C$22,2)</f>
        <v>100</v>
      </c>
      <c r="L1138" s="5" t="s">
        <v>81</v>
      </c>
    </row>
    <row r="1139" spans="1:12" ht="28" x14ac:dyDescent="0.2">
      <c r="A1139" s="66" t="s">
        <v>400</v>
      </c>
      <c r="B1139" s="68">
        <v>42614</v>
      </c>
      <c r="C1139" s="68" t="s">
        <v>202</v>
      </c>
      <c r="D1139" s="142" t="s">
        <v>359</v>
      </c>
      <c r="E1139" s="141" t="s">
        <v>328</v>
      </c>
      <c r="F1139" s="155">
        <v>4</v>
      </c>
      <c r="G1139" s="154" t="s">
        <v>363</v>
      </c>
      <c r="J1139" s="46" t="s">
        <v>88</v>
      </c>
      <c r="K1139" s="26">
        <f>VLOOKUP(J1139,lookups!$B$10:$C$22,2)</f>
        <v>100</v>
      </c>
      <c r="L1139" s="4" t="s">
        <v>81</v>
      </c>
    </row>
    <row r="1140" spans="1:12" ht="28" x14ac:dyDescent="0.2">
      <c r="A1140" s="66" t="s">
        <v>400</v>
      </c>
      <c r="B1140" s="68">
        <v>42614</v>
      </c>
      <c r="C1140" s="68" t="s">
        <v>202</v>
      </c>
      <c r="D1140" s="142" t="s">
        <v>383</v>
      </c>
      <c r="E1140" s="141" t="s">
        <v>382</v>
      </c>
      <c r="F1140" s="155">
        <v>4</v>
      </c>
      <c r="G1140" s="154" t="s">
        <v>363</v>
      </c>
      <c r="J1140" s="46" t="s">
        <v>85</v>
      </c>
      <c r="K1140" s="26">
        <f>VLOOKUP(J1140,lookups!$B$10:$C$22,2)</f>
        <v>1000</v>
      </c>
      <c r="L1140" s="5" t="s">
        <v>81</v>
      </c>
    </row>
    <row r="1141" spans="1:12" ht="28" x14ac:dyDescent="0.2">
      <c r="A1141" s="66" t="s">
        <v>400</v>
      </c>
      <c r="B1141" s="68">
        <v>42614</v>
      </c>
      <c r="C1141" s="68" t="s">
        <v>202</v>
      </c>
      <c r="D1141" s="142" t="s">
        <v>385</v>
      </c>
      <c r="E1141" s="141" t="s">
        <v>384</v>
      </c>
      <c r="F1141" s="155">
        <v>4</v>
      </c>
      <c r="G1141" s="154" t="s">
        <v>363</v>
      </c>
      <c r="J1141" s="46" t="s">
        <v>85</v>
      </c>
      <c r="K1141" s="26">
        <f>VLOOKUP(J1141,lookups!$B$10:$C$22,2)</f>
        <v>1000</v>
      </c>
      <c r="L1141" s="5" t="s">
        <v>81</v>
      </c>
    </row>
    <row r="1142" spans="1:12" ht="28" x14ac:dyDescent="0.2">
      <c r="A1142" s="66" t="s">
        <v>400</v>
      </c>
      <c r="B1142" s="68">
        <v>42614</v>
      </c>
      <c r="C1142" s="68" t="s">
        <v>202</v>
      </c>
      <c r="D1142" s="142" t="s">
        <v>387</v>
      </c>
      <c r="E1142" s="141" t="s">
        <v>386</v>
      </c>
      <c r="F1142" s="155">
        <v>4</v>
      </c>
      <c r="G1142" s="154" t="s">
        <v>363</v>
      </c>
      <c r="J1142" s="46" t="s">
        <v>91</v>
      </c>
      <c r="K1142" s="26">
        <f>VLOOKUP(J1142,lookups!$B$10:$C$22,2)</f>
        <v>10</v>
      </c>
      <c r="L1142" s="4" t="s">
        <v>81</v>
      </c>
    </row>
    <row r="1143" spans="1:12" ht="28" x14ac:dyDescent="0.2">
      <c r="A1143" s="66" t="s">
        <v>400</v>
      </c>
      <c r="B1143" s="68">
        <v>42614</v>
      </c>
      <c r="C1143" s="68" t="s">
        <v>202</v>
      </c>
      <c r="D1143" s="142" t="s">
        <v>383</v>
      </c>
      <c r="E1143" s="141" t="s">
        <v>388</v>
      </c>
      <c r="F1143" s="155">
        <v>4</v>
      </c>
      <c r="G1143" s="154" t="s">
        <v>363</v>
      </c>
      <c r="J1143" s="46" t="s">
        <v>85</v>
      </c>
      <c r="K1143" s="26">
        <f>VLOOKUP(J1143,lookups!$B$10:$C$22,2)</f>
        <v>1000</v>
      </c>
      <c r="L1143" s="5" t="s">
        <v>81</v>
      </c>
    </row>
    <row r="1144" spans="1:12" ht="28" x14ac:dyDescent="0.2">
      <c r="A1144" s="66" t="s">
        <v>400</v>
      </c>
      <c r="B1144" s="68">
        <v>42614</v>
      </c>
      <c r="C1144" s="68" t="s">
        <v>202</v>
      </c>
      <c r="D1144" s="142" t="s">
        <v>359</v>
      </c>
      <c r="E1144" s="141" t="s">
        <v>389</v>
      </c>
      <c r="F1144" s="155">
        <v>4</v>
      </c>
      <c r="G1144" s="154" t="s">
        <v>363</v>
      </c>
      <c r="J1144" s="46" t="s">
        <v>85</v>
      </c>
      <c r="K1144" s="26">
        <f>VLOOKUP(J1144,lookups!$B$10:$C$22,2)</f>
        <v>1000</v>
      </c>
      <c r="L1144" s="5" t="s">
        <v>81</v>
      </c>
    </row>
    <row r="1145" spans="1:12" ht="28" x14ac:dyDescent="0.2">
      <c r="A1145" s="66" t="s">
        <v>400</v>
      </c>
      <c r="B1145" s="68">
        <v>42614</v>
      </c>
      <c r="C1145" s="68" t="s">
        <v>202</v>
      </c>
      <c r="D1145" s="142" t="s">
        <v>359</v>
      </c>
      <c r="E1145" s="141" t="s">
        <v>390</v>
      </c>
      <c r="F1145" s="155">
        <v>4</v>
      </c>
      <c r="G1145" s="154" t="s">
        <v>363</v>
      </c>
      <c r="J1145" s="46" t="s">
        <v>88</v>
      </c>
      <c r="K1145" s="26">
        <f>VLOOKUP(J1145,lookups!$B$10:$C$22,2)</f>
        <v>100</v>
      </c>
      <c r="L1145" s="4" t="s">
        <v>81</v>
      </c>
    </row>
    <row r="1146" spans="1:12" ht="28" x14ac:dyDescent="0.2">
      <c r="A1146" s="66" t="s">
        <v>400</v>
      </c>
      <c r="B1146" s="68">
        <v>42614</v>
      </c>
      <c r="C1146" s="68" t="s">
        <v>202</v>
      </c>
      <c r="D1146" s="142" t="s">
        <v>387</v>
      </c>
      <c r="E1146" s="141" t="s">
        <v>391</v>
      </c>
      <c r="F1146" s="155">
        <v>4</v>
      </c>
      <c r="G1146" s="154" t="s">
        <v>363</v>
      </c>
      <c r="J1146" s="46" t="s">
        <v>88</v>
      </c>
      <c r="K1146" s="26">
        <f>VLOOKUP(J1146,lookups!$B$10:$C$22,2)</f>
        <v>100</v>
      </c>
      <c r="L1146" s="5" t="s">
        <v>81</v>
      </c>
    </row>
    <row r="1147" spans="1:12" ht="28" x14ac:dyDescent="0.2">
      <c r="A1147" s="66" t="s">
        <v>400</v>
      </c>
      <c r="B1147" s="68">
        <v>42614</v>
      </c>
      <c r="C1147" s="68" t="s">
        <v>202</v>
      </c>
      <c r="D1147" s="142" t="s">
        <v>359</v>
      </c>
      <c r="E1147" s="141" t="s">
        <v>392</v>
      </c>
      <c r="F1147" s="155">
        <v>4</v>
      </c>
      <c r="G1147" s="154" t="s">
        <v>363</v>
      </c>
      <c r="J1147" s="46" t="s">
        <v>85</v>
      </c>
      <c r="K1147" s="26">
        <f>VLOOKUP(J1147,lookups!$B$10:$C$22,2)</f>
        <v>1000</v>
      </c>
      <c r="L1147" s="5" t="s">
        <v>81</v>
      </c>
    </row>
    <row r="1148" spans="1:12" ht="28" x14ac:dyDescent="0.2">
      <c r="A1148" s="66" t="s">
        <v>400</v>
      </c>
      <c r="B1148" s="68">
        <v>42614</v>
      </c>
      <c r="C1148" s="68" t="s">
        <v>202</v>
      </c>
      <c r="D1148" s="142" t="s">
        <v>359</v>
      </c>
      <c r="E1148" s="141" t="s">
        <v>393</v>
      </c>
      <c r="F1148" s="155">
        <v>4</v>
      </c>
      <c r="G1148" s="154" t="s">
        <v>363</v>
      </c>
      <c r="J1148" s="46" t="s">
        <v>91</v>
      </c>
      <c r="K1148" s="26">
        <f>VLOOKUP(J1148,lookups!$B$10:$C$22,2)</f>
        <v>10</v>
      </c>
      <c r="L1148" s="4" t="s">
        <v>81</v>
      </c>
    </row>
    <row r="1149" spans="1:12" ht="28" x14ac:dyDescent="0.2">
      <c r="A1149" s="66" t="s">
        <v>400</v>
      </c>
      <c r="B1149" s="68">
        <v>42614</v>
      </c>
      <c r="C1149" s="68" t="s">
        <v>202</v>
      </c>
      <c r="D1149" s="142" t="s">
        <v>359</v>
      </c>
      <c r="E1149" s="141" t="s">
        <v>394</v>
      </c>
      <c r="F1149" s="155">
        <v>4</v>
      </c>
      <c r="G1149" s="154" t="s">
        <v>363</v>
      </c>
      <c r="J1149" s="46" t="s">
        <v>91</v>
      </c>
      <c r="K1149" s="26">
        <f>VLOOKUP(J1149,lookups!$B$10:$C$22,2)</f>
        <v>10</v>
      </c>
      <c r="L1149" s="5" t="s">
        <v>81</v>
      </c>
    </row>
    <row r="1150" spans="1:12" ht="28" x14ac:dyDescent="0.2">
      <c r="A1150" s="66" t="s">
        <v>400</v>
      </c>
      <c r="B1150" s="68">
        <v>42614</v>
      </c>
      <c r="C1150" s="68" t="s">
        <v>202</v>
      </c>
      <c r="D1150" s="46" t="s">
        <v>359</v>
      </c>
      <c r="E1150" s="87" t="s">
        <v>358</v>
      </c>
      <c r="F1150" s="155">
        <v>5</v>
      </c>
      <c r="G1150" s="154" t="s">
        <v>364</v>
      </c>
      <c r="J1150" s="46" t="s">
        <v>91</v>
      </c>
      <c r="K1150" s="26">
        <f>VLOOKUP(J1150,lookups!$B$10:$C$22,2)</f>
        <v>10</v>
      </c>
      <c r="L1150" s="5" t="s">
        <v>81</v>
      </c>
    </row>
    <row r="1151" spans="1:12" ht="28" x14ac:dyDescent="0.2">
      <c r="A1151" s="66" t="s">
        <v>400</v>
      </c>
      <c r="B1151" s="68">
        <v>42614</v>
      </c>
      <c r="C1151" s="68" t="s">
        <v>202</v>
      </c>
      <c r="D1151" s="142" t="s">
        <v>359</v>
      </c>
      <c r="E1151" s="141" t="s">
        <v>378</v>
      </c>
      <c r="F1151" s="155">
        <v>5</v>
      </c>
      <c r="G1151" s="154" t="s">
        <v>364</v>
      </c>
      <c r="J1151" s="46" t="s">
        <v>94</v>
      </c>
      <c r="K1151" s="26">
        <f>VLOOKUP(J1151,lookups!$B$10:$C$22,2)</f>
        <v>1</v>
      </c>
      <c r="L1151" s="5" t="s">
        <v>81</v>
      </c>
    </row>
    <row r="1152" spans="1:12" ht="28" x14ac:dyDescent="0.2">
      <c r="A1152" s="66" t="s">
        <v>400</v>
      </c>
      <c r="B1152" s="68">
        <v>42614</v>
      </c>
      <c r="C1152" s="68" t="s">
        <v>202</v>
      </c>
      <c r="D1152" s="142" t="s">
        <v>380</v>
      </c>
      <c r="E1152" s="141" t="s">
        <v>379</v>
      </c>
      <c r="F1152" s="155">
        <v>5</v>
      </c>
      <c r="G1152" s="154" t="s">
        <v>364</v>
      </c>
      <c r="J1152" s="46" t="s">
        <v>85</v>
      </c>
      <c r="K1152" s="26">
        <f>VLOOKUP(J1152,lookups!$B$10:$C$22,2)</f>
        <v>1000</v>
      </c>
      <c r="L1152" s="5" t="s">
        <v>81</v>
      </c>
    </row>
    <row r="1153" spans="1:12" ht="28" x14ac:dyDescent="0.2">
      <c r="A1153" s="66" t="s">
        <v>400</v>
      </c>
      <c r="B1153" s="68">
        <v>42614</v>
      </c>
      <c r="C1153" s="68" t="s">
        <v>202</v>
      </c>
      <c r="D1153" s="142" t="s">
        <v>359</v>
      </c>
      <c r="E1153" s="141" t="s">
        <v>312</v>
      </c>
      <c r="F1153" s="155">
        <v>5</v>
      </c>
      <c r="G1153" s="154" t="s">
        <v>364</v>
      </c>
      <c r="J1153" s="46" t="s">
        <v>88</v>
      </c>
      <c r="K1153" s="26">
        <f>VLOOKUP(J1153,lookups!$B$10:$C$22,2)</f>
        <v>100</v>
      </c>
      <c r="L1153" s="5" t="s">
        <v>81</v>
      </c>
    </row>
    <row r="1154" spans="1:12" ht="28" x14ac:dyDescent="0.2">
      <c r="A1154" s="66" t="s">
        <v>400</v>
      </c>
      <c r="B1154" s="68">
        <v>42614</v>
      </c>
      <c r="C1154" s="68" t="s">
        <v>202</v>
      </c>
      <c r="D1154" s="142" t="s">
        <v>359</v>
      </c>
      <c r="E1154" s="141" t="s">
        <v>381</v>
      </c>
      <c r="F1154" s="155">
        <v>5</v>
      </c>
      <c r="G1154" s="154" t="s">
        <v>364</v>
      </c>
      <c r="J1154" s="46" t="s">
        <v>91</v>
      </c>
      <c r="K1154" s="26">
        <f>VLOOKUP(J1154,lookups!$B$10:$C$22,2)</f>
        <v>10</v>
      </c>
      <c r="L1154" s="5" t="s">
        <v>81</v>
      </c>
    </row>
    <row r="1155" spans="1:12" ht="28" x14ac:dyDescent="0.2">
      <c r="A1155" s="66" t="s">
        <v>400</v>
      </c>
      <c r="B1155" s="68">
        <v>42614</v>
      </c>
      <c r="C1155" s="68" t="s">
        <v>202</v>
      </c>
      <c r="D1155" s="142" t="s">
        <v>359</v>
      </c>
      <c r="E1155" s="141" t="s">
        <v>328</v>
      </c>
      <c r="F1155" s="155">
        <v>5</v>
      </c>
      <c r="G1155" s="154" t="s">
        <v>364</v>
      </c>
      <c r="J1155" s="46" t="s">
        <v>88</v>
      </c>
      <c r="K1155" s="26">
        <f>VLOOKUP(J1155,lookups!$B$10:$C$22,2)</f>
        <v>100</v>
      </c>
      <c r="L1155" s="5" t="s">
        <v>81</v>
      </c>
    </row>
    <row r="1156" spans="1:12" ht="28" x14ac:dyDescent="0.2">
      <c r="A1156" s="66" t="s">
        <v>400</v>
      </c>
      <c r="B1156" s="68">
        <v>42614</v>
      </c>
      <c r="C1156" s="68" t="s">
        <v>202</v>
      </c>
      <c r="D1156" s="142" t="s">
        <v>359</v>
      </c>
      <c r="E1156" s="141" t="s">
        <v>328</v>
      </c>
      <c r="F1156" s="155">
        <v>5</v>
      </c>
      <c r="G1156" s="154" t="s">
        <v>364</v>
      </c>
      <c r="J1156" s="46" t="s">
        <v>88</v>
      </c>
      <c r="K1156" s="26">
        <f>VLOOKUP(J1156,lookups!$B$10:$C$22,2)</f>
        <v>100</v>
      </c>
      <c r="L1156" s="5" t="s">
        <v>81</v>
      </c>
    </row>
    <row r="1157" spans="1:12" ht="28" x14ac:dyDescent="0.2">
      <c r="A1157" s="66" t="s">
        <v>400</v>
      </c>
      <c r="B1157" s="68">
        <v>42614</v>
      </c>
      <c r="C1157" s="68" t="s">
        <v>202</v>
      </c>
      <c r="D1157" s="142" t="s">
        <v>383</v>
      </c>
      <c r="E1157" s="141" t="s">
        <v>382</v>
      </c>
      <c r="F1157" s="155">
        <v>5</v>
      </c>
      <c r="G1157" s="154" t="s">
        <v>364</v>
      </c>
      <c r="J1157" s="46" t="s">
        <v>85</v>
      </c>
      <c r="K1157" s="26">
        <f>VLOOKUP(J1157,lookups!$B$10:$C$22,2)</f>
        <v>1000</v>
      </c>
      <c r="L1157" s="5" t="s">
        <v>81</v>
      </c>
    </row>
    <row r="1158" spans="1:12" ht="28" x14ac:dyDescent="0.2">
      <c r="A1158" s="66" t="s">
        <v>400</v>
      </c>
      <c r="B1158" s="68">
        <v>42614</v>
      </c>
      <c r="C1158" s="68" t="s">
        <v>202</v>
      </c>
      <c r="D1158" s="142" t="s">
        <v>385</v>
      </c>
      <c r="E1158" s="141" t="s">
        <v>384</v>
      </c>
      <c r="F1158" s="155">
        <v>5</v>
      </c>
      <c r="G1158" s="154" t="s">
        <v>364</v>
      </c>
      <c r="J1158" s="46" t="s">
        <v>85</v>
      </c>
      <c r="K1158" s="26">
        <f>VLOOKUP(J1158,lookups!$B$10:$C$22,2)</f>
        <v>1000</v>
      </c>
      <c r="L1158" s="5" t="s">
        <v>81</v>
      </c>
    </row>
    <row r="1159" spans="1:12" ht="28" x14ac:dyDescent="0.2">
      <c r="A1159" s="66" t="s">
        <v>400</v>
      </c>
      <c r="B1159" s="68">
        <v>42614</v>
      </c>
      <c r="C1159" s="68" t="s">
        <v>202</v>
      </c>
      <c r="D1159" s="142" t="s">
        <v>387</v>
      </c>
      <c r="E1159" s="141" t="s">
        <v>386</v>
      </c>
      <c r="F1159" s="155">
        <v>5</v>
      </c>
      <c r="G1159" s="154" t="s">
        <v>364</v>
      </c>
      <c r="J1159" s="46" t="s">
        <v>91</v>
      </c>
      <c r="K1159" s="26">
        <f>VLOOKUP(J1159,lookups!$B$10:$C$22,2)</f>
        <v>10</v>
      </c>
      <c r="L1159" s="5" t="s">
        <v>81</v>
      </c>
    </row>
    <row r="1160" spans="1:12" ht="28" x14ac:dyDescent="0.2">
      <c r="A1160" s="66" t="s">
        <v>400</v>
      </c>
      <c r="B1160" s="68">
        <v>42614</v>
      </c>
      <c r="C1160" s="68" t="s">
        <v>202</v>
      </c>
      <c r="D1160" s="142" t="s">
        <v>383</v>
      </c>
      <c r="E1160" s="141" t="s">
        <v>388</v>
      </c>
      <c r="F1160" s="155">
        <v>5</v>
      </c>
      <c r="G1160" s="154" t="s">
        <v>364</v>
      </c>
      <c r="J1160" s="46" t="s">
        <v>85</v>
      </c>
      <c r="K1160" s="26">
        <f>VLOOKUP(J1160,lookups!$B$10:$C$22,2)</f>
        <v>1000</v>
      </c>
      <c r="L1160" s="5" t="s">
        <v>81</v>
      </c>
    </row>
    <row r="1161" spans="1:12" ht="28" x14ac:dyDescent="0.2">
      <c r="A1161" s="66" t="s">
        <v>400</v>
      </c>
      <c r="B1161" s="68">
        <v>42614</v>
      </c>
      <c r="C1161" s="68" t="s">
        <v>202</v>
      </c>
      <c r="D1161" s="142" t="s">
        <v>359</v>
      </c>
      <c r="E1161" s="141" t="s">
        <v>389</v>
      </c>
      <c r="F1161" s="155">
        <v>5</v>
      </c>
      <c r="G1161" s="154" t="s">
        <v>364</v>
      </c>
      <c r="J1161" s="46" t="s">
        <v>85</v>
      </c>
      <c r="K1161" s="26">
        <f>VLOOKUP(J1161,lookups!$B$10:$C$22,2)</f>
        <v>1000</v>
      </c>
      <c r="L1161" s="5" t="s">
        <v>81</v>
      </c>
    </row>
    <row r="1162" spans="1:12" ht="28" x14ac:dyDescent="0.2">
      <c r="A1162" s="66" t="s">
        <v>400</v>
      </c>
      <c r="B1162" s="68">
        <v>42614</v>
      </c>
      <c r="C1162" s="68" t="s">
        <v>202</v>
      </c>
      <c r="D1162" s="142" t="s">
        <v>359</v>
      </c>
      <c r="E1162" s="141" t="s">
        <v>390</v>
      </c>
      <c r="F1162" s="155">
        <v>5</v>
      </c>
      <c r="G1162" s="154" t="s">
        <v>364</v>
      </c>
      <c r="J1162" s="46" t="s">
        <v>88</v>
      </c>
      <c r="K1162" s="26">
        <f>VLOOKUP(J1162,lookups!$B$10:$C$22,2)</f>
        <v>100</v>
      </c>
      <c r="L1162" s="5" t="s">
        <v>81</v>
      </c>
    </row>
    <row r="1163" spans="1:12" ht="28" x14ac:dyDescent="0.2">
      <c r="A1163" s="66" t="s">
        <v>400</v>
      </c>
      <c r="B1163" s="68">
        <v>42614</v>
      </c>
      <c r="C1163" s="68" t="s">
        <v>202</v>
      </c>
      <c r="D1163" s="142" t="s">
        <v>387</v>
      </c>
      <c r="E1163" s="141" t="s">
        <v>391</v>
      </c>
      <c r="F1163" s="155">
        <v>5</v>
      </c>
      <c r="G1163" s="154" t="s">
        <v>364</v>
      </c>
      <c r="J1163" s="46" t="s">
        <v>88</v>
      </c>
      <c r="K1163" s="26">
        <f>VLOOKUP(J1163,lookups!$B$10:$C$22,2)</f>
        <v>100</v>
      </c>
      <c r="L1163" s="5" t="s">
        <v>81</v>
      </c>
    </row>
    <row r="1164" spans="1:12" ht="28" x14ac:dyDescent="0.2">
      <c r="A1164" s="66" t="s">
        <v>400</v>
      </c>
      <c r="B1164" s="68">
        <v>42614</v>
      </c>
      <c r="C1164" s="68" t="s">
        <v>202</v>
      </c>
      <c r="D1164" s="142" t="s">
        <v>359</v>
      </c>
      <c r="E1164" s="141" t="s">
        <v>392</v>
      </c>
      <c r="F1164" s="155">
        <v>5</v>
      </c>
      <c r="G1164" s="154" t="s">
        <v>364</v>
      </c>
      <c r="J1164" s="46" t="s">
        <v>85</v>
      </c>
      <c r="K1164" s="26">
        <f>VLOOKUP(J1164,lookups!$B$10:$C$22,2)</f>
        <v>1000</v>
      </c>
      <c r="L1164" s="5" t="s">
        <v>81</v>
      </c>
    </row>
    <row r="1165" spans="1:12" ht="28" x14ac:dyDescent="0.2">
      <c r="A1165" s="66" t="s">
        <v>400</v>
      </c>
      <c r="B1165" s="68">
        <v>42614</v>
      </c>
      <c r="C1165" s="68" t="s">
        <v>202</v>
      </c>
      <c r="D1165" s="142" t="s">
        <v>359</v>
      </c>
      <c r="E1165" s="141" t="s">
        <v>393</v>
      </c>
      <c r="F1165" s="155">
        <v>5</v>
      </c>
      <c r="G1165" s="154" t="s">
        <v>364</v>
      </c>
      <c r="J1165" s="46" t="s">
        <v>91</v>
      </c>
      <c r="K1165" s="26">
        <f>VLOOKUP(J1165,lookups!$B$10:$C$22,2)</f>
        <v>10</v>
      </c>
      <c r="L1165" s="5" t="s">
        <v>81</v>
      </c>
    </row>
    <row r="1166" spans="1:12" ht="28" x14ac:dyDescent="0.2">
      <c r="A1166" s="66" t="s">
        <v>400</v>
      </c>
      <c r="B1166" s="68">
        <v>42614</v>
      </c>
      <c r="C1166" s="68" t="s">
        <v>202</v>
      </c>
      <c r="D1166" s="142" t="s">
        <v>359</v>
      </c>
      <c r="E1166" s="141" t="s">
        <v>394</v>
      </c>
      <c r="F1166" s="155">
        <v>5</v>
      </c>
      <c r="G1166" s="154" t="s">
        <v>364</v>
      </c>
      <c r="J1166" s="46" t="s">
        <v>91</v>
      </c>
      <c r="K1166" s="26">
        <f>VLOOKUP(J1166,lookups!$B$10:$C$22,2)</f>
        <v>10</v>
      </c>
      <c r="L1166" s="5" t="s">
        <v>81</v>
      </c>
    </row>
    <row r="1167" spans="1:12" ht="42" x14ac:dyDescent="0.2">
      <c r="A1167" s="66" t="s">
        <v>400</v>
      </c>
      <c r="B1167" s="68">
        <v>42614</v>
      </c>
      <c r="C1167" s="68" t="s">
        <v>202</v>
      </c>
      <c r="D1167" s="46" t="s">
        <v>359</v>
      </c>
      <c r="E1167" s="87" t="s">
        <v>358</v>
      </c>
      <c r="F1167" s="155">
        <v>6</v>
      </c>
      <c r="G1167" s="154" t="s">
        <v>365</v>
      </c>
      <c r="J1167" s="46" t="s">
        <v>91</v>
      </c>
      <c r="K1167" s="26">
        <f>VLOOKUP(J1167,lookups!$B$10:$C$22,2)</f>
        <v>10</v>
      </c>
      <c r="L1167" s="5" t="s">
        <v>81</v>
      </c>
    </row>
    <row r="1168" spans="1:12" ht="42" x14ac:dyDescent="0.2">
      <c r="A1168" s="66" t="s">
        <v>400</v>
      </c>
      <c r="B1168" s="68">
        <v>42614</v>
      </c>
      <c r="C1168" s="68" t="s">
        <v>202</v>
      </c>
      <c r="D1168" s="142" t="s">
        <v>359</v>
      </c>
      <c r="E1168" s="141" t="s">
        <v>378</v>
      </c>
      <c r="F1168" s="155">
        <v>6</v>
      </c>
      <c r="G1168" s="154" t="s">
        <v>365</v>
      </c>
      <c r="J1168" s="46" t="s">
        <v>94</v>
      </c>
      <c r="K1168" s="26">
        <f>VLOOKUP(J1168,lookups!$B$10:$C$22,2)</f>
        <v>1</v>
      </c>
      <c r="L1168" s="5" t="s">
        <v>81</v>
      </c>
    </row>
    <row r="1169" spans="1:12" ht="42" x14ac:dyDescent="0.2">
      <c r="A1169" s="66" t="s">
        <v>400</v>
      </c>
      <c r="B1169" s="68">
        <v>42614</v>
      </c>
      <c r="C1169" s="68" t="s">
        <v>202</v>
      </c>
      <c r="D1169" s="142" t="s">
        <v>380</v>
      </c>
      <c r="E1169" s="141" t="s">
        <v>379</v>
      </c>
      <c r="F1169" s="155">
        <v>6</v>
      </c>
      <c r="G1169" s="154" t="s">
        <v>365</v>
      </c>
      <c r="J1169" s="46" t="s">
        <v>85</v>
      </c>
      <c r="K1169" s="26">
        <f>VLOOKUP(J1169,lookups!$B$10:$C$22,2)</f>
        <v>1000</v>
      </c>
      <c r="L1169" s="5" t="s">
        <v>81</v>
      </c>
    </row>
    <row r="1170" spans="1:12" ht="42" x14ac:dyDescent="0.2">
      <c r="A1170" s="66" t="s">
        <v>400</v>
      </c>
      <c r="B1170" s="68">
        <v>42614</v>
      </c>
      <c r="C1170" s="68" t="s">
        <v>202</v>
      </c>
      <c r="D1170" s="142" t="s">
        <v>359</v>
      </c>
      <c r="E1170" s="141" t="s">
        <v>312</v>
      </c>
      <c r="F1170" s="155">
        <v>6</v>
      </c>
      <c r="G1170" s="154" t="s">
        <v>365</v>
      </c>
      <c r="J1170" s="46" t="s">
        <v>88</v>
      </c>
      <c r="K1170" s="26">
        <f>VLOOKUP(J1170,lookups!$B$10:$C$22,2)</f>
        <v>100</v>
      </c>
      <c r="L1170" s="5" t="s">
        <v>81</v>
      </c>
    </row>
    <row r="1171" spans="1:12" ht="42" x14ac:dyDescent="0.2">
      <c r="A1171" s="66" t="s">
        <v>400</v>
      </c>
      <c r="B1171" s="68">
        <v>42614</v>
      </c>
      <c r="C1171" s="68" t="s">
        <v>202</v>
      </c>
      <c r="D1171" s="142" t="s">
        <v>359</v>
      </c>
      <c r="E1171" s="141" t="s">
        <v>381</v>
      </c>
      <c r="F1171" s="155">
        <v>6</v>
      </c>
      <c r="G1171" s="154" t="s">
        <v>365</v>
      </c>
      <c r="J1171" s="46" t="s">
        <v>91</v>
      </c>
      <c r="K1171" s="26">
        <f>VLOOKUP(J1171,lookups!$B$10:$C$22,2)</f>
        <v>10</v>
      </c>
      <c r="L1171" s="5" t="s">
        <v>81</v>
      </c>
    </row>
    <row r="1172" spans="1:12" ht="42" x14ac:dyDescent="0.2">
      <c r="A1172" s="66" t="s">
        <v>400</v>
      </c>
      <c r="B1172" s="68">
        <v>42614</v>
      </c>
      <c r="C1172" s="68" t="s">
        <v>202</v>
      </c>
      <c r="D1172" s="142" t="s">
        <v>359</v>
      </c>
      <c r="E1172" s="141" t="s">
        <v>328</v>
      </c>
      <c r="F1172" s="155">
        <v>6</v>
      </c>
      <c r="G1172" s="154" t="s">
        <v>365</v>
      </c>
      <c r="J1172" s="46" t="s">
        <v>88</v>
      </c>
      <c r="K1172" s="26">
        <f>VLOOKUP(J1172,lookups!$B$10:$C$22,2)</f>
        <v>100</v>
      </c>
      <c r="L1172" s="5" t="s">
        <v>81</v>
      </c>
    </row>
    <row r="1173" spans="1:12" ht="42" x14ac:dyDescent="0.2">
      <c r="A1173" s="66" t="s">
        <v>400</v>
      </c>
      <c r="B1173" s="68">
        <v>42614</v>
      </c>
      <c r="C1173" s="68" t="s">
        <v>202</v>
      </c>
      <c r="D1173" s="142" t="s">
        <v>359</v>
      </c>
      <c r="E1173" s="141" t="s">
        <v>328</v>
      </c>
      <c r="F1173" s="155">
        <v>6</v>
      </c>
      <c r="G1173" s="154" t="s">
        <v>365</v>
      </c>
      <c r="J1173" s="46" t="s">
        <v>88</v>
      </c>
      <c r="K1173" s="26">
        <f>VLOOKUP(J1173,lookups!$B$10:$C$22,2)</f>
        <v>100</v>
      </c>
      <c r="L1173" s="5" t="s">
        <v>81</v>
      </c>
    </row>
    <row r="1174" spans="1:12" ht="42" x14ac:dyDescent="0.2">
      <c r="A1174" s="66" t="s">
        <v>400</v>
      </c>
      <c r="B1174" s="68">
        <v>42614</v>
      </c>
      <c r="C1174" s="68" t="s">
        <v>202</v>
      </c>
      <c r="D1174" s="142" t="s">
        <v>383</v>
      </c>
      <c r="E1174" s="141" t="s">
        <v>382</v>
      </c>
      <c r="F1174" s="155">
        <v>6</v>
      </c>
      <c r="G1174" s="154" t="s">
        <v>365</v>
      </c>
      <c r="J1174" s="46" t="s">
        <v>85</v>
      </c>
      <c r="K1174" s="26">
        <f>VLOOKUP(J1174,lookups!$B$10:$C$22,2)</f>
        <v>1000</v>
      </c>
      <c r="L1174" s="5" t="s">
        <v>81</v>
      </c>
    </row>
    <row r="1175" spans="1:12" ht="42" x14ac:dyDescent="0.2">
      <c r="A1175" s="66" t="s">
        <v>400</v>
      </c>
      <c r="B1175" s="68">
        <v>42614</v>
      </c>
      <c r="C1175" s="68" t="s">
        <v>202</v>
      </c>
      <c r="D1175" s="142" t="s">
        <v>385</v>
      </c>
      <c r="E1175" s="141" t="s">
        <v>384</v>
      </c>
      <c r="F1175" s="155">
        <v>6</v>
      </c>
      <c r="G1175" s="154" t="s">
        <v>365</v>
      </c>
      <c r="J1175" s="46" t="s">
        <v>85</v>
      </c>
      <c r="K1175" s="26">
        <f>VLOOKUP(J1175,lookups!$B$10:$C$22,2)</f>
        <v>1000</v>
      </c>
      <c r="L1175" s="5" t="s">
        <v>81</v>
      </c>
    </row>
    <row r="1176" spans="1:12" ht="42" x14ac:dyDescent="0.2">
      <c r="A1176" s="66" t="s">
        <v>400</v>
      </c>
      <c r="B1176" s="68">
        <v>42614</v>
      </c>
      <c r="C1176" s="68" t="s">
        <v>202</v>
      </c>
      <c r="D1176" s="142" t="s">
        <v>387</v>
      </c>
      <c r="E1176" s="141" t="s">
        <v>386</v>
      </c>
      <c r="F1176" s="155">
        <v>6</v>
      </c>
      <c r="G1176" s="154" t="s">
        <v>365</v>
      </c>
      <c r="J1176" s="46" t="s">
        <v>91</v>
      </c>
      <c r="K1176" s="26">
        <f>VLOOKUP(J1176,lookups!$B$10:$C$22,2)</f>
        <v>10</v>
      </c>
      <c r="L1176" s="5" t="s">
        <v>81</v>
      </c>
    </row>
    <row r="1177" spans="1:12" ht="42" x14ac:dyDescent="0.2">
      <c r="A1177" s="66" t="s">
        <v>400</v>
      </c>
      <c r="B1177" s="68">
        <v>42614</v>
      </c>
      <c r="C1177" s="68" t="s">
        <v>202</v>
      </c>
      <c r="D1177" s="142" t="s">
        <v>383</v>
      </c>
      <c r="E1177" s="141" t="s">
        <v>388</v>
      </c>
      <c r="F1177" s="155">
        <v>6</v>
      </c>
      <c r="G1177" s="154" t="s">
        <v>365</v>
      </c>
      <c r="J1177" s="46" t="s">
        <v>85</v>
      </c>
      <c r="K1177" s="26">
        <f>VLOOKUP(J1177,lookups!$B$10:$C$22,2)</f>
        <v>1000</v>
      </c>
      <c r="L1177" s="5" t="s">
        <v>81</v>
      </c>
    </row>
    <row r="1178" spans="1:12" ht="42" x14ac:dyDescent="0.2">
      <c r="A1178" s="66" t="s">
        <v>400</v>
      </c>
      <c r="B1178" s="68">
        <v>42614</v>
      </c>
      <c r="C1178" s="68" t="s">
        <v>202</v>
      </c>
      <c r="D1178" s="142" t="s">
        <v>359</v>
      </c>
      <c r="E1178" s="141" t="s">
        <v>389</v>
      </c>
      <c r="F1178" s="155">
        <v>6</v>
      </c>
      <c r="G1178" s="154" t="s">
        <v>365</v>
      </c>
      <c r="J1178" s="46" t="s">
        <v>85</v>
      </c>
      <c r="K1178" s="26">
        <f>VLOOKUP(J1178,lookups!$B$10:$C$22,2)</f>
        <v>1000</v>
      </c>
      <c r="L1178" s="5" t="s">
        <v>81</v>
      </c>
    </row>
    <row r="1179" spans="1:12" ht="42" x14ac:dyDescent="0.2">
      <c r="A1179" s="66" t="s">
        <v>400</v>
      </c>
      <c r="B1179" s="68">
        <v>42614</v>
      </c>
      <c r="C1179" s="68" t="s">
        <v>202</v>
      </c>
      <c r="D1179" s="142" t="s">
        <v>359</v>
      </c>
      <c r="E1179" s="141" t="s">
        <v>390</v>
      </c>
      <c r="F1179" s="155">
        <v>6</v>
      </c>
      <c r="G1179" s="154" t="s">
        <v>365</v>
      </c>
      <c r="J1179" s="46" t="s">
        <v>88</v>
      </c>
      <c r="K1179" s="26">
        <f>VLOOKUP(J1179,lookups!$B$10:$C$22,2)</f>
        <v>100</v>
      </c>
      <c r="L1179" s="5" t="s">
        <v>81</v>
      </c>
    </row>
    <row r="1180" spans="1:12" ht="42" x14ac:dyDescent="0.2">
      <c r="A1180" s="66" t="s">
        <v>400</v>
      </c>
      <c r="B1180" s="68">
        <v>42614</v>
      </c>
      <c r="C1180" s="68" t="s">
        <v>202</v>
      </c>
      <c r="D1180" s="142" t="s">
        <v>387</v>
      </c>
      <c r="E1180" s="141" t="s">
        <v>391</v>
      </c>
      <c r="F1180" s="155">
        <v>6</v>
      </c>
      <c r="G1180" s="154" t="s">
        <v>365</v>
      </c>
      <c r="J1180" s="46" t="s">
        <v>88</v>
      </c>
      <c r="K1180" s="26">
        <f>VLOOKUP(J1180,lookups!$B$10:$C$22,2)</f>
        <v>100</v>
      </c>
      <c r="L1180" s="5" t="s">
        <v>81</v>
      </c>
    </row>
    <row r="1181" spans="1:12" ht="42" x14ac:dyDescent="0.2">
      <c r="A1181" s="66" t="s">
        <v>400</v>
      </c>
      <c r="B1181" s="68">
        <v>42614</v>
      </c>
      <c r="C1181" s="68" t="s">
        <v>202</v>
      </c>
      <c r="D1181" s="142" t="s">
        <v>359</v>
      </c>
      <c r="E1181" s="141" t="s">
        <v>392</v>
      </c>
      <c r="F1181" s="155">
        <v>6</v>
      </c>
      <c r="G1181" s="154" t="s">
        <v>365</v>
      </c>
      <c r="J1181" s="46" t="s">
        <v>85</v>
      </c>
      <c r="K1181" s="26">
        <f>VLOOKUP(J1181,lookups!$B$10:$C$22,2)</f>
        <v>1000</v>
      </c>
      <c r="L1181" s="5" t="s">
        <v>81</v>
      </c>
    </row>
    <row r="1182" spans="1:12" ht="42" x14ac:dyDescent="0.2">
      <c r="A1182" s="66" t="s">
        <v>400</v>
      </c>
      <c r="B1182" s="68">
        <v>42614</v>
      </c>
      <c r="C1182" s="68" t="s">
        <v>202</v>
      </c>
      <c r="D1182" s="142" t="s">
        <v>359</v>
      </c>
      <c r="E1182" s="141" t="s">
        <v>393</v>
      </c>
      <c r="F1182" s="155">
        <v>6</v>
      </c>
      <c r="G1182" s="154" t="s">
        <v>365</v>
      </c>
      <c r="J1182" s="46" t="s">
        <v>91</v>
      </c>
      <c r="K1182" s="26">
        <f>VLOOKUP(J1182,lookups!$B$10:$C$22,2)</f>
        <v>10</v>
      </c>
      <c r="L1182" s="5" t="s">
        <v>81</v>
      </c>
    </row>
    <row r="1183" spans="1:12" ht="42" x14ac:dyDescent="0.2">
      <c r="A1183" s="66" t="s">
        <v>400</v>
      </c>
      <c r="B1183" s="68">
        <v>42614</v>
      </c>
      <c r="C1183" s="68" t="s">
        <v>202</v>
      </c>
      <c r="D1183" s="142" t="s">
        <v>359</v>
      </c>
      <c r="E1183" s="141" t="s">
        <v>394</v>
      </c>
      <c r="F1183" s="155">
        <v>6</v>
      </c>
      <c r="G1183" s="154" t="s">
        <v>365</v>
      </c>
      <c r="J1183" s="46" t="s">
        <v>91</v>
      </c>
      <c r="K1183" s="26">
        <f>VLOOKUP(J1183,lookups!$B$10:$C$22,2)</f>
        <v>10</v>
      </c>
      <c r="L1183" s="5" t="s">
        <v>81</v>
      </c>
    </row>
    <row r="1184" spans="1:12" ht="28" x14ac:dyDescent="0.2">
      <c r="A1184" s="66" t="s">
        <v>400</v>
      </c>
      <c r="B1184" s="68">
        <v>42614</v>
      </c>
      <c r="C1184" s="68" t="s">
        <v>202</v>
      </c>
      <c r="D1184" s="46" t="s">
        <v>359</v>
      </c>
      <c r="E1184" s="87" t="s">
        <v>358</v>
      </c>
      <c r="F1184" s="155">
        <v>7</v>
      </c>
      <c r="G1184" s="154" t="s">
        <v>366</v>
      </c>
      <c r="J1184" s="46" t="s">
        <v>91</v>
      </c>
      <c r="K1184" s="26">
        <f>VLOOKUP(J1184,lookups!$B$10:$C$22,2)</f>
        <v>10</v>
      </c>
      <c r="L1184" s="5" t="s">
        <v>81</v>
      </c>
    </row>
    <row r="1185" spans="1:12" ht="28" x14ac:dyDescent="0.2">
      <c r="A1185" s="66" t="s">
        <v>400</v>
      </c>
      <c r="B1185" s="68">
        <v>42614</v>
      </c>
      <c r="C1185" s="68" t="s">
        <v>202</v>
      </c>
      <c r="D1185" s="142" t="s">
        <v>359</v>
      </c>
      <c r="E1185" s="141" t="s">
        <v>378</v>
      </c>
      <c r="F1185" s="155">
        <v>7</v>
      </c>
      <c r="G1185" s="154" t="s">
        <v>366</v>
      </c>
      <c r="J1185" s="46" t="s">
        <v>94</v>
      </c>
      <c r="K1185" s="26">
        <f>VLOOKUP(J1185,lookups!$B$10:$C$22,2)</f>
        <v>1</v>
      </c>
      <c r="L1185" s="5" t="s">
        <v>81</v>
      </c>
    </row>
    <row r="1186" spans="1:12" ht="28" x14ac:dyDescent="0.2">
      <c r="A1186" s="66" t="s">
        <v>400</v>
      </c>
      <c r="B1186" s="68">
        <v>42614</v>
      </c>
      <c r="C1186" s="68" t="s">
        <v>202</v>
      </c>
      <c r="D1186" s="142" t="s">
        <v>380</v>
      </c>
      <c r="E1186" s="141" t="s">
        <v>379</v>
      </c>
      <c r="F1186" s="155">
        <v>7</v>
      </c>
      <c r="G1186" s="154" t="s">
        <v>366</v>
      </c>
      <c r="J1186" s="46" t="s">
        <v>85</v>
      </c>
      <c r="K1186" s="26">
        <f>VLOOKUP(J1186,lookups!$B$10:$C$22,2)</f>
        <v>1000</v>
      </c>
      <c r="L1186" s="5" t="s">
        <v>81</v>
      </c>
    </row>
    <row r="1187" spans="1:12" ht="28" x14ac:dyDescent="0.2">
      <c r="A1187" s="66" t="s">
        <v>400</v>
      </c>
      <c r="B1187" s="68">
        <v>42614</v>
      </c>
      <c r="C1187" s="68" t="s">
        <v>202</v>
      </c>
      <c r="D1187" s="142" t="s">
        <v>359</v>
      </c>
      <c r="E1187" s="141" t="s">
        <v>312</v>
      </c>
      <c r="F1187" s="155">
        <v>7</v>
      </c>
      <c r="G1187" s="154" t="s">
        <v>366</v>
      </c>
      <c r="J1187" s="46" t="s">
        <v>88</v>
      </c>
      <c r="K1187" s="26">
        <f>VLOOKUP(J1187,lookups!$B$10:$C$22,2)</f>
        <v>100</v>
      </c>
      <c r="L1187" s="5" t="s">
        <v>81</v>
      </c>
    </row>
    <row r="1188" spans="1:12" ht="28" x14ac:dyDescent="0.2">
      <c r="A1188" s="66" t="s">
        <v>400</v>
      </c>
      <c r="B1188" s="68">
        <v>42614</v>
      </c>
      <c r="C1188" s="68" t="s">
        <v>202</v>
      </c>
      <c r="D1188" s="142" t="s">
        <v>359</v>
      </c>
      <c r="E1188" s="141" t="s">
        <v>381</v>
      </c>
      <c r="F1188" s="155">
        <v>7</v>
      </c>
      <c r="G1188" s="154" t="s">
        <v>366</v>
      </c>
      <c r="J1188" s="46" t="s">
        <v>91</v>
      </c>
      <c r="K1188" s="26">
        <f>VLOOKUP(J1188,lookups!$B$10:$C$22,2)</f>
        <v>10</v>
      </c>
      <c r="L1188" s="5" t="s">
        <v>81</v>
      </c>
    </row>
    <row r="1189" spans="1:12" ht="28" x14ac:dyDescent="0.2">
      <c r="A1189" s="66" t="s">
        <v>400</v>
      </c>
      <c r="B1189" s="68">
        <v>42614</v>
      </c>
      <c r="C1189" s="68" t="s">
        <v>202</v>
      </c>
      <c r="D1189" s="142" t="s">
        <v>359</v>
      </c>
      <c r="E1189" s="141" t="s">
        <v>328</v>
      </c>
      <c r="F1189" s="155">
        <v>7</v>
      </c>
      <c r="G1189" s="154" t="s">
        <v>366</v>
      </c>
      <c r="J1189" s="46" t="s">
        <v>88</v>
      </c>
      <c r="K1189" s="26">
        <f>VLOOKUP(J1189,lookups!$B$10:$C$22,2)</f>
        <v>100</v>
      </c>
      <c r="L1189" s="5" t="s">
        <v>81</v>
      </c>
    </row>
    <row r="1190" spans="1:12" ht="28" x14ac:dyDescent="0.2">
      <c r="A1190" s="66" t="s">
        <v>400</v>
      </c>
      <c r="B1190" s="68">
        <v>42614</v>
      </c>
      <c r="C1190" s="68" t="s">
        <v>202</v>
      </c>
      <c r="D1190" s="142" t="s">
        <v>359</v>
      </c>
      <c r="E1190" s="141" t="s">
        <v>328</v>
      </c>
      <c r="F1190" s="155">
        <v>7</v>
      </c>
      <c r="G1190" s="154" t="s">
        <v>366</v>
      </c>
      <c r="J1190" s="46" t="s">
        <v>88</v>
      </c>
      <c r="K1190" s="26">
        <f>VLOOKUP(J1190,lookups!$B$10:$C$22,2)</f>
        <v>100</v>
      </c>
      <c r="L1190" s="5" t="s">
        <v>81</v>
      </c>
    </row>
    <row r="1191" spans="1:12" ht="28" x14ac:dyDescent="0.2">
      <c r="A1191" s="66" t="s">
        <v>400</v>
      </c>
      <c r="B1191" s="68">
        <v>42614</v>
      </c>
      <c r="C1191" s="68" t="s">
        <v>202</v>
      </c>
      <c r="D1191" s="142" t="s">
        <v>383</v>
      </c>
      <c r="E1191" s="141" t="s">
        <v>382</v>
      </c>
      <c r="F1191" s="155">
        <v>7</v>
      </c>
      <c r="G1191" s="154" t="s">
        <v>366</v>
      </c>
      <c r="J1191" s="46" t="s">
        <v>85</v>
      </c>
      <c r="K1191" s="26">
        <f>VLOOKUP(J1191,lookups!$B$10:$C$22,2)</f>
        <v>1000</v>
      </c>
      <c r="L1191" s="5" t="s">
        <v>81</v>
      </c>
    </row>
    <row r="1192" spans="1:12" ht="28" x14ac:dyDescent="0.2">
      <c r="A1192" s="66" t="s">
        <v>400</v>
      </c>
      <c r="B1192" s="68">
        <v>42614</v>
      </c>
      <c r="C1192" s="68" t="s">
        <v>202</v>
      </c>
      <c r="D1192" s="142" t="s">
        <v>385</v>
      </c>
      <c r="E1192" s="141" t="s">
        <v>384</v>
      </c>
      <c r="F1192" s="155">
        <v>7</v>
      </c>
      <c r="G1192" s="154" t="s">
        <v>366</v>
      </c>
      <c r="J1192" s="46" t="s">
        <v>85</v>
      </c>
      <c r="K1192" s="26">
        <f>VLOOKUP(J1192,lookups!$B$10:$C$22,2)</f>
        <v>1000</v>
      </c>
      <c r="L1192" s="5" t="s">
        <v>81</v>
      </c>
    </row>
    <row r="1193" spans="1:12" ht="28" x14ac:dyDescent="0.2">
      <c r="A1193" s="66" t="s">
        <v>400</v>
      </c>
      <c r="B1193" s="68">
        <v>42614</v>
      </c>
      <c r="C1193" s="68" t="s">
        <v>202</v>
      </c>
      <c r="D1193" s="142" t="s">
        <v>387</v>
      </c>
      <c r="E1193" s="141" t="s">
        <v>386</v>
      </c>
      <c r="F1193" s="155">
        <v>7</v>
      </c>
      <c r="G1193" s="154" t="s">
        <v>366</v>
      </c>
      <c r="J1193" s="46" t="s">
        <v>91</v>
      </c>
      <c r="K1193" s="26">
        <f>VLOOKUP(J1193,lookups!$B$10:$C$22,2)</f>
        <v>10</v>
      </c>
      <c r="L1193" s="5" t="s">
        <v>81</v>
      </c>
    </row>
    <row r="1194" spans="1:12" ht="28" x14ac:dyDescent="0.2">
      <c r="A1194" s="66" t="s">
        <v>400</v>
      </c>
      <c r="B1194" s="68">
        <v>42614</v>
      </c>
      <c r="C1194" s="68" t="s">
        <v>202</v>
      </c>
      <c r="D1194" s="142" t="s">
        <v>383</v>
      </c>
      <c r="E1194" s="141" t="s">
        <v>388</v>
      </c>
      <c r="F1194" s="155">
        <v>7</v>
      </c>
      <c r="G1194" s="154" t="s">
        <v>366</v>
      </c>
      <c r="J1194" s="46" t="s">
        <v>85</v>
      </c>
      <c r="K1194" s="26">
        <f>VLOOKUP(J1194,lookups!$B$10:$C$22,2)</f>
        <v>1000</v>
      </c>
      <c r="L1194" s="5" t="s">
        <v>81</v>
      </c>
    </row>
    <row r="1195" spans="1:12" ht="28" x14ac:dyDescent="0.2">
      <c r="A1195" s="66" t="s">
        <v>400</v>
      </c>
      <c r="B1195" s="68">
        <v>42614</v>
      </c>
      <c r="C1195" s="68" t="s">
        <v>202</v>
      </c>
      <c r="D1195" s="142" t="s">
        <v>359</v>
      </c>
      <c r="E1195" s="141" t="s">
        <v>389</v>
      </c>
      <c r="F1195" s="155">
        <v>7</v>
      </c>
      <c r="G1195" s="154" t="s">
        <v>366</v>
      </c>
      <c r="J1195" s="46" t="s">
        <v>85</v>
      </c>
      <c r="K1195" s="26">
        <f>VLOOKUP(J1195,lookups!$B$10:$C$22,2)</f>
        <v>1000</v>
      </c>
      <c r="L1195" s="5" t="s">
        <v>81</v>
      </c>
    </row>
    <row r="1196" spans="1:12" ht="28" x14ac:dyDescent="0.2">
      <c r="A1196" s="66" t="s">
        <v>400</v>
      </c>
      <c r="B1196" s="68">
        <v>42614</v>
      </c>
      <c r="C1196" s="68" t="s">
        <v>202</v>
      </c>
      <c r="D1196" s="142" t="s">
        <v>359</v>
      </c>
      <c r="E1196" s="141" t="s">
        <v>390</v>
      </c>
      <c r="F1196" s="155">
        <v>7</v>
      </c>
      <c r="G1196" s="154" t="s">
        <v>366</v>
      </c>
      <c r="J1196" s="46" t="s">
        <v>88</v>
      </c>
      <c r="K1196" s="26">
        <f>VLOOKUP(J1196,lookups!$B$10:$C$22,2)</f>
        <v>100</v>
      </c>
      <c r="L1196" s="5" t="s">
        <v>81</v>
      </c>
    </row>
    <row r="1197" spans="1:12" ht="28" x14ac:dyDescent="0.2">
      <c r="A1197" s="66" t="s">
        <v>400</v>
      </c>
      <c r="B1197" s="68">
        <v>42614</v>
      </c>
      <c r="C1197" s="68" t="s">
        <v>202</v>
      </c>
      <c r="D1197" s="142" t="s">
        <v>387</v>
      </c>
      <c r="E1197" s="141" t="s">
        <v>391</v>
      </c>
      <c r="F1197" s="155">
        <v>7</v>
      </c>
      <c r="G1197" s="154" t="s">
        <v>366</v>
      </c>
      <c r="J1197" s="46" t="s">
        <v>88</v>
      </c>
      <c r="K1197" s="26">
        <f>VLOOKUP(J1197,lookups!$B$10:$C$22,2)</f>
        <v>100</v>
      </c>
      <c r="L1197" s="5" t="s">
        <v>81</v>
      </c>
    </row>
    <row r="1198" spans="1:12" ht="28" x14ac:dyDescent="0.2">
      <c r="A1198" s="66" t="s">
        <v>400</v>
      </c>
      <c r="B1198" s="68">
        <v>42614</v>
      </c>
      <c r="C1198" s="68" t="s">
        <v>202</v>
      </c>
      <c r="D1198" s="142" t="s">
        <v>359</v>
      </c>
      <c r="E1198" s="141" t="s">
        <v>392</v>
      </c>
      <c r="F1198" s="155">
        <v>7</v>
      </c>
      <c r="G1198" s="154" t="s">
        <v>366</v>
      </c>
      <c r="J1198" s="46" t="s">
        <v>85</v>
      </c>
      <c r="K1198" s="26">
        <f>VLOOKUP(J1198,lookups!$B$10:$C$22,2)</f>
        <v>1000</v>
      </c>
      <c r="L1198" s="5" t="s">
        <v>81</v>
      </c>
    </row>
    <row r="1199" spans="1:12" ht="28" x14ac:dyDescent="0.2">
      <c r="A1199" s="66" t="s">
        <v>400</v>
      </c>
      <c r="B1199" s="68">
        <v>42614</v>
      </c>
      <c r="C1199" s="68" t="s">
        <v>202</v>
      </c>
      <c r="D1199" s="142" t="s">
        <v>359</v>
      </c>
      <c r="E1199" s="141" t="s">
        <v>393</v>
      </c>
      <c r="F1199" s="155">
        <v>7</v>
      </c>
      <c r="G1199" s="154" t="s">
        <v>366</v>
      </c>
      <c r="J1199" s="46" t="s">
        <v>91</v>
      </c>
      <c r="K1199" s="26">
        <f>VLOOKUP(J1199,lookups!$B$10:$C$22,2)</f>
        <v>10</v>
      </c>
      <c r="L1199" s="5" t="s">
        <v>81</v>
      </c>
    </row>
    <row r="1200" spans="1:12" ht="28" x14ac:dyDescent="0.2">
      <c r="A1200" s="66" t="s">
        <v>400</v>
      </c>
      <c r="B1200" s="68">
        <v>42614</v>
      </c>
      <c r="C1200" s="68" t="s">
        <v>202</v>
      </c>
      <c r="D1200" s="142" t="s">
        <v>359</v>
      </c>
      <c r="E1200" s="141" t="s">
        <v>394</v>
      </c>
      <c r="F1200" s="155">
        <v>7</v>
      </c>
      <c r="G1200" s="154" t="s">
        <v>366</v>
      </c>
      <c r="J1200" s="46" t="s">
        <v>91</v>
      </c>
      <c r="K1200" s="26">
        <f>VLOOKUP(J1200,lookups!$B$10:$C$22,2)</f>
        <v>10</v>
      </c>
      <c r="L1200" s="5" t="s">
        <v>81</v>
      </c>
    </row>
    <row r="1201" spans="1:12" ht="42" x14ac:dyDescent="0.2">
      <c r="A1201" s="66" t="s">
        <v>400</v>
      </c>
      <c r="B1201" s="68">
        <v>42614</v>
      </c>
      <c r="C1201" s="68" t="s">
        <v>202</v>
      </c>
      <c r="D1201" s="46" t="s">
        <v>359</v>
      </c>
      <c r="E1201" s="87" t="s">
        <v>358</v>
      </c>
      <c r="F1201" s="155">
        <v>8</v>
      </c>
      <c r="G1201" s="154" t="s">
        <v>367</v>
      </c>
      <c r="J1201" s="46" t="s">
        <v>91</v>
      </c>
      <c r="K1201" s="26">
        <f>VLOOKUP(J1201,lookups!$B$10:$C$22,2)</f>
        <v>10</v>
      </c>
      <c r="L1201" s="5" t="s">
        <v>81</v>
      </c>
    </row>
    <row r="1202" spans="1:12" ht="42" x14ac:dyDescent="0.2">
      <c r="A1202" s="66" t="s">
        <v>400</v>
      </c>
      <c r="B1202" s="68">
        <v>42614</v>
      </c>
      <c r="C1202" s="68" t="s">
        <v>202</v>
      </c>
      <c r="D1202" s="142" t="s">
        <v>359</v>
      </c>
      <c r="E1202" s="141" t="s">
        <v>378</v>
      </c>
      <c r="F1202" s="155">
        <v>8</v>
      </c>
      <c r="G1202" s="154" t="s">
        <v>367</v>
      </c>
      <c r="J1202" s="46" t="s">
        <v>94</v>
      </c>
      <c r="K1202" s="26">
        <f>VLOOKUP(J1202,lookups!$B$10:$C$22,2)</f>
        <v>1</v>
      </c>
      <c r="L1202" s="5" t="s">
        <v>81</v>
      </c>
    </row>
    <row r="1203" spans="1:12" ht="42" x14ac:dyDescent="0.2">
      <c r="A1203" s="66" t="s">
        <v>400</v>
      </c>
      <c r="B1203" s="68">
        <v>42614</v>
      </c>
      <c r="C1203" s="68" t="s">
        <v>202</v>
      </c>
      <c r="D1203" s="142" t="s">
        <v>380</v>
      </c>
      <c r="E1203" s="141" t="s">
        <v>379</v>
      </c>
      <c r="F1203" s="155">
        <v>8</v>
      </c>
      <c r="G1203" s="154" t="s">
        <v>367</v>
      </c>
      <c r="J1203" s="46" t="s">
        <v>85</v>
      </c>
      <c r="K1203" s="26">
        <f>VLOOKUP(J1203,lookups!$B$10:$C$22,2)</f>
        <v>1000</v>
      </c>
      <c r="L1203" s="5" t="s">
        <v>81</v>
      </c>
    </row>
    <row r="1204" spans="1:12" ht="42" x14ac:dyDescent="0.2">
      <c r="A1204" s="66" t="s">
        <v>400</v>
      </c>
      <c r="B1204" s="68">
        <v>42614</v>
      </c>
      <c r="C1204" s="68" t="s">
        <v>202</v>
      </c>
      <c r="D1204" s="142" t="s">
        <v>359</v>
      </c>
      <c r="E1204" s="141" t="s">
        <v>312</v>
      </c>
      <c r="F1204" s="155">
        <v>8</v>
      </c>
      <c r="G1204" s="154" t="s">
        <v>367</v>
      </c>
      <c r="J1204" s="46" t="s">
        <v>88</v>
      </c>
      <c r="K1204" s="26">
        <f>VLOOKUP(J1204,lookups!$B$10:$C$22,2)</f>
        <v>100</v>
      </c>
      <c r="L1204" s="5" t="s">
        <v>81</v>
      </c>
    </row>
    <row r="1205" spans="1:12" ht="42" x14ac:dyDescent="0.2">
      <c r="A1205" s="66" t="s">
        <v>400</v>
      </c>
      <c r="B1205" s="68">
        <v>42614</v>
      </c>
      <c r="C1205" s="68" t="s">
        <v>202</v>
      </c>
      <c r="D1205" s="142" t="s">
        <v>359</v>
      </c>
      <c r="E1205" s="141" t="s">
        <v>381</v>
      </c>
      <c r="F1205" s="155">
        <v>8</v>
      </c>
      <c r="G1205" s="154" t="s">
        <v>367</v>
      </c>
      <c r="J1205" s="46" t="s">
        <v>91</v>
      </c>
      <c r="K1205" s="26">
        <f>VLOOKUP(J1205,lookups!$B$10:$C$22,2)</f>
        <v>10</v>
      </c>
      <c r="L1205" s="5" t="s">
        <v>81</v>
      </c>
    </row>
    <row r="1206" spans="1:12" ht="42" x14ac:dyDescent="0.2">
      <c r="A1206" s="66" t="s">
        <v>400</v>
      </c>
      <c r="B1206" s="68">
        <v>42614</v>
      </c>
      <c r="C1206" s="68" t="s">
        <v>202</v>
      </c>
      <c r="D1206" s="142" t="s">
        <v>359</v>
      </c>
      <c r="E1206" s="141" t="s">
        <v>328</v>
      </c>
      <c r="F1206" s="155">
        <v>8</v>
      </c>
      <c r="G1206" s="154" t="s">
        <v>367</v>
      </c>
      <c r="J1206" s="46" t="s">
        <v>88</v>
      </c>
      <c r="K1206" s="26">
        <f>VLOOKUP(J1206,lookups!$B$10:$C$22,2)</f>
        <v>100</v>
      </c>
      <c r="L1206" s="5" t="s">
        <v>81</v>
      </c>
    </row>
    <row r="1207" spans="1:12" ht="42" x14ac:dyDescent="0.2">
      <c r="A1207" s="66" t="s">
        <v>400</v>
      </c>
      <c r="B1207" s="68">
        <v>42614</v>
      </c>
      <c r="C1207" s="68" t="s">
        <v>202</v>
      </c>
      <c r="D1207" s="142" t="s">
        <v>359</v>
      </c>
      <c r="E1207" s="141" t="s">
        <v>328</v>
      </c>
      <c r="F1207" s="155">
        <v>8</v>
      </c>
      <c r="G1207" s="154" t="s">
        <v>367</v>
      </c>
      <c r="J1207" s="46" t="s">
        <v>88</v>
      </c>
      <c r="K1207" s="26">
        <f>VLOOKUP(J1207,lookups!$B$10:$C$22,2)</f>
        <v>100</v>
      </c>
      <c r="L1207" s="5" t="s">
        <v>81</v>
      </c>
    </row>
    <row r="1208" spans="1:12" ht="42" x14ac:dyDescent="0.2">
      <c r="A1208" s="66" t="s">
        <v>400</v>
      </c>
      <c r="B1208" s="68">
        <v>42614</v>
      </c>
      <c r="C1208" s="68" t="s">
        <v>202</v>
      </c>
      <c r="D1208" s="142" t="s">
        <v>383</v>
      </c>
      <c r="E1208" s="141" t="s">
        <v>382</v>
      </c>
      <c r="F1208" s="155">
        <v>8</v>
      </c>
      <c r="G1208" s="154" t="s">
        <v>367</v>
      </c>
      <c r="J1208" s="46" t="s">
        <v>85</v>
      </c>
      <c r="K1208" s="26">
        <f>VLOOKUP(J1208,lookups!$B$10:$C$22,2)</f>
        <v>1000</v>
      </c>
      <c r="L1208" s="5" t="s">
        <v>81</v>
      </c>
    </row>
    <row r="1209" spans="1:12" ht="42" x14ac:dyDescent="0.2">
      <c r="A1209" s="66" t="s">
        <v>400</v>
      </c>
      <c r="B1209" s="68">
        <v>42614</v>
      </c>
      <c r="C1209" s="68" t="s">
        <v>202</v>
      </c>
      <c r="D1209" s="142" t="s">
        <v>385</v>
      </c>
      <c r="E1209" s="141" t="s">
        <v>384</v>
      </c>
      <c r="F1209" s="155">
        <v>8</v>
      </c>
      <c r="G1209" s="154" t="s">
        <v>367</v>
      </c>
      <c r="J1209" s="46" t="s">
        <v>85</v>
      </c>
      <c r="K1209" s="26">
        <f>VLOOKUP(J1209,lookups!$B$10:$C$22,2)</f>
        <v>1000</v>
      </c>
      <c r="L1209" s="5" t="s">
        <v>81</v>
      </c>
    </row>
    <row r="1210" spans="1:12" ht="42" x14ac:dyDescent="0.2">
      <c r="A1210" s="66" t="s">
        <v>400</v>
      </c>
      <c r="B1210" s="68">
        <v>42614</v>
      </c>
      <c r="C1210" s="68" t="s">
        <v>202</v>
      </c>
      <c r="D1210" s="142" t="s">
        <v>387</v>
      </c>
      <c r="E1210" s="141" t="s">
        <v>386</v>
      </c>
      <c r="F1210" s="155">
        <v>8</v>
      </c>
      <c r="G1210" s="154" t="s">
        <v>367</v>
      </c>
      <c r="J1210" s="46" t="s">
        <v>91</v>
      </c>
      <c r="K1210" s="26">
        <f>VLOOKUP(J1210,lookups!$B$10:$C$22,2)</f>
        <v>10</v>
      </c>
      <c r="L1210" s="5" t="s">
        <v>81</v>
      </c>
    </row>
    <row r="1211" spans="1:12" ht="42" x14ac:dyDescent="0.2">
      <c r="A1211" s="66" t="s">
        <v>400</v>
      </c>
      <c r="B1211" s="68">
        <v>42614</v>
      </c>
      <c r="C1211" s="68" t="s">
        <v>202</v>
      </c>
      <c r="D1211" s="142" t="s">
        <v>383</v>
      </c>
      <c r="E1211" s="141" t="s">
        <v>388</v>
      </c>
      <c r="F1211" s="155">
        <v>8</v>
      </c>
      <c r="G1211" s="154" t="s">
        <v>367</v>
      </c>
      <c r="J1211" s="46" t="s">
        <v>85</v>
      </c>
      <c r="K1211" s="26">
        <f>VLOOKUP(J1211,lookups!$B$10:$C$22,2)</f>
        <v>1000</v>
      </c>
      <c r="L1211" s="5" t="s">
        <v>81</v>
      </c>
    </row>
    <row r="1212" spans="1:12" ht="42" x14ac:dyDescent="0.2">
      <c r="A1212" s="66" t="s">
        <v>400</v>
      </c>
      <c r="B1212" s="68">
        <v>42614</v>
      </c>
      <c r="C1212" s="68" t="s">
        <v>202</v>
      </c>
      <c r="D1212" s="142" t="s">
        <v>359</v>
      </c>
      <c r="E1212" s="141" t="s">
        <v>389</v>
      </c>
      <c r="F1212" s="155">
        <v>8</v>
      </c>
      <c r="G1212" s="154" t="s">
        <v>367</v>
      </c>
      <c r="J1212" s="46" t="s">
        <v>85</v>
      </c>
      <c r="K1212" s="26">
        <f>VLOOKUP(J1212,lookups!$B$10:$C$22,2)</f>
        <v>1000</v>
      </c>
      <c r="L1212" s="5" t="s">
        <v>81</v>
      </c>
    </row>
    <row r="1213" spans="1:12" ht="42" x14ac:dyDescent="0.2">
      <c r="A1213" s="66" t="s">
        <v>400</v>
      </c>
      <c r="B1213" s="68">
        <v>42614</v>
      </c>
      <c r="C1213" s="68" t="s">
        <v>202</v>
      </c>
      <c r="D1213" s="142" t="s">
        <v>359</v>
      </c>
      <c r="E1213" s="141" t="s">
        <v>390</v>
      </c>
      <c r="F1213" s="155">
        <v>8</v>
      </c>
      <c r="G1213" s="154" t="s">
        <v>367</v>
      </c>
      <c r="J1213" s="46" t="s">
        <v>88</v>
      </c>
      <c r="K1213" s="26">
        <f>VLOOKUP(J1213,lookups!$B$10:$C$22,2)</f>
        <v>100</v>
      </c>
      <c r="L1213" s="5" t="s">
        <v>81</v>
      </c>
    </row>
    <row r="1214" spans="1:12" ht="42" x14ac:dyDescent="0.2">
      <c r="A1214" s="66" t="s">
        <v>400</v>
      </c>
      <c r="B1214" s="68">
        <v>42614</v>
      </c>
      <c r="C1214" s="68" t="s">
        <v>202</v>
      </c>
      <c r="D1214" s="142" t="s">
        <v>387</v>
      </c>
      <c r="E1214" s="141" t="s">
        <v>391</v>
      </c>
      <c r="F1214" s="155">
        <v>8</v>
      </c>
      <c r="G1214" s="154" t="s">
        <v>367</v>
      </c>
      <c r="J1214" s="46" t="s">
        <v>88</v>
      </c>
      <c r="K1214" s="26">
        <f>VLOOKUP(J1214,lookups!$B$10:$C$22,2)</f>
        <v>100</v>
      </c>
      <c r="L1214" s="5" t="s">
        <v>81</v>
      </c>
    </row>
    <row r="1215" spans="1:12" ht="42" x14ac:dyDescent="0.2">
      <c r="A1215" s="66" t="s">
        <v>400</v>
      </c>
      <c r="B1215" s="68">
        <v>42614</v>
      </c>
      <c r="C1215" s="68" t="s">
        <v>202</v>
      </c>
      <c r="D1215" s="142" t="s">
        <v>359</v>
      </c>
      <c r="E1215" s="141" t="s">
        <v>392</v>
      </c>
      <c r="F1215" s="155">
        <v>8</v>
      </c>
      <c r="G1215" s="154" t="s">
        <v>367</v>
      </c>
      <c r="J1215" s="46" t="s">
        <v>85</v>
      </c>
      <c r="K1215" s="26">
        <f>VLOOKUP(J1215,lookups!$B$10:$C$22,2)</f>
        <v>1000</v>
      </c>
      <c r="L1215" s="5" t="s">
        <v>81</v>
      </c>
    </row>
    <row r="1216" spans="1:12" ht="42" x14ac:dyDescent="0.2">
      <c r="A1216" s="66" t="s">
        <v>400</v>
      </c>
      <c r="B1216" s="68">
        <v>42614</v>
      </c>
      <c r="C1216" s="68" t="s">
        <v>202</v>
      </c>
      <c r="D1216" s="142" t="s">
        <v>359</v>
      </c>
      <c r="E1216" s="141" t="s">
        <v>393</v>
      </c>
      <c r="F1216" s="155">
        <v>8</v>
      </c>
      <c r="G1216" s="154" t="s">
        <v>367</v>
      </c>
      <c r="J1216" s="46" t="s">
        <v>91</v>
      </c>
      <c r="K1216" s="26">
        <f>VLOOKUP(J1216,lookups!$B$10:$C$22,2)</f>
        <v>10</v>
      </c>
      <c r="L1216" s="5" t="s">
        <v>81</v>
      </c>
    </row>
    <row r="1217" spans="1:12" ht="42" x14ac:dyDescent="0.2">
      <c r="A1217" s="66" t="s">
        <v>400</v>
      </c>
      <c r="B1217" s="68">
        <v>42614</v>
      </c>
      <c r="C1217" s="68" t="s">
        <v>202</v>
      </c>
      <c r="D1217" s="142" t="s">
        <v>359</v>
      </c>
      <c r="E1217" s="141" t="s">
        <v>394</v>
      </c>
      <c r="F1217" s="155">
        <v>8</v>
      </c>
      <c r="G1217" s="154" t="s">
        <v>367</v>
      </c>
      <c r="J1217" s="46" t="s">
        <v>91</v>
      </c>
      <c r="K1217" s="26">
        <f>VLOOKUP(J1217,lookups!$B$10:$C$22,2)</f>
        <v>10</v>
      </c>
      <c r="L1217" s="5" t="s">
        <v>81</v>
      </c>
    </row>
    <row r="1218" spans="1:12" ht="70" x14ac:dyDescent="0.2">
      <c r="A1218" s="66" t="s">
        <v>400</v>
      </c>
      <c r="B1218" s="68">
        <v>42614</v>
      </c>
      <c r="C1218" s="68" t="s">
        <v>202</v>
      </c>
      <c r="D1218" s="46" t="s">
        <v>359</v>
      </c>
      <c r="E1218" s="87" t="s">
        <v>358</v>
      </c>
      <c r="F1218" s="155">
        <v>9</v>
      </c>
      <c r="G1218" s="154" t="s">
        <v>368</v>
      </c>
      <c r="J1218" s="46" t="s">
        <v>91</v>
      </c>
      <c r="K1218" s="26">
        <f>VLOOKUP(J1218,lookups!$B$10:$C$22,2)</f>
        <v>10</v>
      </c>
      <c r="L1218" s="5" t="s">
        <v>81</v>
      </c>
    </row>
    <row r="1219" spans="1:12" ht="70" x14ac:dyDescent="0.2">
      <c r="A1219" s="66" t="s">
        <v>400</v>
      </c>
      <c r="B1219" s="68">
        <v>42614</v>
      </c>
      <c r="C1219" s="68" t="s">
        <v>202</v>
      </c>
      <c r="D1219" s="142" t="s">
        <v>359</v>
      </c>
      <c r="E1219" s="141" t="s">
        <v>378</v>
      </c>
      <c r="F1219" s="155">
        <v>9</v>
      </c>
      <c r="G1219" s="154" t="s">
        <v>368</v>
      </c>
      <c r="J1219" s="46" t="s">
        <v>94</v>
      </c>
      <c r="K1219" s="26">
        <f>VLOOKUP(J1219,lookups!$B$10:$C$22,2)</f>
        <v>1</v>
      </c>
      <c r="L1219" s="5" t="s">
        <v>81</v>
      </c>
    </row>
    <row r="1220" spans="1:12" ht="70" x14ac:dyDescent="0.2">
      <c r="A1220" s="66" t="s">
        <v>400</v>
      </c>
      <c r="B1220" s="68">
        <v>42614</v>
      </c>
      <c r="C1220" s="68" t="s">
        <v>202</v>
      </c>
      <c r="D1220" s="142" t="s">
        <v>380</v>
      </c>
      <c r="E1220" s="141" t="s">
        <v>379</v>
      </c>
      <c r="F1220" s="155">
        <v>9</v>
      </c>
      <c r="G1220" s="154" t="s">
        <v>368</v>
      </c>
      <c r="J1220" s="46" t="s">
        <v>85</v>
      </c>
      <c r="K1220" s="26">
        <f>VLOOKUP(J1220,lookups!$B$10:$C$22,2)</f>
        <v>1000</v>
      </c>
      <c r="L1220" s="5" t="s">
        <v>81</v>
      </c>
    </row>
    <row r="1221" spans="1:12" ht="70" x14ac:dyDescent="0.2">
      <c r="A1221" s="66" t="s">
        <v>400</v>
      </c>
      <c r="B1221" s="68">
        <v>42614</v>
      </c>
      <c r="C1221" s="68" t="s">
        <v>202</v>
      </c>
      <c r="D1221" s="142" t="s">
        <v>359</v>
      </c>
      <c r="E1221" s="141" t="s">
        <v>312</v>
      </c>
      <c r="F1221" s="155">
        <v>9</v>
      </c>
      <c r="G1221" s="154" t="s">
        <v>368</v>
      </c>
      <c r="J1221" s="46" t="s">
        <v>88</v>
      </c>
      <c r="K1221" s="26">
        <f>VLOOKUP(J1221,lookups!$B$10:$C$22,2)</f>
        <v>100</v>
      </c>
      <c r="L1221" s="5" t="s">
        <v>81</v>
      </c>
    </row>
    <row r="1222" spans="1:12" ht="70" x14ac:dyDescent="0.2">
      <c r="A1222" s="66" t="s">
        <v>400</v>
      </c>
      <c r="B1222" s="68">
        <v>42614</v>
      </c>
      <c r="C1222" s="68" t="s">
        <v>202</v>
      </c>
      <c r="D1222" s="142" t="s">
        <v>359</v>
      </c>
      <c r="E1222" s="141" t="s">
        <v>381</v>
      </c>
      <c r="F1222" s="155">
        <v>9</v>
      </c>
      <c r="G1222" s="154" t="s">
        <v>368</v>
      </c>
      <c r="J1222" s="46" t="s">
        <v>91</v>
      </c>
      <c r="K1222" s="26">
        <f>VLOOKUP(J1222,lookups!$B$10:$C$22,2)</f>
        <v>10</v>
      </c>
      <c r="L1222" s="5" t="s">
        <v>81</v>
      </c>
    </row>
    <row r="1223" spans="1:12" ht="70" x14ac:dyDescent="0.2">
      <c r="A1223" s="66" t="s">
        <v>400</v>
      </c>
      <c r="B1223" s="68">
        <v>42614</v>
      </c>
      <c r="C1223" s="68" t="s">
        <v>202</v>
      </c>
      <c r="D1223" s="142" t="s">
        <v>359</v>
      </c>
      <c r="E1223" s="141" t="s">
        <v>328</v>
      </c>
      <c r="F1223" s="155">
        <v>9</v>
      </c>
      <c r="G1223" s="154" t="s">
        <v>368</v>
      </c>
      <c r="J1223" s="46" t="s">
        <v>88</v>
      </c>
      <c r="K1223" s="26">
        <f>VLOOKUP(J1223,lookups!$B$10:$C$22,2)</f>
        <v>100</v>
      </c>
      <c r="L1223" s="5" t="s">
        <v>81</v>
      </c>
    </row>
    <row r="1224" spans="1:12" ht="70" x14ac:dyDescent="0.2">
      <c r="A1224" s="66" t="s">
        <v>400</v>
      </c>
      <c r="B1224" s="68">
        <v>42614</v>
      </c>
      <c r="C1224" s="68" t="s">
        <v>202</v>
      </c>
      <c r="D1224" s="142" t="s">
        <v>359</v>
      </c>
      <c r="E1224" s="141" t="s">
        <v>328</v>
      </c>
      <c r="F1224" s="155">
        <v>9</v>
      </c>
      <c r="G1224" s="154" t="s">
        <v>368</v>
      </c>
      <c r="J1224" s="46" t="s">
        <v>88</v>
      </c>
      <c r="K1224" s="26">
        <f>VLOOKUP(J1224,lookups!$B$10:$C$22,2)</f>
        <v>100</v>
      </c>
      <c r="L1224" s="5" t="s">
        <v>81</v>
      </c>
    </row>
    <row r="1225" spans="1:12" ht="70" x14ac:dyDescent="0.2">
      <c r="A1225" s="66" t="s">
        <v>400</v>
      </c>
      <c r="B1225" s="68">
        <v>42614</v>
      </c>
      <c r="C1225" s="68" t="s">
        <v>202</v>
      </c>
      <c r="D1225" s="142" t="s">
        <v>383</v>
      </c>
      <c r="E1225" s="141" t="s">
        <v>382</v>
      </c>
      <c r="F1225" s="155">
        <v>9</v>
      </c>
      <c r="G1225" s="154" t="s">
        <v>368</v>
      </c>
      <c r="J1225" s="46" t="s">
        <v>85</v>
      </c>
      <c r="K1225" s="26">
        <f>VLOOKUP(J1225,lookups!$B$10:$C$22,2)</f>
        <v>1000</v>
      </c>
      <c r="L1225" s="5" t="s">
        <v>81</v>
      </c>
    </row>
    <row r="1226" spans="1:12" ht="70" x14ac:dyDescent="0.2">
      <c r="A1226" s="66" t="s">
        <v>400</v>
      </c>
      <c r="B1226" s="68">
        <v>42614</v>
      </c>
      <c r="C1226" s="68" t="s">
        <v>202</v>
      </c>
      <c r="D1226" s="142" t="s">
        <v>385</v>
      </c>
      <c r="E1226" s="141" t="s">
        <v>384</v>
      </c>
      <c r="F1226" s="155">
        <v>9</v>
      </c>
      <c r="G1226" s="154" t="s">
        <v>368</v>
      </c>
      <c r="J1226" s="46" t="s">
        <v>85</v>
      </c>
      <c r="K1226" s="26">
        <f>VLOOKUP(J1226,lookups!$B$10:$C$22,2)</f>
        <v>1000</v>
      </c>
      <c r="L1226" s="5" t="s">
        <v>81</v>
      </c>
    </row>
    <row r="1227" spans="1:12" ht="70" x14ac:dyDescent="0.2">
      <c r="A1227" s="66" t="s">
        <v>400</v>
      </c>
      <c r="B1227" s="68">
        <v>42614</v>
      </c>
      <c r="C1227" s="68" t="s">
        <v>202</v>
      </c>
      <c r="D1227" s="142" t="s">
        <v>387</v>
      </c>
      <c r="E1227" s="141" t="s">
        <v>386</v>
      </c>
      <c r="F1227" s="155">
        <v>9</v>
      </c>
      <c r="G1227" s="154" t="s">
        <v>368</v>
      </c>
      <c r="J1227" s="46" t="s">
        <v>91</v>
      </c>
      <c r="K1227" s="26">
        <f>VLOOKUP(J1227,lookups!$B$10:$C$22,2)</f>
        <v>10</v>
      </c>
      <c r="L1227" s="5" t="s">
        <v>81</v>
      </c>
    </row>
    <row r="1228" spans="1:12" ht="70" x14ac:dyDescent="0.2">
      <c r="A1228" s="66" t="s">
        <v>400</v>
      </c>
      <c r="B1228" s="68">
        <v>42614</v>
      </c>
      <c r="C1228" s="68" t="s">
        <v>202</v>
      </c>
      <c r="D1228" s="142" t="s">
        <v>383</v>
      </c>
      <c r="E1228" s="141" t="s">
        <v>388</v>
      </c>
      <c r="F1228" s="155">
        <v>9</v>
      </c>
      <c r="G1228" s="154" t="s">
        <v>368</v>
      </c>
      <c r="J1228" s="46" t="s">
        <v>85</v>
      </c>
      <c r="K1228" s="26">
        <f>VLOOKUP(J1228,lookups!$B$10:$C$22,2)</f>
        <v>1000</v>
      </c>
      <c r="L1228" s="5" t="s">
        <v>81</v>
      </c>
    </row>
    <row r="1229" spans="1:12" ht="70" x14ac:dyDescent="0.2">
      <c r="A1229" s="66" t="s">
        <v>400</v>
      </c>
      <c r="B1229" s="68">
        <v>42614</v>
      </c>
      <c r="C1229" s="68" t="s">
        <v>202</v>
      </c>
      <c r="D1229" s="142" t="s">
        <v>359</v>
      </c>
      <c r="E1229" s="141" t="s">
        <v>389</v>
      </c>
      <c r="F1229" s="155">
        <v>9</v>
      </c>
      <c r="G1229" s="154" t="s">
        <v>368</v>
      </c>
      <c r="J1229" s="46" t="s">
        <v>85</v>
      </c>
      <c r="K1229" s="26">
        <f>VLOOKUP(J1229,lookups!$B$10:$C$22,2)</f>
        <v>1000</v>
      </c>
      <c r="L1229" s="5" t="s">
        <v>81</v>
      </c>
    </row>
    <row r="1230" spans="1:12" ht="70" x14ac:dyDescent="0.2">
      <c r="A1230" s="66" t="s">
        <v>400</v>
      </c>
      <c r="B1230" s="68">
        <v>42614</v>
      </c>
      <c r="C1230" s="68" t="s">
        <v>202</v>
      </c>
      <c r="D1230" s="142" t="s">
        <v>359</v>
      </c>
      <c r="E1230" s="141" t="s">
        <v>390</v>
      </c>
      <c r="F1230" s="155">
        <v>9</v>
      </c>
      <c r="G1230" s="154" t="s">
        <v>368</v>
      </c>
      <c r="J1230" s="46" t="s">
        <v>88</v>
      </c>
      <c r="K1230" s="26">
        <f>VLOOKUP(J1230,lookups!$B$10:$C$22,2)</f>
        <v>100</v>
      </c>
      <c r="L1230" s="5" t="s">
        <v>81</v>
      </c>
    </row>
    <row r="1231" spans="1:12" ht="70" x14ac:dyDescent="0.2">
      <c r="A1231" s="66" t="s">
        <v>400</v>
      </c>
      <c r="B1231" s="68">
        <v>42614</v>
      </c>
      <c r="C1231" s="68" t="s">
        <v>202</v>
      </c>
      <c r="D1231" s="142" t="s">
        <v>387</v>
      </c>
      <c r="E1231" s="141" t="s">
        <v>391</v>
      </c>
      <c r="F1231" s="155">
        <v>9</v>
      </c>
      <c r="G1231" s="154" t="s">
        <v>368</v>
      </c>
      <c r="J1231" s="46" t="s">
        <v>88</v>
      </c>
      <c r="K1231" s="26">
        <f>VLOOKUP(J1231,lookups!$B$10:$C$22,2)</f>
        <v>100</v>
      </c>
      <c r="L1231" s="5" t="s">
        <v>81</v>
      </c>
    </row>
    <row r="1232" spans="1:12" ht="70" x14ac:dyDescent="0.2">
      <c r="A1232" s="66" t="s">
        <v>400</v>
      </c>
      <c r="B1232" s="68">
        <v>42614</v>
      </c>
      <c r="C1232" s="68" t="s">
        <v>202</v>
      </c>
      <c r="D1232" s="142" t="s">
        <v>359</v>
      </c>
      <c r="E1232" s="141" t="s">
        <v>392</v>
      </c>
      <c r="F1232" s="155">
        <v>9</v>
      </c>
      <c r="G1232" s="154" t="s">
        <v>368</v>
      </c>
      <c r="J1232" s="46" t="s">
        <v>85</v>
      </c>
      <c r="K1232" s="26">
        <f>VLOOKUP(J1232,lookups!$B$10:$C$22,2)</f>
        <v>1000</v>
      </c>
      <c r="L1232" s="5" t="s">
        <v>81</v>
      </c>
    </row>
    <row r="1233" spans="1:12" ht="70" x14ac:dyDescent="0.2">
      <c r="A1233" s="66" t="s">
        <v>400</v>
      </c>
      <c r="B1233" s="68">
        <v>42614</v>
      </c>
      <c r="C1233" s="68" t="s">
        <v>202</v>
      </c>
      <c r="D1233" s="142" t="s">
        <v>359</v>
      </c>
      <c r="E1233" s="141" t="s">
        <v>393</v>
      </c>
      <c r="F1233" s="155">
        <v>9</v>
      </c>
      <c r="G1233" s="154" t="s">
        <v>368</v>
      </c>
      <c r="J1233" s="46" t="s">
        <v>91</v>
      </c>
      <c r="K1233" s="26">
        <f>VLOOKUP(J1233,lookups!$B$10:$C$22,2)</f>
        <v>10</v>
      </c>
      <c r="L1233" s="5" t="s">
        <v>81</v>
      </c>
    </row>
    <row r="1234" spans="1:12" ht="70" x14ac:dyDescent="0.2">
      <c r="A1234" s="66" t="s">
        <v>400</v>
      </c>
      <c r="B1234" s="68">
        <v>42614</v>
      </c>
      <c r="C1234" s="68" t="s">
        <v>202</v>
      </c>
      <c r="D1234" s="142" t="s">
        <v>359</v>
      </c>
      <c r="E1234" s="141" t="s">
        <v>394</v>
      </c>
      <c r="F1234" s="155">
        <v>9</v>
      </c>
      <c r="G1234" s="154" t="s">
        <v>368</v>
      </c>
      <c r="J1234" s="46" t="s">
        <v>91</v>
      </c>
      <c r="K1234" s="26">
        <f>VLOOKUP(J1234,lookups!$B$10:$C$22,2)</f>
        <v>10</v>
      </c>
      <c r="L1234" s="5" t="s">
        <v>81</v>
      </c>
    </row>
    <row r="1235" spans="1:12" ht="28" x14ac:dyDescent="0.2">
      <c r="A1235" s="66" t="s">
        <v>400</v>
      </c>
      <c r="B1235" s="68">
        <v>42614</v>
      </c>
      <c r="C1235" s="68" t="s">
        <v>202</v>
      </c>
      <c r="D1235" s="46" t="s">
        <v>359</v>
      </c>
      <c r="E1235" s="87" t="s">
        <v>358</v>
      </c>
      <c r="F1235" s="155">
        <v>10</v>
      </c>
      <c r="G1235" s="154" t="s">
        <v>369</v>
      </c>
      <c r="J1235" s="46" t="s">
        <v>91</v>
      </c>
      <c r="K1235" s="26">
        <f>VLOOKUP(J1235,lookups!$B$10:$C$22,2)</f>
        <v>10</v>
      </c>
      <c r="L1235" s="5" t="s">
        <v>81</v>
      </c>
    </row>
    <row r="1236" spans="1:12" ht="28" x14ac:dyDescent="0.2">
      <c r="A1236" s="66" t="s">
        <v>400</v>
      </c>
      <c r="B1236" s="68">
        <v>42614</v>
      </c>
      <c r="C1236" s="68" t="s">
        <v>202</v>
      </c>
      <c r="D1236" s="142" t="s">
        <v>359</v>
      </c>
      <c r="E1236" s="141" t="s">
        <v>378</v>
      </c>
      <c r="F1236" s="155">
        <v>10</v>
      </c>
      <c r="G1236" s="154" t="s">
        <v>369</v>
      </c>
      <c r="J1236" s="46" t="s">
        <v>94</v>
      </c>
      <c r="K1236" s="26">
        <f>VLOOKUP(J1236,lookups!$B$10:$C$22,2)</f>
        <v>1</v>
      </c>
      <c r="L1236" s="5" t="s">
        <v>81</v>
      </c>
    </row>
    <row r="1237" spans="1:12" ht="28" x14ac:dyDescent="0.2">
      <c r="A1237" s="66" t="s">
        <v>400</v>
      </c>
      <c r="B1237" s="68">
        <v>42614</v>
      </c>
      <c r="C1237" s="68" t="s">
        <v>202</v>
      </c>
      <c r="D1237" s="142" t="s">
        <v>380</v>
      </c>
      <c r="E1237" s="141" t="s">
        <v>379</v>
      </c>
      <c r="F1237" s="155">
        <v>10</v>
      </c>
      <c r="G1237" s="154" t="s">
        <v>369</v>
      </c>
      <c r="J1237" s="46" t="s">
        <v>85</v>
      </c>
      <c r="K1237" s="26">
        <f>VLOOKUP(J1237,lookups!$B$10:$C$22,2)</f>
        <v>1000</v>
      </c>
      <c r="L1237" s="5" t="s">
        <v>81</v>
      </c>
    </row>
    <row r="1238" spans="1:12" ht="28" x14ac:dyDescent="0.2">
      <c r="A1238" s="66" t="s">
        <v>400</v>
      </c>
      <c r="B1238" s="68">
        <v>42614</v>
      </c>
      <c r="C1238" s="68" t="s">
        <v>202</v>
      </c>
      <c r="D1238" s="142" t="s">
        <v>359</v>
      </c>
      <c r="E1238" s="141" t="s">
        <v>312</v>
      </c>
      <c r="F1238" s="155">
        <v>10</v>
      </c>
      <c r="G1238" s="154" t="s">
        <v>369</v>
      </c>
      <c r="J1238" s="46" t="s">
        <v>88</v>
      </c>
      <c r="K1238" s="26">
        <f>VLOOKUP(J1238,lookups!$B$10:$C$22,2)</f>
        <v>100</v>
      </c>
      <c r="L1238" s="5" t="s">
        <v>81</v>
      </c>
    </row>
    <row r="1239" spans="1:12" ht="28" x14ac:dyDescent="0.2">
      <c r="A1239" s="66" t="s">
        <v>400</v>
      </c>
      <c r="B1239" s="68">
        <v>42614</v>
      </c>
      <c r="C1239" s="68" t="s">
        <v>202</v>
      </c>
      <c r="D1239" s="142" t="s">
        <v>359</v>
      </c>
      <c r="E1239" s="141" t="s">
        <v>381</v>
      </c>
      <c r="F1239" s="155">
        <v>10</v>
      </c>
      <c r="G1239" s="154" t="s">
        <v>369</v>
      </c>
      <c r="J1239" s="46" t="s">
        <v>91</v>
      </c>
      <c r="K1239" s="26">
        <f>VLOOKUP(J1239,lookups!$B$10:$C$22,2)</f>
        <v>10</v>
      </c>
      <c r="L1239" s="5" t="s">
        <v>81</v>
      </c>
    </row>
    <row r="1240" spans="1:12" ht="28" x14ac:dyDescent="0.2">
      <c r="A1240" s="66" t="s">
        <v>400</v>
      </c>
      <c r="B1240" s="68">
        <v>42614</v>
      </c>
      <c r="C1240" s="68" t="s">
        <v>202</v>
      </c>
      <c r="D1240" s="142" t="s">
        <v>359</v>
      </c>
      <c r="E1240" s="141" t="s">
        <v>328</v>
      </c>
      <c r="F1240" s="155">
        <v>10</v>
      </c>
      <c r="G1240" s="154" t="s">
        <v>369</v>
      </c>
      <c r="J1240" s="46" t="s">
        <v>88</v>
      </c>
      <c r="K1240" s="26">
        <f>VLOOKUP(J1240,lookups!$B$10:$C$22,2)</f>
        <v>100</v>
      </c>
      <c r="L1240" s="5" t="s">
        <v>81</v>
      </c>
    </row>
    <row r="1241" spans="1:12" ht="28" x14ac:dyDescent="0.2">
      <c r="A1241" s="66" t="s">
        <v>400</v>
      </c>
      <c r="B1241" s="68">
        <v>42614</v>
      </c>
      <c r="C1241" s="68" t="s">
        <v>202</v>
      </c>
      <c r="D1241" s="142" t="s">
        <v>359</v>
      </c>
      <c r="E1241" s="141" t="s">
        <v>328</v>
      </c>
      <c r="F1241" s="155">
        <v>10</v>
      </c>
      <c r="G1241" s="154" t="s">
        <v>369</v>
      </c>
      <c r="J1241" s="46" t="s">
        <v>88</v>
      </c>
      <c r="K1241" s="26">
        <f>VLOOKUP(J1241,lookups!$B$10:$C$22,2)</f>
        <v>100</v>
      </c>
      <c r="L1241" s="5" t="s">
        <v>81</v>
      </c>
    </row>
    <row r="1242" spans="1:12" ht="28" x14ac:dyDescent="0.2">
      <c r="A1242" s="66" t="s">
        <v>400</v>
      </c>
      <c r="B1242" s="68">
        <v>42614</v>
      </c>
      <c r="C1242" s="68" t="s">
        <v>202</v>
      </c>
      <c r="D1242" s="142" t="s">
        <v>383</v>
      </c>
      <c r="E1242" s="141" t="s">
        <v>382</v>
      </c>
      <c r="F1242" s="155">
        <v>10</v>
      </c>
      <c r="G1242" s="154" t="s">
        <v>369</v>
      </c>
      <c r="J1242" s="46" t="s">
        <v>85</v>
      </c>
      <c r="K1242" s="26">
        <f>VLOOKUP(J1242,lookups!$B$10:$C$22,2)</f>
        <v>1000</v>
      </c>
      <c r="L1242" s="5" t="s">
        <v>81</v>
      </c>
    </row>
    <row r="1243" spans="1:12" ht="28" x14ac:dyDescent="0.2">
      <c r="A1243" s="66" t="s">
        <v>400</v>
      </c>
      <c r="B1243" s="68">
        <v>42614</v>
      </c>
      <c r="C1243" s="68" t="s">
        <v>202</v>
      </c>
      <c r="D1243" s="142" t="s">
        <v>385</v>
      </c>
      <c r="E1243" s="141" t="s">
        <v>384</v>
      </c>
      <c r="F1243" s="155">
        <v>10</v>
      </c>
      <c r="G1243" s="154" t="s">
        <v>369</v>
      </c>
      <c r="J1243" s="46" t="s">
        <v>85</v>
      </c>
      <c r="K1243" s="26">
        <f>VLOOKUP(J1243,lookups!$B$10:$C$22,2)</f>
        <v>1000</v>
      </c>
      <c r="L1243" s="5" t="s">
        <v>81</v>
      </c>
    </row>
    <row r="1244" spans="1:12" ht="28" x14ac:dyDescent="0.2">
      <c r="A1244" s="66" t="s">
        <v>400</v>
      </c>
      <c r="B1244" s="68">
        <v>42614</v>
      </c>
      <c r="C1244" s="68" t="s">
        <v>202</v>
      </c>
      <c r="D1244" s="142" t="s">
        <v>387</v>
      </c>
      <c r="E1244" s="141" t="s">
        <v>386</v>
      </c>
      <c r="F1244" s="155">
        <v>10</v>
      </c>
      <c r="G1244" s="154" t="s">
        <v>369</v>
      </c>
      <c r="J1244" s="46" t="s">
        <v>91</v>
      </c>
      <c r="K1244" s="26">
        <f>VLOOKUP(J1244,lookups!$B$10:$C$22,2)</f>
        <v>10</v>
      </c>
      <c r="L1244" s="5" t="s">
        <v>81</v>
      </c>
    </row>
    <row r="1245" spans="1:12" ht="28" x14ac:dyDescent="0.2">
      <c r="A1245" s="66" t="s">
        <v>400</v>
      </c>
      <c r="B1245" s="68">
        <v>42614</v>
      </c>
      <c r="C1245" s="68" t="s">
        <v>202</v>
      </c>
      <c r="D1245" s="142" t="s">
        <v>383</v>
      </c>
      <c r="E1245" s="141" t="s">
        <v>388</v>
      </c>
      <c r="F1245" s="155">
        <v>10</v>
      </c>
      <c r="G1245" s="154" t="s">
        <v>369</v>
      </c>
      <c r="J1245" s="46" t="s">
        <v>85</v>
      </c>
      <c r="K1245" s="26">
        <f>VLOOKUP(J1245,lookups!$B$10:$C$22,2)</f>
        <v>1000</v>
      </c>
      <c r="L1245" s="5" t="s">
        <v>81</v>
      </c>
    </row>
    <row r="1246" spans="1:12" ht="28" x14ac:dyDescent="0.2">
      <c r="A1246" s="66" t="s">
        <v>400</v>
      </c>
      <c r="B1246" s="68">
        <v>42614</v>
      </c>
      <c r="C1246" s="68" t="s">
        <v>202</v>
      </c>
      <c r="D1246" s="142" t="s">
        <v>359</v>
      </c>
      <c r="E1246" s="141" t="s">
        <v>389</v>
      </c>
      <c r="F1246" s="155">
        <v>10</v>
      </c>
      <c r="G1246" s="154" t="s">
        <v>369</v>
      </c>
      <c r="J1246" s="46" t="s">
        <v>85</v>
      </c>
      <c r="K1246" s="26">
        <f>VLOOKUP(J1246,lookups!$B$10:$C$22,2)</f>
        <v>1000</v>
      </c>
      <c r="L1246" s="5" t="s">
        <v>81</v>
      </c>
    </row>
    <row r="1247" spans="1:12" ht="28" x14ac:dyDescent="0.2">
      <c r="A1247" s="66" t="s">
        <v>400</v>
      </c>
      <c r="B1247" s="68">
        <v>42614</v>
      </c>
      <c r="C1247" s="68" t="s">
        <v>202</v>
      </c>
      <c r="D1247" s="142" t="s">
        <v>359</v>
      </c>
      <c r="E1247" s="141" t="s">
        <v>390</v>
      </c>
      <c r="F1247" s="155">
        <v>10</v>
      </c>
      <c r="G1247" s="154" t="s">
        <v>369</v>
      </c>
      <c r="J1247" s="46" t="s">
        <v>88</v>
      </c>
      <c r="K1247" s="26">
        <f>VLOOKUP(J1247,lookups!$B$10:$C$22,2)</f>
        <v>100</v>
      </c>
      <c r="L1247" s="5" t="s">
        <v>81</v>
      </c>
    </row>
    <row r="1248" spans="1:12" ht="28" x14ac:dyDescent="0.2">
      <c r="A1248" s="66" t="s">
        <v>400</v>
      </c>
      <c r="B1248" s="68">
        <v>42614</v>
      </c>
      <c r="C1248" s="68" t="s">
        <v>202</v>
      </c>
      <c r="D1248" s="142" t="s">
        <v>387</v>
      </c>
      <c r="E1248" s="141" t="s">
        <v>391</v>
      </c>
      <c r="F1248" s="155">
        <v>10</v>
      </c>
      <c r="G1248" s="154" t="s">
        <v>369</v>
      </c>
      <c r="J1248" s="46" t="s">
        <v>88</v>
      </c>
      <c r="K1248" s="26">
        <f>VLOOKUP(J1248,lookups!$B$10:$C$22,2)</f>
        <v>100</v>
      </c>
      <c r="L1248" s="5" t="s">
        <v>81</v>
      </c>
    </row>
    <row r="1249" spans="1:12" ht="28" x14ac:dyDescent="0.2">
      <c r="A1249" s="66" t="s">
        <v>400</v>
      </c>
      <c r="B1249" s="68">
        <v>42614</v>
      </c>
      <c r="C1249" s="68" t="s">
        <v>202</v>
      </c>
      <c r="D1249" s="142" t="s">
        <v>359</v>
      </c>
      <c r="E1249" s="141" t="s">
        <v>392</v>
      </c>
      <c r="F1249" s="155">
        <v>10</v>
      </c>
      <c r="G1249" s="154" t="s">
        <v>369</v>
      </c>
      <c r="J1249" s="46" t="s">
        <v>85</v>
      </c>
      <c r="K1249" s="26">
        <f>VLOOKUP(J1249,lookups!$B$10:$C$22,2)</f>
        <v>1000</v>
      </c>
      <c r="L1249" s="5" t="s">
        <v>81</v>
      </c>
    </row>
    <row r="1250" spans="1:12" ht="28" x14ac:dyDescent="0.2">
      <c r="A1250" s="66" t="s">
        <v>400</v>
      </c>
      <c r="B1250" s="68">
        <v>42614</v>
      </c>
      <c r="C1250" s="68" t="s">
        <v>202</v>
      </c>
      <c r="D1250" s="142" t="s">
        <v>359</v>
      </c>
      <c r="E1250" s="141" t="s">
        <v>393</v>
      </c>
      <c r="F1250" s="155">
        <v>10</v>
      </c>
      <c r="G1250" s="154" t="s">
        <v>369</v>
      </c>
      <c r="J1250" s="46" t="s">
        <v>91</v>
      </c>
      <c r="K1250" s="26">
        <f>VLOOKUP(J1250,lookups!$B$10:$C$22,2)</f>
        <v>10</v>
      </c>
      <c r="L1250" s="5" t="s">
        <v>81</v>
      </c>
    </row>
    <row r="1251" spans="1:12" ht="28" x14ac:dyDescent="0.2">
      <c r="A1251" s="66" t="s">
        <v>400</v>
      </c>
      <c r="B1251" s="68">
        <v>42614</v>
      </c>
      <c r="C1251" s="68" t="s">
        <v>202</v>
      </c>
      <c r="D1251" s="142" t="s">
        <v>359</v>
      </c>
      <c r="E1251" s="141" t="s">
        <v>394</v>
      </c>
      <c r="F1251" s="155">
        <v>10</v>
      </c>
      <c r="G1251" s="154" t="s">
        <v>369</v>
      </c>
      <c r="J1251" s="46" t="s">
        <v>91</v>
      </c>
      <c r="K1251" s="26">
        <f>VLOOKUP(J1251,lookups!$B$10:$C$22,2)</f>
        <v>10</v>
      </c>
      <c r="L1251" s="5" t="s">
        <v>81</v>
      </c>
    </row>
    <row r="1252" spans="1:12" ht="70" x14ac:dyDescent="0.2">
      <c r="A1252" s="66" t="s">
        <v>400</v>
      </c>
      <c r="B1252" s="68">
        <v>42614</v>
      </c>
      <c r="C1252" s="68" t="s">
        <v>202</v>
      </c>
      <c r="D1252" s="46" t="s">
        <v>359</v>
      </c>
      <c r="E1252" s="87" t="s">
        <v>358</v>
      </c>
      <c r="F1252" s="155">
        <v>11</v>
      </c>
      <c r="G1252" s="154" t="s">
        <v>370</v>
      </c>
      <c r="J1252" s="46" t="s">
        <v>91</v>
      </c>
      <c r="K1252" s="26">
        <f>VLOOKUP(J1252,lookups!$B$10:$C$22,2)</f>
        <v>10</v>
      </c>
      <c r="L1252" s="5" t="s">
        <v>82</v>
      </c>
    </row>
    <row r="1253" spans="1:12" ht="70" x14ac:dyDescent="0.2">
      <c r="A1253" s="66" t="s">
        <v>400</v>
      </c>
      <c r="B1253" s="68">
        <v>42614</v>
      </c>
      <c r="C1253" s="68" t="s">
        <v>202</v>
      </c>
      <c r="D1253" s="142" t="s">
        <v>359</v>
      </c>
      <c r="E1253" s="141" t="s">
        <v>378</v>
      </c>
      <c r="F1253" s="155">
        <v>11</v>
      </c>
      <c r="G1253" s="154" t="s">
        <v>370</v>
      </c>
      <c r="J1253" s="46" t="s">
        <v>94</v>
      </c>
      <c r="K1253" s="26">
        <f>VLOOKUP(J1253,lookups!$B$10:$C$22,2)</f>
        <v>1</v>
      </c>
      <c r="L1253" s="5" t="s">
        <v>82</v>
      </c>
    </row>
    <row r="1254" spans="1:12" ht="70" x14ac:dyDescent="0.2">
      <c r="A1254" s="66" t="s">
        <v>400</v>
      </c>
      <c r="B1254" s="68">
        <v>42614</v>
      </c>
      <c r="C1254" s="68" t="s">
        <v>202</v>
      </c>
      <c r="D1254" s="142" t="s">
        <v>380</v>
      </c>
      <c r="E1254" s="141" t="s">
        <v>379</v>
      </c>
      <c r="F1254" s="155">
        <v>11</v>
      </c>
      <c r="G1254" s="154" t="s">
        <v>370</v>
      </c>
      <c r="J1254" s="46" t="s">
        <v>85</v>
      </c>
      <c r="K1254" s="26">
        <f>VLOOKUP(J1254,lookups!$B$10:$C$22,2)</f>
        <v>1000</v>
      </c>
      <c r="L1254" s="5" t="s">
        <v>82</v>
      </c>
    </row>
    <row r="1255" spans="1:12" ht="70" x14ac:dyDescent="0.2">
      <c r="A1255" s="66" t="s">
        <v>400</v>
      </c>
      <c r="B1255" s="68">
        <v>42614</v>
      </c>
      <c r="C1255" s="68" t="s">
        <v>202</v>
      </c>
      <c r="D1255" s="142" t="s">
        <v>359</v>
      </c>
      <c r="E1255" s="141" t="s">
        <v>312</v>
      </c>
      <c r="F1255" s="155">
        <v>11</v>
      </c>
      <c r="G1255" s="154" t="s">
        <v>370</v>
      </c>
      <c r="J1255" s="46" t="s">
        <v>88</v>
      </c>
      <c r="K1255" s="26">
        <f>VLOOKUP(J1255,lookups!$B$10:$C$22,2)</f>
        <v>100</v>
      </c>
      <c r="L1255" s="5" t="s">
        <v>82</v>
      </c>
    </row>
    <row r="1256" spans="1:12" ht="70" x14ac:dyDescent="0.2">
      <c r="A1256" s="66" t="s">
        <v>400</v>
      </c>
      <c r="B1256" s="68">
        <v>42614</v>
      </c>
      <c r="C1256" s="68" t="s">
        <v>202</v>
      </c>
      <c r="D1256" s="142" t="s">
        <v>359</v>
      </c>
      <c r="E1256" s="141" t="s">
        <v>381</v>
      </c>
      <c r="F1256" s="155">
        <v>11</v>
      </c>
      <c r="G1256" s="154" t="s">
        <v>370</v>
      </c>
      <c r="J1256" s="46" t="s">
        <v>91</v>
      </c>
      <c r="K1256" s="26">
        <f>VLOOKUP(J1256,lookups!$B$10:$C$22,2)</f>
        <v>10</v>
      </c>
      <c r="L1256" s="5" t="s">
        <v>82</v>
      </c>
    </row>
    <row r="1257" spans="1:12" ht="70" x14ac:dyDescent="0.2">
      <c r="A1257" s="66" t="s">
        <v>400</v>
      </c>
      <c r="B1257" s="68">
        <v>42614</v>
      </c>
      <c r="C1257" s="68" t="s">
        <v>202</v>
      </c>
      <c r="D1257" s="142" t="s">
        <v>359</v>
      </c>
      <c r="E1257" s="141" t="s">
        <v>328</v>
      </c>
      <c r="F1257" s="155">
        <v>11</v>
      </c>
      <c r="G1257" s="154" t="s">
        <v>370</v>
      </c>
      <c r="J1257" s="46" t="s">
        <v>88</v>
      </c>
      <c r="K1257" s="26">
        <f>VLOOKUP(J1257,lookups!$B$10:$C$22,2)</f>
        <v>100</v>
      </c>
      <c r="L1257" s="5" t="s">
        <v>82</v>
      </c>
    </row>
    <row r="1258" spans="1:12" ht="70" x14ac:dyDescent="0.2">
      <c r="A1258" s="66" t="s">
        <v>400</v>
      </c>
      <c r="B1258" s="68">
        <v>42614</v>
      </c>
      <c r="C1258" s="68" t="s">
        <v>202</v>
      </c>
      <c r="D1258" s="142" t="s">
        <v>359</v>
      </c>
      <c r="E1258" s="141" t="s">
        <v>328</v>
      </c>
      <c r="F1258" s="155">
        <v>11</v>
      </c>
      <c r="G1258" s="154" t="s">
        <v>370</v>
      </c>
      <c r="J1258" s="46" t="s">
        <v>88</v>
      </c>
      <c r="K1258" s="26">
        <f>VLOOKUP(J1258,lookups!$B$10:$C$22,2)</f>
        <v>100</v>
      </c>
      <c r="L1258" s="5" t="s">
        <v>82</v>
      </c>
    </row>
    <row r="1259" spans="1:12" ht="70" x14ac:dyDescent="0.2">
      <c r="A1259" s="66" t="s">
        <v>400</v>
      </c>
      <c r="B1259" s="68">
        <v>42614</v>
      </c>
      <c r="C1259" s="68" t="s">
        <v>202</v>
      </c>
      <c r="D1259" s="142" t="s">
        <v>383</v>
      </c>
      <c r="E1259" s="141" t="s">
        <v>382</v>
      </c>
      <c r="F1259" s="155">
        <v>11</v>
      </c>
      <c r="G1259" s="154" t="s">
        <v>370</v>
      </c>
      <c r="J1259" s="46" t="s">
        <v>85</v>
      </c>
      <c r="K1259" s="26">
        <f>VLOOKUP(J1259,lookups!$B$10:$C$22,2)</f>
        <v>1000</v>
      </c>
      <c r="L1259" s="5" t="s">
        <v>82</v>
      </c>
    </row>
    <row r="1260" spans="1:12" ht="70" x14ac:dyDescent="0.2">
      <c r="A1260" s="66" t="s">
        <v>400</v>
      </c>
      <c r="B1260" s="68">
        <v>42614</v>
      </c>
      <c r="C1260" s="68" t="s">
        <v>202</v>
      </c>
      <c r="D1260" s="142" t="s">
        <v>385</v>
      </c>
      <c r="E1260" s="141" t="s">
        <v>384</v>
      </c>
      <c r="F1260" s="155">
        <v>11</v>
      </c>
      <c r="G1260" s="154" t="s">
        <v>370</v>
      </c>
      <c r="J1260" s="46" t="s">
        <v>85</v>
      </c>
      <c r="K1260" s="26">
        <f>VLOOKUP(J1260,lookups!$B$10:$C$22,2)</f>
        <v>1000</v>
      </c>
      <c r="L1260" s="5" t="s">
        <v>82</v>
      </c>
    </row>
    <row r="1261" spans="1:12" ht="70" x14ac:dyDescent="0.2">
      <c r="A1261" s="66" t="s">
        <v>400</v>
      </c>
      <c r="B1261" s="68">
        <v>42614</v>
      </c>
      <c r="C1261" s="68" t="s">
        <v>202</v>
      </c>
      <c r="D1261" s="142" t="s">
        <v>387</v>
      </c>
      <c r="E1261" s="141" t="s">
        <v>386</v>
      </c>
      <c r="F1261" s="155">
        <v>11</v>
      </c>
      <c r="G1261" s="154" t="s">
        <v>370</v>
      </c>
      <c r="J1261" s="46" t="s">
        <v>91</v>
      </c>
      <c r="K1261" s="26">
        <f>VLOOKUP(J1261,lookups!$B$10:$C$22,2)</f>
        <v>10</v>
      </c>
      <c r="L1261" s="5" t="s">
        <v>82</v>
      </c>
    </row>
    <row r="1262" spans="1:12" ht="70" x14ac:dyDescent="0.2">
      <c r="A1262" s="66" t="s">
        <v>400</v>
      </c>
      <c r="B1262" s="68">
        <v>42614</v>
      </c>
      <c r="C1262" s="68" t="s">
        <v>202</v>
      </c>
      <c r="D1262" s="142" t="s">
        <v>383</v>
      </c>
      <c r="E1262" s="141" t="s">
        <v>388</v>
      </c>
      <c r="F1262" s="155">
        <v>11</v>
      </c>
      <c r="G1262" s="154" t="s">
        <v>370</v>
      </c>
      <c r="J1262" s="46" t="s">
        <v>85</v>
      </c>
      <c r="K1262" s="26">
        <f>VLOOKUP(J1262,lookups!$B$10:$C$22,2)</f>
        <v>1000</v>
      </c>
      <c r="L1262" s="5" t="s">
        <v>82</v>
      </c>
    </row>
    <row r="1263" spans="1:12" ht="70" x14ac:dyDescent="0.2">
      <c r="A1263" s="66" t="s">
        <v>400</v>
      </c>
      <c r="B1263" s="68">
        <v>42614</v>
      </c>
      <c r="C1263" s="68" t="s">
        <v>202</v>
      </c>
      <c r="D1263" s="142" t="s">
        <v>359</v>
      </c>
      <c r="E1263" s="141" t="s">
        <v>389</v>
      </c>
      <c r="F1263" s="155">
        <v>11</v>
      </c>
      <c r="G1263" s="154" t="s">
        <v>370</v>
      </c>
      <c r="J1263" s="46" t="s">
        <v>85</v>
      </c>
      <c r="K1263" s="26">
        <f>VLOOKUP(J1263,lookups!$B$10:$C$22,2)</f>
        <v>1000</v>
      </c>
      <c r="L1263" s="5" t="s">
        <v>82</v>
      </c>
    </row>
    <row r="1264" spans="1:12" ht="70" x14ac:dyDescent="0.2">
      <c r="A1264" s="66" t="s">
        <v>400</v>
      </c>
      <c r="B1264" s="68">
        <v>42614</v>
      </c>
      <c r="C1264" s="68" t="s">
        <v>202</v>
      </c>
      <c r="D1264" s="142" t="s">
        <v>359</v>
      </c>
      <c r="E1264" s="141" t="s">
        <v>390</v>
      </c>
      <c r="F1264" s="155">
        <v>11</v>
      </c>
      <c r="G1264" s="154" t="s">
        <v>370</v>
      </c>
      <c r="J1264" s="46" t="s">
        <v>88</v>
      </c>
      <c r="K1264" s="26">
        <f>VLOOKUP(J1264,lookups!$B$10:$C$22,2)</f>
        <v>100</v>
      </c>
      <c r="L1264" s="5" t="s">
        <v>82</v>
      </c>
    </row>
    <row r="1265" spans="1:12" ht="70" x14ac:dyDescent="0.2">
      <c r="A1265" s="66" t="s">
        <v>400</v>
      </c>
      <c r="B1265" s="68">
        <v>42614</v>
      </c>
      <c r="C1265" s="68" t="s">
        <v>202</v>
      </c>
      <c r="D1265" s="142" t="s">
        <v>387</v>
      </c>
      <c r="E1265" s="141" t="s">
        <v>391</v>
      </c>
      <c r="F1265" s="155">
        <v>11</v>
      </c>
      <c r="G1265" s="154" t="s">
        <v>370</v>
      </c>
      <c r="J1265" s="46" t="s">
        <v>88</v>
      </c>
      <c r="K1265" s="26">
        <f>VLOOKUP(J1265,lookups!$B$10:$C$22,2)</f>
        <v>100</v>
      </c>
      <c r="L1265" s="5" t="s">
        <v>82</v>
      </c>
    </row>
    <row r="1266" spans="1:12" ht="70" x14ac:dyDescent="0.2">
      <c r="A1266" s="66" t="s">
        <v>400</v>
      </c>
      <c r="B1266" s="68">
        <v>42614</v>
      </c>
      <c r="C1266" s="68" t="s">
        <v>202</v>
      </c>
      <c r="D1266" s="142" t="s">
        <v>359</v>
      </c>
      <c r="E1266" s="141" t="s">
        <v>392</v>
      </c>
      <c r="F1266" s="155">
        <v>11</v>
      </c>
      <c r="G1266" s="154" t="s">
        <v>370</v>
      </c>
      <c r="J1266" s="46" t="s">
        <v>85</v>
      </c>
      <c r="K1266" s="26">
        <f>VLOOKUP(J1266,lookups!$B$10:$C$22,2)</f>
        <v>1000</v>
      </c>
      <c r="L1266" s="5" t="s">
        <v>82</v>
      </c>
    </row>
    <row r="1267" spans="1:12" ht="70" x14ac:dyDescent="0.2">
      <c r="A1267" s="66" t="s">
        <v>400</v>
      </c>
      <c r="B1267" s="68">
        <v>42614</v>
      </c>
      <c r="C1267" s="68" t="s">
        <v>202</v>
      </c>
      <c r="D1267" s="142" t="s">
        <v>359</v>
      </c>
      <c r="E1267" s="141" t="s">
        <v>393</v>
      </c>
      <c r="F1267" s="155">
        <v>11</v>
      </c>
      <c r="G1267" s="154" t="s">
        <v>370</v>
      </c>
      <c r="J1267" s="46" t="s">
        <v>91</v>
      </c>
      <c r="K1267" s="26">
        <f>VLOOKUP(J1267,lookups!$B$10:$C$22,2)</f>
        <v>10</v>
      </c>
      <c r="L1267" s="5" t="s">
        <v>82</v>
      </c>
    </row>
    <row r="1268" spans="1:12" ht="70" x14ac:dyDescent="0.2">
      <c r="A1268" s="66" t="s">
        <v>400</v>
      </c>
      <c r="B1268" s="68">
        <v>42614</v>
      </c>
      <c r="C1268" s="68" t="s">
        <v>202</v>
      </c>
      <c r="D1268" s="142" t="s">
        <v>359</v>
      </c>
      <c r="E1268" s="141" t="s">
        <v>394</v>
      </c>
      <c r="F1268" s="155">
        <v>11</v>
      </c>
      <c r="G1268" s="154" t="s">
        <v>370</v>
      </c>
      <c r="J1268" s="46" t="s">
        <v>91</v>
      </c>
      <c r="K1268" s="26">
        <f>VLOOKUP(J1268,lookups!$B$10:$C$22,2)</f>
        <v>10</v>
      </c>
      <c r="L1268" s="5" t="s">
        <v>82</v>
      </c>
    </row>
    <row r="1269" spans="1:12" ht="56" x14ac:dyDescent="0.2">
      <c r="A1269" s="66" t="s">
        <v>400</v>
      </c>
      <c r="B1269" s="68">
        <v>42614</v>
      </c>
      <c r="C1269" s="68" t="s">
        <v>202</v>
      </c>
      <c r="D1269" s="46" t="s">
        <v>359</v>
      </c>
      <c r="E1269" s="87" t="s">
        <v>358</v>
      </c>
      <c r="F1269" s="155">
        <v>12</v>
      </c>
      <c r="G1269" s="154" t="s">
        <v>371</v>
      </c>
      <c r="J1269" s="46" t="s">
        <v>91</v>
      </c>
      <c r="K1269" s="26">
        <f>VLOOKUP(J1269,lookups!$B$10:$C$22,2)</f>
        <v>10</v>
      </c>
      <c r="L1269" s="5" t="s">
        <v>81</v>
      </c>
    </row>
    <row r="1270" spans="1:12" ht="56" x14ac:dyDescent="0.2">
      <c r="A1270" s="66" t="s">
        <v>400</v>
      </c>
      <c r="B1270" s="68">
        <v>42614</v>
      </c>
      <c r="C1270" s="68" t="s">
        <v>202</v>
      </c>
      <c r="D1270" s="142" t="s">
        <v>359</v>
      </c>
      <c r="E1270" s="141" t="s">
        <v>378</v>
      </c>
      <c r="F1270" s="155">
        <v>12</v>
      </c>
      <c r="G1270" s="154" t="s">
        <v>371</v>
      </c>
      <c r="J1270" s="46" t="s">
        <v>94</v>
      </c>
      <c r="K1270" s="26">
        <f>VLOOKUP(J1270,lookups!$B$10:$C$22,2)</f>
        <v>1</v>
      </c>
      <c r="L1270" s="5" t="s">
        <v>81</v>
      </c>
    </row>
    <row r="1271" spans="1:12" ht="56" x14ac:dyDescent="0.2">
      <c r="A1271" s="66" t="s">
        <v>400</v>
      </c>
      <c r="B1271" s="68">
        <v>42614</v>
      </c>
      <c r="C1271" s="68" t="s">
        <v>202</v>
      </c>
      <c r="D1271" s="142" t="s">
        <v>380</v>
      </c>
      <c r="E1271" s="141" t="s">
        <v>379</v>
      </c>
      <c r="F1271" s="155">
        <v>12</v>
      </c>
      <c r="G1271" s="154" t="s">
        <v>371</v>
      </c>
      <c r="J1271" s="46" t="s">
        <v>85</v>
      </c>
      <c r="K1271" s="26">
        <f>VLOOKUP(J1271,lookups!$B$10:$C$22,2)</f>
        <v>1000</v>
      </c>
      <c r="L1271" s="5" t="s">
        <v>81</v>
      </c>
    </row>
    <row r="1272" spans="1:12" ht="56" x14ac:dyDescent="0.2">
      <c r="A1272" s="66" t="s">
        <v>400</v>
      </c>
      <c r="B1272" s="68">
        <v>42614</v>
      </c>
      <c r="C1272" s="68" t="s">
        <v>202</v>
      </c>
      <c r="D1272" s="142" t="s">
        <v>359</v>
      </c>
      <c r="E1272" s="141" t="s">
        <v>312</v>
      </c>
      <c r="F1272" s="155">
        <v>12</v>
      </c>
      <c r="G1272" s="154" t="s">
        <v>371</v>
      </c>
      <c r="J1272" s="46" t="s">
        <v>88</v>
      </c>
      <c r="K1272" s="26">
        <f>VLOOKUP(J1272,lookups!$B$10:$C$22,2)</f>
        <v>100</v>
      </c>
      <c r="L1272" s="5" t="s">
        <v>81</v>
      </c>
    </row>
    <row r="1273" spans="1:12" ht="56" x14ac:dyDescent="0.2">
      <c r="A1273" s="66" t="s">
        <v>400</v>
      </c>
      <c r="B1273" s="68">
        <v>42614</v>
      </c>
      <c r="C1273" s="68" t="s">
        <v>202</v>
      </c>
      <c r="D1273" s="142" t="s">
        <v>359</v>
      </c>
      <c r="E1273" s="141" t="s">
        <v>381</v>
      </c>
      <c r="F1273" s="155">
        <v>12</v>
      </c>
      <c r="G1273" s="154" t="s">
        <v>371</v>
      </c>
      <c r="J1273" s="46" t="s">
        <v>91</v>
      </c>
      <c r="K1273" s="26">
        <f>VLOOKUP(J1273,lookups!$B$10:$C$22,2)</f>
        <v>10</v>
      </c>
      <c r="L1273" s="5" t="s">
        <v>81</v>
      </c>
    </row>
    <row r="1274" spans="1:12" ht="56" x14ac:dyDescent="0.2">
      <c r="A1274" s="66" t="s">
        <v>400</v>
      </c>
      <c r="B1274" s="68">
        <v>42614</v>
      </c>
      <c r="C1274" s="68" t="s">
        <v>202</v>
      </c>
      <c r="D1274" s="142" t="s">
        <v>359</v>
      </c>
      <c r="E1274" s="141" t="s">
        <v>328</v>
      </c>
      <c r="F1274" s="155">
        <v>12</v>
      </c>
      <c r="G1274" s="154" t="s">
        <v>371</v>
      </c>
      <c r="J1274" s="46" t="s">
        <v>88</v>
      </c>
      <c r="K1274" s="26">
        <f>VLOOKUP(J1274,lookups!$B$10:$C$22,2)</f>
        <v>100</v>
      </c>
      <c r="L1274" s="5" t="s">
        <v>81</v>
      </c>
    </row>
    <row r="1275" spans="1:12" ht="56" x14ac:dyDescent="0.2">
      <c r="A1275" s="66" t="s">
        <v>400</v>
      </c>
      <c r="B1275" s="68">
        <v>42614</v>
      </c>
      <c r="C1275" s="68" t="s">
        <v>202</v>
      </c>
      <c r="D1275" s="142" t="s">
        <v>359</v>
      </c>
      <c r="E1275" s="141" t="s">
        <v>328</v>
      </c>
      <c r="F1275" s="155">
        <v>12</v>
      </c>
      <c r="G1275" s="154" t="s">
        <v>371</v>
      </c>
      <c r="J1275" s="46" t="s">
        <v>88</v>
      </c>
      <c r="K1275" s="26">
        <f>VLOOKUP(J1275,lookups!$B$10:$C$22,2)</f>
        <v>100</v>
      </c>
      <c r="L1275" s="5" t="s">
        <v>81</v>
      </c>
    </row>
    <row r="1276" spans="1:12" ht="56" x14ac:dyDescent="0.2">
      <c r="A1276" s="66" t="s">
        <v>400</v>
      </c>
      <c r="B1276" s="68">
        <v>42614</v>
      </c>
      <c r="C1276" s="68" t="s">
        <v>202</v>
      </c>
      <c r="D1276" s="142" t="s">
        <v>383</v>
      </c>
      <c r="E1276" s="141" t="s">
        <v>382</v>
      </c>
      <c r="F1276" s="155">
        <v>12</v>
      </c>
      <c r="G1276" s="154" t="s">
        <v>371</v>
      </c>
      <c r="J1276" s="46" t="s">
        <v>85</v>
      </c>
      <c r="K1276" s="26">
        <f>VLOOKUP(J1276,lookups!$B$10:$C$22,2)</f>
        <v>1000</v>
      </c>
      <c r="L1276" s="5" t="s">
        <v>81</v>
      </c>
    </row>
    <row r="1277" spans="1:12" ht="56" x14ac:dyDescent="0.2">
      <c r="A1277" s="66" t="s">
        <v>400</v>
      </c>
      <c r="B1277" s="68">
        <v>42614</v>
      </c>
      <c r="C1277" s="68" t="s">
        <v>202</v>
      </c>
      <c r="D1277" s="142" t="s">
        <v>385</v>
      </c>
      <c r="E1277" s="141" t="s">
        <v>384</v>
      </c>
      <c r="F1277" s="155">
        <v>12</v>
      </c>
      <c r="G1277" s="154" t="s">
        <v>371</v>
      </c>
      <c r="J1277" s="46" t="s">
        <v>85</v>
      </c>
      <c r="K1277" s="26">
        <f>VLOOKUP(J1277,lookups!$B$10:$C$22,2)</f>
        <v>1000</v>
      </c>
      <c r="L1277" s="5" t="s">
        <v>81</v>
      </c>
    </row>
    <row r="1278" spans="1:12" ht="56" x14ac:dyDescent="0.2">
      <c r="A1278" s="66" t="s">
        <v>400</v>
      </c>
      <c r="B1278" s="68">
        <v>42614</v>
      </c>
      <c r="C1278" s="68" t="s">
        <v>202</v>
      </c>
      <c r="D1278" s="142" t="s">
        <v>387</v>
      </c>
      <c r="E1278" s="141" t="s">
        <v>386</v>
      </c>
      <c r="F1278" s="155">
        <v>12</v>
      </c>
      <c r="G1278" s="154" t="s">
        <v>371</v>
      </c>
      <c r="J1278" s="46" t="s">
        <v>91</v>
      </c>
      <c r="K1278" s="26">
        <f>VLOOKUP(J1278,lookups!$B$10:$C$22,2)</f>
        <v>10</v>
      </c>
      <c r="L1278" s="5" t="s">
        <v>81</v>
      </c>
    </row>
    <row r="1279" spans="1:12" ht="56" x14ac:dyDescent="0.2">
      <c r="A1279" s="66" t="s">
        <v>400</v>
      </c>
      <c r="B1279" s="68">
        <v>42614</v>
      </c>
      <c r="C1279" s="68" t="s">
        <v>202</v>
      </c>
      <c r="D1279" s="142" t="s">
        <v>383</v>
      </c>
      <c r="E1279" s="141" t="s">
        <v>388</v>
      </c>
      <c r="F1279" s="155">
        <v>12</v>
      </c>
      <c r="G1279" s="154" t="s">
        <v>371</v>
      </c>
      <c r="J1279" s="46" t="s">
        <v>85</v>
      </c>
      <c r="K1279" s="26">
        <f>VLOOKUP(J1279,lookups!$B$10:$C$22,2)</f>
        <v>1000</v>
      </c>
      <c r="L1279" s="5" t="s">
        <v>81</v>
      </c>
    </row>
    <row r="1280" spans="1:12" ht="56" x14ac:dyDescent="0.2">
      <c r="A1280" s="66" t="s">
        <v>400</v>
      </c>
      <c r="B1280" s="68">
        <v>42614</v>
      </c>
      <c r="C1280" s="68" t="s">
        <v>202</v>
      </c>
      <c r="D1280" s="142" t="s">
        <v>359</v>
      </c>
      <c r="E1280" s="141" t="s">
        <v>389</v>
      </c>
      <c r="F1280" s="155">
        <v>12</v>
      </c>
      <c r="G1280" s="154" t="s">
        <v>371</v>
      </c>
      <c r="J1280" s="46" t="s">
        <v>85</v>
      </c>
      <c r="K1280" s="26">
        <f>VLOOKUP(J1280,lookups!$B$10:$C$22,2)</f>
        <v>1000</v>
      </c>
      <c r="L1280" s="5" t="s">
        <v>81</v>
      </c>
    </row>
    <row r="1281" spans="1:12" ht="56" x14ac:dyDescent="0.2">
      <c r="A1281" s="66" t="s">
        <v>400</v>
      </c>
      <c r="B1281" s="68">
        <v>42614</v>
      </c>
      <c r="C1281" s="68" t="s">
        <v>202</v>
      </c>
      <c r="D1281" s="142" t="s">
        <v>359</v>
      </c>
      <c r="E1281" s="141" t="s">
        <v>390</v>
      </c>
      <c r="F1281" s="155">
        <v>12</v>
      </c>
      <c r="G1281" s="154" t="s">
        <v>371</v>
      </c>
      <c r="J1281" s="46" t="s">
        <v>88</v>
      </c>
      <c r="K1281" s="26">
        <f>VLOOKUP(J1281,lookups!$B$10:$C$22,2)</f>
        <v>100</v>
      </c>
      <c r="L1281" s="5" t="s">
        <v>81</v>
      </c>
    </row>
    <row r="1282" spans="1:12" ht="56" x14ac:dyDescent="0.2">
      <c r="A1282" s="66" t="s">
        <v>400</v>
      </c>
      <c r="B1282" s="68">
        <v>42614</v>
      </c>
      <c r="C1282" s="68" t="s">
        <v>202</v>
      </c>
      <c r="D1282" s="142" t="s">
        <v>387</v>
      </c>
      <c r="E1282" s="141" t="s">
        <v>391</v>
      </c>
      <c r="F1282" s="155">
        <v>12</v>
      </c>
      <c r="G1282" s="154" t="s">
        <v>371</v>
      </c>
      <c r="J1282" s="46" t="s">
        <v>88</v>
      </c>
      <c r="K1282" s="26">
        <f>VLOOKUP(J1282,lookups!$B$10:$C$22,2)</f>
        <v>100</v>
      </c>
      <c r="L1282" s="5" t="s">
        <v>81</v>
      </c>
    </row>
    <row r="1283" spans="1:12" ht="56" x14ac:dyDescent="0.2">
      <c r="A1283" s="66" t="s">
        <v>400</v>
      </c>
      <c r="B1283" s="68">
        <v>42614</v>
      </c>
      <c r="C1283" s="68" t="s">
        <v>202</v>
      </c>
      <c r="D1283" s="142" t="s">
        <v>359</v>
      </c>
      <c r="E1283" s="141" t="s">
        <v>392</v>
      </c>
      <c r="F1283" s="155">
        <v>12</v>
      </c>
      <c r="G1283" s="154" t="s">
        <v>371</v>
      </c>
      <c r="J1283" s="46" t="s">
        <v>85</v>
      </c>
      <c r="K1283" s="26">
        <f>VLOOKUP(J1283,lookups!$B$10:$C$22,2)</f>
        <v>1000</v>
      </c>
      <c r="L1283" s="5" t="s">
        <v>81</v>
      </c>
    </row>
    <row r="1284" spans="1:12" ht="56" x14ac:dyDescent="0.2">
      <c r="A1284" s="66" t="s">
        <v>400</v>
      </c>
      <c r="B1284" s="68">
        <v>42614</v>
      </c>
      <c r="C1284" s="68" t="s">
        <v>202</v>
      </c>
      <c r="D1284" s="142" t="s">
        <v>359</v>
      </c>
      <c r="E1284" s="141" t="s">
        <v>393</v>
      </c>
      <c r="F1284" s="155">
        <v>12</v>
      </c>
      <c r="G1284" s="154" t="s">
        <v>371</v>
      </c>
      <c r="J1284" s="46" t="s">
        <v>91</v>
      </c>
      <c r="K1284" s="26">
        <f>VLOOKUP(J1284,lookups!$B$10:$C$22,2)</f>
        <v>10</v>
      </c>
      <c r="L1284" s="5" t="s">
        <v>81</v>
      </c>
    </row>
    <row r="1285" spans="1:12" ht="56" x14ac:dyDescent="0.2">
      <c r="A1285" s="66" t="s">
        <v>400</v>
      </c>
      <c r="B1285" s="68">
        <v>42614</v>
      </c>
      <c r="C1285" s="68" t="s">
        <v>202</v>
      </c>
      <c r="D1285" s="142" t="s">
        <v>359</v>
      </c>
      <c r="E1285" s="141" t="s">
        <v>394</v>
      </c>
      <c r="F1285" s="155">
        <v>12</v>
      </c>
      <c r="G1285" s="154" t="s">
        <v>371</v>
      </c>
      <c r="J1285" s="46" t="s">
        <v>91</v>
      </c>
      <c r="K1285" s="26">
        <f>VLOOKUP(J1285,lookups!$B$10:$C$22,2)</f>
        <v>10</v>
      </c>
      <c r="L1285" s="5" t="s">
        <v>81</v>
      </c>
    </row>
    <row r="1286" spans="1:12" x14ac:dyDescent="0.2">
      <c r="A1286" s="66" t="s">
        <v>400</v>
      </c>
      <c r="B1286" s="68">
        <v>42614</v>
      </c>
      <c r="C1286" s="68" t="s">
        <v>202</v>
      </c>
      <c r="D1286" s="46" t="s">
        <v>359</v>
      </c>
      <c r="E1286" s="87" t="s">
        <v>358</v>
      </c>
      <c r="F1286" s="155">
        <v>13</v>
      </c>
      <c r="G1286" s="74" t="s">
        <v>372</v>
      </c>
      <c r="J1286" s="46" t="s">
        <v>91</v>
      </c>
      <c r="K1286" s="26">
        <f>VLOOKUP(J1286,lookups!$B$10:$C$22,2)</f>
        <v>10</v>
      </c>
      <c r="L1286" s="5" t="s">
        <v>81</v>
      </c>
    </row>
    <row r="1287" spans="1:12" x14ac:dyDescent="0.2">
      <c r="A1287" s="66" t="s">
        <v>400</v>
      </c>
      <c r="B1287" s="68">
        <v>42614</v>
      </c>
      <c r="C1287" s="68" t="s">
        <v>202</v>
      </c>
      <c r="D1287" s="142" t="s">
        <v>359</v>
      </c>
      <c r="E1287" s="141" t="s">
        <v>378</v>
      </c>
      <c r="F1287" s="155">
        <v>13</v>
      </c>
      <c r="G1287" s="74" t="s">
        <v>372</v>
      </c>
      <c r="J1287" s="46" t="s">
        <v>94</v>
      </c>
      <c r="K1287" s="26">
        <f>VLOOKUP(J1287,lookups!$B$10:$C$22,2)</f>
        <v>1</v>
      </c>
      <c r="L1287" s="5" t="s">
        <v>81</v>
      </c>
    </row>
    <row r="1288" spans="1:12" x14ac:dyDescent="0.2">
      <c r="A1288" s="66" t="s">
        <v>400</v>
      </c>
      <c r="B1288" s="68">
        <v>42614</v>
      </c>
      <c r="C1288" s="68" t="s">
        <v>202</v>
      </c>
      <c r="D1288" s="142" t="s">
        <v>380</v>
      </c>
      <c r="E1288" s="141" t="s">
        <v>379</v>
      </c>
      <c r="F1288" s="155">
        <v>13</v>
      </c>
      <c r="G1288" s="74" t="s">
        <v>372</v>
      </c>
      <c r="J1288" s="46" t="s">
        <v>85</v>
      </c>
      <c r="K1288" s="26">
        <f>VLOOKUP(J1288,lookups!$B$10:$C$22,2)</f>
        <v>1000</v>
      </c>
      <c r="L1288" s="5" t="s">
        <v>81</v>
      </c>
    </row>
    <row r="1289" spans="1:12" x14ac:dyDescent="0.2">
      <c r="A1289" s="66" t="s">
        <v>400</v>
      </c>
      <c r="B1289" s="68">
        <v>42614</v>
      </c>
      <c r="C1289" s="68" t="s">
        <v>202</v>
      </c>
      <c r="D1289" s="142" t="s">
        <v>359</v>
      </c>
      <c r="E1289" s="141" t="s">
        <v>312</v>
      </c>
      <c r="F1289" s="155">
        <v>13</v>
      </c>
      <c r="G1289" s="74" t="s">
        <v>372</v>
      </c>
      <c r="J1289" s="46" t="s">
        <v>88</v>
      </c>
      <c r="K1289" s="26">
        <f>VLOOKUP(J1289,lookups!$B$10:$C$22,2)</f>
        <v>100</v>
      </c>
      <c r="L1289" s="5" t="s">
        <v>81</v>
      </c>
    </row>
    <row r="1290" spans="1:12" x14ac:dyDescent="0.2">
      <c r="A1290" s="66" t="s">
        <v>400</v>
      </c>
      <c r="B1290" s="68">
        <v>42614</v>
      </c>
      <c r="C1290" s="68" t="s">
        <v>202</v>
      </c>
      <c r="D1290" s="142" t="s">
        <v>359</v>
      </c>
      <c r="E1290" s="141" t="s">
        <v>381</v>
      </c>
      <c r="F1290" s="155">
        <v>13</v>
      </c>
      <c r="G1290" s="74" t="s">
        <v>372</v>
      </c>
      <c r="J1290" s="46" t="s">
        <v>91</v>
      </c>
      <c r="K1290" s="26">
        <f>VLOOKUP(J1290,lookups!$B$10:$C$22,2)</f>
        <v>10</v>
      </c>
      <c r="L1290" s="5" t="s">
        <v>81</v>
      </c>
    </row>
    <row r="1291" spans="1:12" x14ac:dyDescent="0.2">
      <c r="A1291" s="66" t="s">
        <v>400</v>
      </c>
      <c r="B1291" s="68">
        <v>42614</v>
      </c>
      <c r="C1291" s="68" t="s">
        <v>202</v>
      </c>
      <c r="D1291" s="142" t="s">
        <v>359</v>
      </c>
      <c r="E1291" s="141" t="s">
        <v>328</v>
      </c>
      <c r="F1291" s="155">
        <v>13</v>
      </c>
      <c r="G1291" s="74" t="s">
        <v>372</v>
      </c>
      <c r="J1291" s="46" t="s">
        <v>88</v>
      </c>
      <c r="K1291" s="26">
        <f>VLOOKUP(J1291,lookups!$B$10:$C$22,2)</f>
        <v>100</v>
      </c>
      <c r="L1291" s="5" t="s">
        <v>81</v>
      </c>
    </row>
    <row r="1292" spans="1:12" x14ac:dyDescent="0.2">
      <c r="A1292" s="66" t="s">
        <v>400</v>
      </c>
      <c r="B1292" s="68">
        <v>42614</v>
      </c>
      <c r="C1292" s="68" t="s">
        <v>202</v>
      </c>
      <c r="D1292" s="142" t="s">
        <v>359</v>
      </c>
      <c r="E1292" s="141" t="s">
        <v>328</v>
      </c>
      <c r="F1292" s="155">
        <v>13</v>
      </c>
      <c r="G1292" s="74" t="s">
        <v>372</v>
      </c>
      <c r="J1292" s="46" t="s">
        <v>88</v>
      </c>
      <c r="K1292" s="26">
        <f>VLOOKUP(J1292,lookups!$B$10:$C$22,2)</f>
        <v>100</v>
      </c>
      <c r="L1292" s="5" t="s">
        <v>81</v>
      </c>
    </row>
    <row r="1293" spans="1:12" x14ac:dyDescent="0.2">
      <c r="A1293" s="66" t="s">
        <v>400</v>
      </c>
      <c r="B1293" s="68">
        <v>42614</v>
      </c>
      <c r="C1293" s="68" t="s">
        <v>202</v>
      </c>
      <c r="D1293" s="142" t="s">
        <v>383</v>
      </c>
      <c r="E1293" s="141" t="s">
        <v>382</v>
      </c>
      <c r="F1293" s="155">
        <v>13</v>
      </c>
      <c r="G1293" s="74" t="s">
        <v>372</v>
      </c>
      <c r="J1293" s="46" t="s">
        <v>85</v>
      </c>
      <c r="K1293" s="26">
        <f>VLOOKUP(J1293,lookups!$B$10:$C$22,2)</f>
        <v>1000</v>
      </c>
      <c r="L1293" s="5" t="s">
        <v>81</v>
      </c>
    </row>
    <row r="1294" spans="1:12" x14ac:dyDescent="0.2">
      <c r="A1294" s="66" t="s">
        <v>400</v>
      </c>
      <c r="B1294" s="68">
        <v>42614</v>
      </c>
      <c r="C1294" s="68" t="s">
        <v>202</v>
      </c>
      <c r="D1294" s="142" t="s">
        <v>385</v>
      </c>
      <c r="E1294" s="141" t="s">
        <v>384</v>
      </c>
      <c r="F1294" s="155">
        <v>13</v>
      </c>
      <c r="G1294" s="74" t="s">
        <v>372</v>
      </c>
      <c r="J1294" s="46" t="s">
        <v>85</v>
      </c>
      <c r="K1294" s="26">
        <f>VLOOKUP(J1294,lookups!$B$10:$C$22,2)</f>
        <v>1000</v>
      </c>
      <c r="L1294" s="5" t="s">
        <v>81</v>
      </c>
    </row>
    <row r="1295" spans="1:12" x14ac:dyDescent="0.2">
      <c r="A1295" s="66" t="s">
        <v>400</v>
      </c>
      <c r="B1295" s="68">
        <v>42614</v>
      </c>
      <c r="C1295" s="68" t="s">
        <v>202</v>
      </c>
      <c r="D1295" s="142" t="s">
        <v>387</v>
      </c>
      <c r="E1295" s="141" t="s">
        <v>386</v>
      </c>
      <c r="F1295" s="155">
        <v>13</v>
      </c>
      <c r="G1295" s="74" t="s">
        <v>372</v>
      </c>
      <c r="J1295" s="46" t="s">
        <v>91</v>
      </c>
      <c r="K1295" s="26">
        <f>VLOOKUP(J1295,lookups!$B$10:$C$22,2)</f>
        <v>10</v>
      </c>
      <c r="L1295" s="5" t="s">
        <v>81</v>
      </c>
    </row>
    <row r="1296" spans="1:12" x14ac:dyDescent="0.2">
      <c r="A1296" s="66" t="s">
        <v>400</v>
      </c>
      <c r="B1296" s="68">
        <v>42614</v>
      </c>
      <c r="C1296" s="68" t="s">
        <v>202</v>
      </c>
      <c r="D1296" s="142" t="s">
        <v>383</v>
      </c>
      <c r="E1296" s="141" t="s">
        <v>388</v>
      </c>
      <c r="F1296" s="155">
        <v>13</v>
      </c>
      <c r="G1296" s="74" t="s">
        <v>372</v>
      </c>
      <c r="J1296" s="46" t="s">
        <v>85</v>
      </c>
      <c r="K1296" s="26">
        <f>VLOOKUP(J1296,lookups!$B$10:$C$22,2)</f>
        <v>1000</v>
      </c>
      <c r="L1296" s="5" t="s">
        <v>81</v>
      </c>
    </row>
    <row r="1297" spans="1:12" x14ac:dyDescent="0.2">
      <c r="A1297" s="66" t="s">
        <v>400</v>
      </c>
      <c r="B1297" s="68">
        <v>42614</v>
      </c>
      <c r="C1297" s="68" t="s">
        <v>202</v>
      </c>
      <c r="D1297" s="142" t="s">
        <v>359</v>
      </c>
      <c r="E1297" s="141" t="s">
        <v>389</v>
      </c>
      <c r="F1297" s="155">
        <v>13</v>
      </c>
      <c r="G1297" s="74" t="s">
        <v>372</v>
      </c>
      <c r="J1297" s="46" t="s">
        <v>85</v>
      </c>
      <c r="K1297" s="26">
        <f>VLOOKUP(J1297,lookups!$B$10:$C$22,2)</f>
        <v>1000</v>
      </c>
      <c r="L1297" s="5" t="s">
        <v>81</v>
      </c>
    </row>
    <row r="1298" spans="1:12" x14ac:dyDescent="0.2">
      <c r="A1298" s="66" t="s">
        <v>400</v>
      </c>
      <c r="B1298" s="68">
        <v>42614</v>
      </c>
      <c r="C1298" s="68" t="s">
        <v>202</v>
      </c>
      <c r="D1298" s="142" t="s">
        <v>359</v>
      </c>
      <c r="E1298" s="141" t="s">
        <v>390</v>
      </c>
      <c r="F1298" s="155">
        <v>13</v>
      </c>
      <c r="G1298" s="74" t="s">
        <v>372</v>
      </c>
      <c r="J1298" s="46" t="s">
        <v>88</v>
      </c>
      <c r="K1298" s="26">
        <f>VLOOKUP(J1298,lookups!$B$10:$C$22,2)</f>
        <v>100</v>
      </c>
      <c r="L1298" s="5" t="s">
        <v>81</v>
      </c>
    </row>
    <row r="1299" spans="1:12" x14ac:dyDescent="0.2">
      <c r="A1299" s="66" t="s">
        <v>400</v>
      </c>
      <c r="B1299" s="68">
        <v>42614</v>
      </c>
      <c r="C1299" s="68" t="s">
        <v>202</v>
      </c>
      <c r="D1299" s="142" t="s">
        <v>387</v>
      </c>
      <c r="E1299" s="141" t="s">
        <v>391</v>
      </c>
      <c r="F1299" s="155">
        <v>13</v>
      </c>
      <c r="G1299" s="74" t="s">
        <v>372</v>
      </c>
      <c r="J1299" s="46" t="s">
        <v>88</v>
      </c>
      <c r="K1299" s="26">
        <f>VLOOKUP(J1299,lookups!$B$10:$C$22,2)</f>
        <v>100</v>
      </c>
      <c r="L1299" s="5" t="s">
        <v>81</v>
      </c>
    </row>
    <row r="1300" spans="1:12" x14ac:dyDescent="0.2">
      <c r="A1300" s="66" t="s">
        <v>400</v>
      </c>
      <c r="B1300" s="68">
        <v>42614</v>
      </c>
      <c r="C1300" s="68" t="s">
        <v>202</v>
      </c>
      <c r="D1300" s="142" t="s">
        <v>359</v>
      </c>
      <c r="E1300" s="141" t="s">
        <v>392</v>
      </c>
      <c r="F1300" s="155">
        <v>13</v>
      </c>
      <c r="G1300" s="74" t="s">
        <v>372</v>
      </c>
      <c r="J1300" s="46" t="s">
        <v>85</v>
      </c>
      <c r="K1300" s="26">
        <f>VLOOKUP(J1300,lookups!$B$10:$C$22,2)</f>
        <v>1000</v>
      </c>
      <c r="L1300" s="5" t="s">
        <v>81</v>
      </c>
    </row>
    <row r="1301" spans="1:12" x14ac:dyDescent="0.2">
      <c r="A1301" s="66" t="s">
        <v>400</v>
      </c>
      <c r="B1301" s="68">
        <v>42614</v>
      </c>
      <c r="C1301" s="68" t="s">
        <v>202</v>
      </c>
      <c r="D1301" s="142" t="s">
        <v>359</v>
      </c>
      <c r="E1301" s="141" t="s">
        <v>393</v>
      </c>
      <c r="F1301" s="155">
        <v>13</v>
      </c>
      <c r="G1301" s="74" t="s">
        <v>372</v>
      </c>
      <c r="J1301" s="46" t="s">
        <v>91</v>
      </c>
      <c r="K1301" s="26">
        <f>VLOOKUP(J1301,lookups!$B$10:$C$22,2)</f>
        <v>10</v>
      </c>
      <c r="L1301" s="5" t="s">
        <v>81</v>
      </c>
    </row>
    <row r="1302" spans="1:12" x14ac:dyDescent="0.2">
      <c r="A1302" s="66" t="s">
        <v>400</v>
      </c>
      <c r="B1302" s="68">
        <v>42614</v>
      </c>
      <c r="C1302" s="68" t="s">
        <v>202</v>
      </c>
      <c r="D1302" s="142" t="s">
        <v>359</v>
      </c>
      <c r="E1302" s="141" t="s">
        <v>394</v>
      </c>
      <c r="F1302" s="155">
        <v>13</v>
      </c>
      <c r="G1302" s="74" t="s">
        <v>372</v>
      </c>
      <c r="J1302" s="46" t="s">
        <v>91</v>
      </c>
      <c r="K1302" s="26">
        <f>VLOOKUP(J1302,lookups!$B$10:$C$22,2)</f>
        <v>10</v>
      </c>
      <c r="L1302" s="5" t="s">
        <v>81</v>
      </c>
    </row>
    <row r="1303" spans="1:12" x14ac:dyDescent="0.2">
      <c r="A1303" s="66" t="s">
        <v>400</v>
      </c>
      <c r="B1303" s="68">
        <v>42614</v>
      </c>
      <c r="C1303" s="68" t="s">
        <v>202</v>
      </c>
      <c r="D1303" s="46" t="s">
        <v>359</v>
      </c>
      <c r="E1303" s="87" t="s">
        <v>358</v>
      </c>
      <c r="F1303" s="155">
        <v>14</v>
      </c>
      <c r="G1303" s="74" t="s">
        <v>373</v>
      </c>
      <c r="J1303" s="46" t="s">
        <v>91</v>
      </c>
      <c r="K1303" s="26">
        <f>VLOOKUP(J1303,lookups!$B$10:$C$22,2)</f>
        <v>10</v>
      </c>
      <c r="L1303" s="5" t="s">
        <v>81</v>
      </c>
    </row>
    <row r="1304" spans="1:12" x14ac:dyDescent="0.2">
      <c r="A1304" s="66" t="s">
        <v>400</v>
      </c>
      <c r="B1304" s="68">
        <v>42614</v>
      </c>
      <c r="C1304" s="68" t="s">
        <v>202</v>
      </c>
      <c r="D1304" s="142" t="s">
        <v>359</v>
      </c>
      <c r="E1304" s="141" t="s">
        <v>378</v>
      </c>
      <c r="F1304" s="155">
        <v>14</v>
      </c>
      <c r="G1304" s="74" t="s">
        <v>373</v>
      </c>
      <c r="J1304" s="46" t="s">
        <v>94</v>
      </c>
      <c r="K1304" s="26">
        <f>VLOOKUP(J1304,lookups!$B$10:$C$22,2)</f>
        <v>1</v>
      </c>
      <c r="L1304" s="5" t="s">
        <v>81</v>
      </c>
    </row>
    <row r="1305" spans="1:12" x14ac:dyDescent="0.2">
      <c r="A1305" s="66" t="s">
        <v>400</v>
      </c>
      <c r="B1305" s="68">
        <v>42614</v>
      </c>
      <c r="C1305" s="68" t="s">
        <v>202</v>
      </c>
      <c r="D1305" s="142" t="s">
        <v>380</v>
      </c>
      <c r="E1305" s="141" t="s">
        <v>379</v>
      </c>
      <c r="F1305" s="155">
        <v>14</v>
      </c>
      <c r="G1305" s="74" t="s">
        <v>373</v>
      </c>
      <c r="J1305" s="46" t="s">
        <v>85</v>
      </c>
      <c r="K1305" s="26">
        <f>VLOOKUP(J1305,lookups!$B$10:$C$22,2)</f>
        <v>1000</v>
      </c>
      <c r="L1305" s="5" t="s">
        <v>81</v>
      </c>
    </row>
    <row r="1306" spans="1:12" x14ac:dyDescent="0.2">
      <c r="A1306" s="66" t="s">
        <v>400</v>
      </c>
      <c r="B1306" s="68">
        <v>42614</v>
      </c>
      <c r="C1306" s="68" t="s">
        <v>202</v>
      </c>
      <c r="D1306" s="142" t="s">
        <v>359</v>
      </c>
      <c r="E1306" s="141" t="s">
        <v>312</v>
      </c>
      <c r="F1306" s="155">
        <v>14</v>
      </c>
      <c r="G1306" s="74" t="s">
        <v>373</v>
      </c>
      <c r="J1306" s="46" t="s">
        <v>88</v>
      </c>
      <c r="K1306" s="26">
        <f>VLOOKUP(J1306,lookups!$B$10:$C$22,2)</f>
        <v>100</v>
      </c>
      <c r="L1306" s="5" t="s">
        <v>81</v>
      </c>
    </row>
    <row r="1307" spans="1:12" x14ac:dyDescent="0.2">
      <c r="A1307" s="66" t="s">
        <v>400</v>
      </c>
      <c r="B1307" s="68">
        <v>42614</v>
      </c>
      <c r="C1307" s="68" t="s">
        <v>202</v>
      </c>
      <c r="D1307" s="142" t="s">
        <v>359</v>
      </c>
      <c r="E1307" s="141" t="s">
        <v>381</v>
      </c>
      <c r="F1307" s="155">
        <v>14</v>
      </c>
      <c r="G1307" s="74" t="s">
        <v>373</v>
      </c>
      <c r="J1307" s="46" t="s">
        <v>91</v>
      </c>
      <c r="K1307" s="26">
        <f>VLOOKUP(J1307,lookups!$B$10:$C$22,2)</f>
        <v>10</v>
      </c>
      <c r="L1307" s="5" t="s">
        <v>81</v>
      </c>
    </row>
    <row r="1308" spans="1:12" x14ac:dyDescent="0.2">
      <c r="A1308" s="66" t="s">
        <v>400</v>
      </c>
      <c r="B1308" s="68">
        <v>42614</v>
      </c>
      <c r="C1308" s="68" t="s">
        <v>202</v>
      </c>
      <c r="D1308" s="142" t="s">
        <v>359</v>
      </c>
      <c r="E1308" s="141" t="s">
        <v>328</v>
      </c>
      <c r="F1308" s="155">
        <v>14</v>
      </c>
      <c r="G1308" s="74" t="s">
        <v>373</v>
      </c>
      <c r="J1308" s="46" t="s">
        <v>88</v>
      </c>
      <c r="K1308" s="26">
        <f>VLOOKUP(J1308,lookups!$B$10:$C$22,2)</f>
        <v>100</v>
      </c>
      <c r="L1308" s="5" t="s">
        <v>81</v>
      </c>
    </row>
    <row r="1309" spans="1:12" x14ac:dyDescent="0.2">
      <c r="A1309" s="66" t="s">
        <v>400</v>
      </c>
      <c r="B1309" s="68">
        <v>42614</v>
      </c>
      <c r="C1309" s="68" t="s">
        <v>202</v>
      </c>
      <c r="D1309" s="142" t="s">
        <v>359</v>
      </c>
      <c r="E1309" s="141" t="s">
        <v>328</v>
      </c>
      <c r="F1309" s="155">
        <v>14</v>
      </c>
      <c r="G1309" s="74" t="s">
        <v>373</v>
      </c>
      <c r="J1309" s="46" t="s">
        <v>88</v>
      </c>
      <c r="K1309" s="26">
        <f>VLOOKUP(J1309,lookups!$B$10:$C$22,2)</f>
        <v>100</v>
      </c>
      <c r="L1309" s="5" t="s">
        <v>81</v>
      </c>
    </row>
    <row r="1310" spans="1:12" x14ac:dyDescent="0.2">
      <c r="A1310" s="66" t="s">
        <v>400</v>
      </c>
      <c r="B1310" s="68">
        <v>42614</v>
      </c>
      <c r="C1310" s="68" t="s">
        <v>202</v>
      </c>
      <c r="D1310" s="142" t="s">
        <v>383</v>
      </c>
      <c r="E1310" s="141" t="s">
        <v>382</v>
      </c>
      <c r="F1310" s="155">
        <v>14</v>
      </c>
      <c r="G1310" s="74" t="s">
        <v>373</v>
      </c>
      <c r="J1310" s="46" t="s">
        <v>85</v>
      </c>
      <c r="K1310" s="26">
        <f>VLOOKUP(J1310,lookups!$B$10:$C$22,2)</f>
        <v>1000</v>
      </c>
      <c r="L1310" s="5" t="s">
        <v>81</v>
      </c>
    </row>
    <row r="1311" spans="1:12" x14ac:dyDescent="0.2">
      <c r="A1311" s="66" t="s">
        <v>400</v>
      </c>
      <c r="B1311" s="68">
        <v>42614</v>
      </c>
      <c r="C1311" s="68" t="s">
        <v>202</v>
      </c>
      <c r="D1311" s="142" t="s">
        <v>385</v>
      </c>
      <c r="E1311" s="141" t="s">
        <v>384</v>
      </c>
      <c r="F1311" s="155">
        <v>14</v>
      </c>
      <c r="G1311" s="74" t="s">
        <v>373</v>
      </c>
      <c r="J1311" s="46" t="s">
        <v>85</v>
      </c>
      <c r="K1311" s="26">
        <f>VLOOKUP(J1311,lookups!$B$10:$C$22,2)</f>
        <v>1000</v>
      </c>
      <c r="L1311" s="5" t="s">
        <v>81</v>
      </c>
    </row>
    <row r="1312" spans="1:12" x14ac:dyDescent="0.2">
      <c r="A1312" s="66" t="s">
        <v>400</v>
      </c>
      <c r="B1312" s="68">
        <v>42614</v>
      </c>
      <c r="C1312" s="68" t="s">
        <v>202</v>
      </c>
      <c r="D1312" s="142" t="s">
        <v>387</v>
      </c>
      <c r="E1312" s="141" t="s">
        <v>386</v>
      </c>
      <c r="F1312" s="155">
        <v>14</v>
      </c>
      <c r="G1312" s="74" t="s">
        <v>373</v>
      </c>
      <c r="J1312" s="46" t="s">
        <v>91</v>
      </c>
      <c r="K1312" s="26">
        <f>VLOOKUP(J1312,lookups!$B$10:$C$22,2)</f>
        <v>10</v>
      </c>
      <c r="L1312" s="5" t="s">
        <v>81</v>
      </c>
    </row>
    <row r="1313" spans="1:12" x14ac:dyDescent="0.2">
      <c r="A1313" s="66" t="s">
        <v>400</v>
      </c>
      <c r="B1313" s="68">
        <v>42614</v>
      </c>
      <c r="C1313" s="68" t="s">
        <v>202</v>
      </c>
      <c r="D1313" s="142" t="s">
        <v>383</v>
      </c>
      <c r="E1313" s="141" t="s">
        <v>388</v>
      </c>
      <c r="F1313" s="155">
        <v>14</v>
      </c>
      <c r="G1313" s="74" t="s">
        <v>373</v>
      </c>
      <c r="J1313" s="46" t="s">
        <v>85</v>
      </c>
      <c r="K1313" s="26">
        <f>VLOOKUP(J1313,lookups!$B$10:$C$22,2)</f>
        <v>1000</v>
      </c>
      <c r="L1313" s="5" t="s">
        <v>81</v>
      </c>
    </row>
    <row r="1314" spans="1:12" x14ac:dyDescent="0.2">
      <c r="A1314" s="66" t="s">
        <v>400</v>
      </c>
      <c r="B1314" s="68">
        <v>42614</v>
      </c>
      <c r="C1314" s="68" t="s">
        <v>202</v>
      </c>
      <c r="D1314" s="142" t="s">
        <v>359</v>
      </c>
      <c r="E1314" s="141" t="s">
        <v>389</v>
      </c>
      <c r="F1314" s="155">
        <v>14</v>
      </c>
      <c r="G1314" s="74" t="s">
        <v>373</v>
      </c>
      <c r="J1314" s="46" t="s">
        <v>85</v>
      </c>
      <c r="K1314" s="26">
        <f>VLOOKUP(J1314,lookups!$B$10:$C$22,2)</f>
        <v>1000</v>
      </c>
      <c r="L1314" s="5" t="s">
        <v>81</v>
      </c>
    </row>
    <row r="1315" spans="1:12" x14ac:dyDescent="0.2">
      <c r="A1315" s="66" t="s">
        <v>400</v>
      </c>
      <c r="B1315" s="68">
        <v>42614</v>
      </c>
      <c r="C1315" s="68" t="s">
        <v>202</v>
      </c>
      <c r="D1315" s="142" t="s">
        <v>359</v>
      </c>
      <c r="E1315" s="141" t="s">
        <v>390</v>
      </c>
      <c r="F1315" s="155">
        <v>14</v>
      </c>
      <c r="G1315" s="74" t="s">
        <v>373</v>
      </c>
      <c r="J1315" s="46" t="s">
        <v>88</v>
      </c>
      <c r="K1315" s="26">
        <f>VLOOKUP(J1315,lookups!$B$10:$C$22,2)</f>
        <v>100</v>
      </c>
      <c r="L1315" s="5" t="s">
        <v>81</v>
      </c>
    </row>
    <row r="1316" spans="1:12" x14ac:dyDescent="0.2">
      <c r="A1316" s="66" t="s">
        <v>400</v>
      </c>
      <c r="B1316" s="68">
        <v>42614</v>
      </c>
      <c r="C1316" s="68" t="s">
        <v>202</v>
      </c>
      <c r="D1316" s="142" t="s">
        <v>387</v>
      </c>
      <c r="E1316" s="141" t="s">
        <v>391</v>
      </c>
      <c r="F1316" s="155">
        <v>14</v>
      </c>
      <c r="G1316" s="74" t="s">
        <v>373</v>
      </c>
      <c r="J1316" s="46" t="s">
        <v>88</v>
      </c>
      <c r="K1316" s="26">
        <f>VLOOKUP(J1316,lookups!$B$10:$C$22,2)</f>
        <v>100</v>
      </c>
      <c r="L1316" s="5" t="s">
        <v>81</v>
      </c>
    </row>
    <row r="1317" spans="1:12" x14ac:dyDescent="0.2">
      <c r="A1317" s="66" t="s">
        <v>400</v>
      </c>
      <c r="B1317" s="68">
        <v>42614</v>
      </c>
      <c r="C1317" s="68" t="s">
        <v>202</v>
      </c>
      <c r="D1317" s="142" t="s">
        <v>359</v>
      </c>
      <c r="E1317" s="141" t="s">
        <v>392</v>
      </c>
      <c r="F1317" s="155">
        <v>14</v>
      </c>
      <c r="G1317" s="74" t="s">
        <v>373</v>
      </c>
      <c r="J1317" s="46" t="s">
        <v>85</v>
      </c>
      <c r="K1317" s="26">
        <f>VLOOKUP(J1317,lookups!$B$10:$C$22,2)</f>
        <v>1000</v>
      </c>
      <c r="L1317" s="5" t="s">
        <v>81</v>
      </c>
    </row>
    <row r="1318" spans="1:12" x14ac:dyDescent="0.2">
      <c r="A1318" s="66" t="s">
        <v>400</v>
      </c>
      <c r="B1318" s="68">
        <v>42614</v>
      </c>
      <c r="C1318" s="68" t="s">
        <v>202</v>
      </c>
      <c r="D1318" s="142" t="s">
        <v>359</v>
      </c>
      <c r="E1318" s="141" t="s">
        <v>393</v>
      </c>
      <c r="F1318" s="155">
        <v>14</v>
      </c>
      <c r="G1318" s="74" t="s">
        <v>373</v>
      </c>
      <c r="J1318" s="46" t="s">
        <v>91</v>
      </c>
      <c r="K1318" s="26">
        <f>VLOOKUP(J1318,lookups!$B$10:$C$22,2)</f>
        <v>10</v>
      </c>
      <c r="L1318" s="5" t="s">
        <v>81</v>
      </c>
    </row>
    <row r="1319" spans="1:12" x14ac:dyDescent="0.2">
      <c r="A1319" s="66" t="s">
        <v>400</v>
      </c>
      <c r="B1319" s="68">
        <v>42614</v>
      </c>
      <c r="C1319" s="68" t="s">
        <v>202</v>
      </c>
      <c r="D1319" s="142" t="s">
        <v>359</v>
      </c>
      <c r="E1319" s="141" t="s">
        <v>394</v>
      </c>
      <c r="F1319" s="155">
        <v>14</v>
      </c>
      <c r="G1319" s="74" t="s">
        <v>373</v>
      </c>
      <c r="J1319" s="46" t="s">
        <v>91</v>
      </c>
      <c r="K1319" s="26">
        <f>VLOOKUP(J1319,lookups!$B$10:$C$22,2)</f>
        <v>10</v>
      </c>
      <c r="L1319" s="5" t="s">
        <v>81</v>
      </c>
    </row>
    <row r="1320" spans="1:12" x14ac:dyDescent="0.2">
      <c r="A1320" s="66" t="s">
        <v>400</v>
      </c>
      <c r="B1320" s="68">
        <v>42614</v>
      </c>
      <c r="C1320" s="68" t="s">
        <v>202</v>
      </c>
      <c r="D1320" s="46" t="s">
        <v>359</v>
      </c>
      <c r="E1320" s="87" t="s">
        <v>358</v>
      </c>
      <c r="F1320" s="155">
        <v>15</v>
      </c>
      <c r="G1320" s="74" t="s">
        <v>374</v>
      </c>
      <c r="J1320" s="46" t="s">
        <v>91</v>
      </c>
      <c r="K1320" s="26">
        <f>VLOOKUP(J1320,lookups!$B$10:$C$22,2)</f>
        <v>10</v>
      </c>
      <c r="L1320" s="5" t="s">
        <v>81</v>
      </c>
    </row>
    <row r="1321" spans="1:12" x14ac:dyDescent="0.2">
      <c r="A1321" s="66" t="s">
        <v>400</v>
      </c>
      <c r="B1321" s="68">
        <v>42614</v>
      </c>
      <c r="C1321" s="68" t="s">
        <v>202</v>
      </c>
      <c r="D1321" s="142" t="s">
        <v>359</v>
      </c>
      <c r="E1321" s="141" t="s">
        <v>378</v>
      </c>
      <c r="F1321" s="155">
        <v>15</v>
      </c>
      <c r="G1321" s="74" t="s">
        <v>374</v>
      </c>
      <c r="J1321" s="46" t="s">
        <v>94</v>
      </c>
      <c r="K1321" s="26">
        <f>VLOOKUP(J1321,lookups!$B$10:$C$22,2)</f>
        <v>1</v>
      </c>
      <c r="L1321" s="5" t="s">
        <v>81</v>
      </c>
    </row>
    <row r="1322" spans="1:12" x14ac:dyDescent="0.2">
      <c r="A1322" s="66" t="s">
        <v>400</v>
      </c>
      <c r="B1322" s="68">
        <v>42614</v>
      </c>
      <c r="C1322" s="68" t="s">
        <v>202</v>
      </c>
      <c r="D1322" s="142" t="s">
        <v>380</v>
      </c>
      <c r="E1322" s="141" t="s">
        <v>379</v>
      </c>
      <c r="F1322" s="155">
        <v>15</v>
      </c>
      <c r="G1322" s="74" t="s">
        <v>374</v>
      </c>
      <c r="J1322" s="46" t="s">
        <v>85</v>
      </c>
      <c r="K1322" s="26">
        <f>VLOOKUP(J1322,lookups!$B$10:$C$22,2)</f>
        <v>1000</v>
      </c>
      <c r="L1322" s="5" t="s">
        <v>81</v>
      </c>
    </row>
    <row r="1323" spans="1:12" x14ac:dyDescent="0.2">
      <c r="A1323" s="66" t="s">
        <v>400</v>
      </c>
      <c r="B1323" s="68">
        <v>42614</v>
      </c>
      <c r="C1323" s="68" t="s">
        <v>202</v>
      </c>
      <c r="D1323" s="142" t="s">
        <v>359</v>
      </c>
      <c r="E1323" s="141" t="s">
        <v>312</v>
      </c>
      <c r="F1323" s="155">
        <v>15</v>
      </c>
      <c r="G1323" s="74" t="s">
        <v>374</v>
      </c>
      <c r="J1323" s="46" t="s">
        <v>88</v>
      </c>
      <c r="K1323" s="26">
        <f>VLOOKUP(J1323,lookups!$B$10:$C$22,2)</f>
        <v>100</v>
      </c>
      <c r="L1323" s="5" t="s">
        <v>81</v>
      </c>
    </row>
    <row r="1324" spans="1:12" x14ac:dyDescent="0.2">
      <c r="A1324" s="66" t="s">
        <v>400</v>
      </c>
      <c r="B1324" s="68">
        <v>42614</v>
      </c>
      <c r="C1324" s="68" t="s">
        <v>202</v>
      </c>
      <c r="D1324" s="142" t="s">
        <v>359</v>
      </c>
      <c r="E1324" s="141" t="s">
        <v>381</v>
      </c>
      <c r="F1324" s="155">
        <v>15</v>
      </c>
      <c r="G1324" s="74" t="s">
        <v>374</v>
      </c>
      <c r="J1324" s="46" t="s">
        <v>91</v>
      </c>
      <c r="K1324" s="26">
        <f>VLOOKUP(J1324,lookups!$B$10:$C$22,2)</f>
        <v>10</v>
      </c>
      <c r="L1324" s="5" t="s">
        <v>81</v>
      </c>
    </row>
    <row r="1325" spans="1:12" x14ac:dyDescent="0.2">
      <c r="A1325" s="66" t="s">
        <v>400</v>
      </c>
      <c r="B1325" s="68">
        <v>42614</v>
      </c>
      <c r="C1325" s="68" t="s">
        <v>202</v>
      </c>
      <c r="D1325" s="142" t="s">
        <v>359</v>
      </c>
      <c r="E1325" s="141" t="s">
        <v>328</v>
      </c>
      <c r="F1325" s="155">
        <v>15</v>
      </c>
      <c r="G1325" s="74" t="s">
        <v>374</v>
      </c>
      <c r="J1325" s="46" t="s">
        <v>88</v>
      </c>
      <c r="K1325" s="26">
        <f>VLOOKUP(J1325,lookups!$B$10:$C$22,2)</f>
        <v>100</v>
      </c>
      <c r="L1325" s="5" t="s">
        <v>81</v>
      </c>
    </row>
    <row r="1326" spans="1:12" x14ac:dyDescent="0.2">
      <c r="A1326" s="66" t="s">
        <v>400</v>
      </c>
      <c r="B1326" s="68">
        <v>42614</v>
      </c>
      <c r="C1326" s="68" t="s">
        <v>202</v>
      </c>
      <c r="D1326" s="142" t="s">
        <v>359</v>
      </c>
      <c r="E1326" s="141" t="s">
        <v>328</v>
      </c>
      <c r="F1326" s="155">
        <v>15</v>
      </c>
      <c r="G1326" s="74" t="s">
        <v>374</v>
      </c>
      <c r="J1326" s="46" t="s">
        <v>88</v>
      </c>
      <c r="K1326" s="26">
        <f>VLOOKUP(J1326,lookups!$B$10:$C$22,2)</f>
        <v>100</v>
      </c>
      <c r="L1326" s="5" t="s">
        <v>81</v>
      </c>
    </row>
    <row r="1327" spans="1:12" x14ac:dyDescent="0.2">
      <c r="A1327" s="66" t="s">
        <v>400</v>
      </c>
      <c r="B1327" s="68">
        <v>42614</v>
      </c>
      <c r="C1327" s="68" t="s">
        <v>202</v>
      </c>
      <c r="D1327" s="142" t="s">
        <v>383</v>
      </c>
      <c r="E1327" s="141" t="s">
        <v>382</v>
      </c>
      <c r="F1327" s="155">
        <v>15</v>
      </c>
      <c r="G1327" s="74" t="s">
        <v>374</v>
      </c>
      <c r="J1327" s="46" t="s">
        <v>85</v>
      </c>
      <c r="K1327" s="26">
        <f>VLOOKUP(J1327,lookups!$B$10:$C$22,2)</f>
        <v>1000</v>
      </c>
      <c r="L1327" s="5" t="s">
        <v>81</v>
      </c>
    </row>
    <row r="1328" spans="1:12" x14ac:dyDescent="0.2">
      <c r="A1328" s="66" t="s">
        <v>400</v>
      </c>
      <c r="B1328" s="68">
        <v>42614</v>
      </c>
      <c r="C1328" s="68" t="s">
        <v>202</v>
      </c>
      <c r="D1328" s="142" t="s">
        <v>385</v>
      </c>
      <c r="E1328" s="141" t="s">
        <v>384</v>
      </c>
      <c r="F1328" s="155">
        <v>15</v>
      </c>
      <c r="G1328" s="74" t="s">
        <v>374</v>
      </c>
      <c r="J1328" s="46" t="s">
        <v>85</v>
      </c>
      <c r="K1328" s="26">
        <f>VLOOKUP(J1328,lookups!$B$10:$C$22,2)</f>
        <v>1000</v>
      </c>
      <c r="L1328" s="5" t="s">
        <v>81</v>
      </c>
    </row>
    <row r="1329" spans="1:12" x14ac:dyDescent="0.2">
      <c r="A1329" s="66" t="s">
        <v>400</v>
      </c>
      <c r="B1329" s="68">
        <v>42614</v>
      </c>
      <c r="C1329" s="68" t="s">
        <v>202</v>
      </c>
      <c r="D1329" s="142" t="s">
        <v>387</v>
      </c>
      <c r="E1329" s="141" t="s">
        <v>386</v>
      </c>
      <c r="F1329" s="155">
        <v>15</v>
      </c>
      <c r="G1329" s="74" t="s">
        <v>374</v>
      </c>
      <c r="J1329" s="46" t="s">
        <v>91</v>
      </c>
      <c r="K1329" s="26">
        <f>VLOOKUP(J1329,lookups!$B$10:$C$22,2)</f>
        <v>10</v>
      </c>
      <c r="L1329" s="5" t="s">
        <v>81</v>
      </c>
    </row>
    <row r="1330" spans="1:12" x14ac:dyDescent="0.2">
      <c r="A1330" s="66" t="s">
        <v>400</v>
      </c>
      <c r="B1330" s="68">
        <v>42614</v>
      </c>
      <c r="C1330" s="68" t="s">
        <v>202</v>
      </c>
      <c r="D1330" s="142" t="s">
        <v>383</v>
      </c>
      <c r="E1330" s="141" t="s">
        <v>388</v>
      </c>
      <c r="F1330" s="155">
        <v>15</v>
      </c>
      <c r="G1330" s="74" t="s">
        <v>374</v>
      </c>
      <c r="J1330" s="46" t="s">
        <v>85</v>
      </c>
      <c r="K1330" s="26">
        <f>VLOOKUP(J1330,lookups!$B$10:$C$22,2)</f>
        <v>1000</v>
      </c>
      <c r="L1330" s="5" t="s">
        <v>81</v>
      </c>
    </row>
    <row r="1331" spans="1:12" x14ac:dyDescent="0.2">
      <c r="A1331" s="66" t="s">
        <v>400</v>
      </c>
      <c r="B1331" s="68">
        <v>42614</v>
      </c>
      <c r="C1331" s="68" t="s">
        <v>202</v>
      </c>
      <c r="D1331" s="142" t="s">
        <v>359</v>
      </c>
      <c r="E1331" s="141" t="s">
        <v>389</v>
      </c>
      <c r="F1331" s="155">
        <v>15</v>
      </c>
      <c r="G1331" s="74" t="s">
        <v>374</v>
      </c>
      <c r="J1331" s="46" t="s">
        <v>85</v>
      </c>
      <c r="K1331" s="26">
        <f>VLOOKUP(J1331,lookups!$B$10:$C$22,2)</f>
        <v>1000</v>
      </c>
      <c r="L1331" s="5" t="s">
        <v>81</v>
      </c>
    </row>
    <row r="1332" spans="1:12" x14ac:dyDescent="0.2">
      <c r="A1332" s="66" t="s">
        <v>400</v>
      </c>
      <c r="B1332" s="68">
        <v>42614</v>
      </c>
      <c r="C1332" s="68" t="s">
        <v>202</v>
      </c>
      <c r="D1332" s="142" t="s">
        <v>359</v>
      </c>
      <c r="E1332" s="141" t="s">
        <v>390</v>
      </c>
      <c r="F1332" s="155">
        <v>15</v>
      </c>
      <c r="G1332" s="74" t="s">
        <v>374</v>
      </c>
      <c r="J1332" s="46" t="s">
        <v>88</v>
      </c>
      <c r="K1332" s="26">
        <f>VLOOKUP(J1332,lookups!$B$10:$C$22,2)</f>
        <v>100</v>
      </c>
      <c r="L1332" s="5" t="s">
        <v>81</v>
      </c>
    </row>
    <row r="1333" spans="1:12" x14ac:dyDescent="0.2">
      <c r="A1333" s="66" t="s">
        <v>400</v>
      </c>
      <c r="B1333" s="68">
        <v>42614</v>
      </c>
      <c r="C1333" s="68" t="s">
        <v>202</v>
      </c>
      <c r="D1333" s="142" t="s">
        <v>387</v>
      </c>
      <c r="E1333" s="141" t="s">
        <v>391</v>
      </c>
      <c r="F1333" s="155">
        <v>15</v>
      </c>
      <c r="G1333" s="74" t="s">
        <v>374</v>
      </c>
      <c r="J1333" s="46" t="s">
        <v>88</v>
      </c>
      <c r="K1333" s="26">
        <f>VLOOKUP(J1333,lookups!$B$10:$C$22,2)</f>
        <v>100</v>
      </c>
      <c r="L1333" s="5" t="s">
        <v>81</v>
      </c>
    </row>
    <row r="1334" spans="1:12" x14ac:dyDescent="0.2">
      <c r="A1334" s="66" t="s">
        <v>400</v>
      </c>
      <c r="B1334" s="68">
        <v>42614</v>
      </c>
      <c r="C1334" s="68" t="s">
        <v>202</v>
      </c>
      <c r="D1334" s="142" t="s">
        <v>359</v>
      </c>
      <c r="E1334" s="141" t="s">
        <v>392</v>
      </c>
      <c r="F1334" s="155">
        <v>15</v>
      </c>
      <c r="G1334" s="74" t="s">
        <v>374</v>
      </c>
      <c r="J1334" s="46" t="s">
        <v>85</v>
      </c>
      <c r="K1334" s="26">
        <f>VLOOKUP(J1334,lookups!$B$10:$C$22,2)</f>
        <v>1000</v>
      </c>
      <c r="L1334" s="5" t="s">
        <v>81</v>
      </c>
    </row>
    <row r="1335" spans="1:12" x14ac:dyDescent="0.2">
      <c r="A1335" s="66" t="s">
        <v>400</v>
      </c>
      <c r="B1335" s="68">
        <v>42614</v>
      </c>
      <c r="C1335" s="68" t="s">
        <v>202</v>
      </c>
      <c r="D1335" s="142" t="s">
        <v>359</v>
      </c>
      <c r="E1335" s="141" t="s">
        <v>393</v>
      </c>
      <c r="F1335" s="155">
        <v>15</v>
      </c>
      <c r="G1335" s="74" t="s">
        <v>374</v>
      </c>
      <c r="J1335" s="46" t="s">
        <v>91</v>
      </c>
      <c r="K1335" s="26">
        <f>VLOOKUP(J1335,lookups!$B$10:$C$22,2)</f>
        <v>10</v>
      </c>
      <c r="L1335" s="5" t="s">
        <v>81</v>
      </c>
    </row>
    <row r="1336" spans="1:12" x14ac:dyDescent="0.2">
      <c r="A1336" s="66" t="s">
        <v>400</v>
      </c>
      <c r="B1336" s="68">
        <v>42614</v>
      </c>
      <c r="C1336" s="68" t="s">
        <v>202</v>
      </c>
      <c r="D1336" s="142" t="s">
        <v>359</v>
      </c>
      <c r="E1336" s="141" t="s">
        <v>394</v>
      </c>
      <c r="F1336" s="155">
        <v>15</v>
      </c>
      <c r="G1336" s="74" t="s">
        <v>374</v>
      </c>
      <c r="J1336" s="46" t="s">
        <v>91</v>
      </c>
      <c r="K1336" s="26">
        <f>VLOOKUP(J1336,lookups!$B$10:$C$22,2)</f>
        <v>10</v>
      </c>
      <c r="L1336" s="5" t="s">
        <v>81</v>
      </c>
    </row>
    <row r="1337" spans="1:12" ht="28" x14ac:dyDescent="0.2">
      <c r="A1337" s="66" t="s">
        <v>400</v>
      </c>
      <c r="B1337" s="68">
        <v>42614</v>
      </c>
      <c r="C1337" s="68" t="s">
        <v>202</v>
      </c>
      <c r="D1337" s="46" t="s">
        <v>359</v>
      </c>
      <c r="E1337" s="87" t="s">
        <v>358</v>
      </c>
      <c r="F1337" s="155">
        <v>16</v>
      </c>
      <c r="G1337" s="154" t="s">
        <v>375</v>
      </c>
      <c r="J1337" s="46" t="s">
        <v>91</v>
      </c>
      <c r="K1337" s="26">
        <f>VLOOKUP(J1337,lookups!$B$10:$C$22,2)</f>
        <v>10</v>
      </c>
      <c r="L1337" s="5" t="s">
        <v>81</v>
      </c>
    </row>
    <row r="1338" spans="1:12" ht="28" x14ac:dyDescent="0.2">
      <c r="A1338" s="66" t="s">
        <v>400</v>
      </c>
      <c r="B1338" s="68">
        <v>42614</v>
      </c>
      <c r="C1338" s="68" t="s">
        <v>202</v>
      </c>
      <c r="D1338" s="142" t="s">
        <v>359</v>
      </c>
      <c r="E1338" s="141" t="s">
        <v>378</v>
      </c>
      <c r="F1338" s="155">
        <v>16</v>
      </c>
      <c r="G1338" s="154" t="s">
        <v>375</v>
      </c>
      <c r="J1338" s="46" t="s">
        <v>94</v>
      </c>
      <c r="K1338" s="26">
        <f>VLOOKUP(J1338,lookups!$B$10:$C$22,2)</f>
        <v>1</v>
      </c>
      <c r="L1338" s="5" t="s">
        <v>81</v>
      </c>
    </row>
    <row r="1339" spans="1:12" ht="28" x14ac:dyDescent="0.2">
      <c r="A1339" s="66" t="s">
        <v>400</v>
      </c>
      <c r="B1339" s="68">
        <v>42614</v>
      </c>
      <c r="C1339" s="68" t="s">
        <v>202</v>
      </c>
      <c r="D1339" s="142" t="s">
        <v>380</v>
      </c>
      <c r="E1339" s="141" t="s">
        <v>379</v>
      </c>
      <c r="F1339" s="155">
        <v>16</v>
      </c>
      <c r="G1339" s="154" t="s">
        <v>375</v>
      </c>
      <c r="J1339" s="46" t="s">
        <v>85</v>
      </c>
      <c r="K1339" s="26">
        <f>VLOOKUP(J1339,lookups!$B$10:$C$22,2)</f>
        <v>1000</v>
      </c>
      <c r="L1339" s="5" t="s">
        <v>81</v>
      </c>
    </row>
    <row r="1340" spans="1:12" ht="28" x14ac:dyDescent="0.2">
      <c r="A1340" s="66" t="s">
        <v>400</v>
      </c>
      <c r="B1340" s="68">
        <v>42614</v>
      </c>
      <c r="C1340" s="68" t="s">
        <v>202</v>
      </c>
      <c r="D1340" s="142" t="s">
        <v>359</v>
      </c>
      <c r="E1340" s="141" t="s">
        <v>312</v>
      </c>
      <c r="F1340" s="155">
        <v>16</v>
      </c>
      <c r="G1340" s="154" t="s">
        <v>375</v>
      </c>
      <c r="J1340" s="46" t="s">
        <v>88</v>
      </c>
      <c r="K1340" s="26">
        <f>VLOOKUP(J1340,lookups!$B$10:$C$22,2)</f>
        <v>100</v>
      </c>
      <c r="L1340" s="5" t="s">
        <v>81</v>
      </c>
    </row>
    <row r="1341" spans="1:12" ht="28" x14ac:dyDescent="0.2">
      <c r="A1341" s="66" t="s">
        <v>400</v>
      </c>
      <c r="B1341" s="68">
        <v>42614</v>
      </c>
      <c r="C1341" s="68" t="s">
        <v>202</v>
      </c>
      <c r="D1341" s="142" t="s">
        <v>359</v>
      </c>
      <c r="E1341" s="141" t="s">
        <v>381</v>
      </c>
      <c r="F1341" s="155">
        <v>16</v>
      </c>
      <c r="G1341" s="154" t="s">
        <v>375</v>
      </c>
      <c r="J1341" s="46" t="s">
        <v>91</v>
      </c>
      <c r="K1341" s="26">
        <f>VLOOKUP(J1341,lookups!$B$10:$C$22,2)</f>
        <v>10</v>
      </c>
      <c r="L1341" s="5" t="s">
        <v>81</v>
      </c>
    </row>
    <row r="1342" spans="1:12" ht="28" x14ac:dyDescent="0.2">
      <c r="A1342" s="66" t="s">
        <v>400</v>
      </c>
      <c r="B1342" s="68">
        <v>42614</v>
      </c>
      <c r="C1342" s="68" t="s">
        <v>202</v>
      </c>
      <c r="D1342" s="142" t="s">
        <v>359</v>
      </c>
      <c r="E1342" s="141" t="s">
        <v>328</v>
      </c>
      <c r="F1342" s="155">
        <v>16</v>
      </c>
      <c r="G1342" s="154" t="s">
        <v>375</v>
      </c>
      <c r="J1342" s="46" t="s">
        <v>88</v>
      </c>
      <c r="K1342" s="26">
        <f>VLOOKUP(J1342,lookups!$B$10:$C$22,2)</f>
        <v>100</v>
      </c>
      <c r="L1342" s="5" t="s">
        <v>81</v>
      </c>
    </row>
    <row r="1343" spans="1:12" ht="28" x14ac:dyDescent="0.2">
      <c r="A1343" s="66" t="s">
        <v>400</v>
      </c>
      <c r="B1343" s="68">
        <v>42614</v>
      </c>
      <c r="C1343" s="68" t="s">
        <v>202</v>
      </c>
      <c r="D1343" s="142" t="s">
        <v>359</v>
      </c>
      <c r="E1343" s="141" t="s">
        <v>328</v>
      </c>
      <c r="F1343" s="155">
        <v>16</v>
      </c>
      <c r="G1343" s="154" t="s">
        <v>375</v>
      </c>
      <c r="J1343" s="46" t="s">
        <v>88</v>
      </c>
      <c r="K1343" s="26">
        <f>VLOOKUP(J1343,lookups!$B$10:$C$22,2)</f>
        <v>100</v>
      </c>
      <c r="L1343" s="5" t="s">
        <v>81</v>
      </c>
    </row>
    <row r="1344" spans="1:12" ht="28" x14ac:dyDescent="0.2">
      <c r="A1344" s="66" t="s">
        <v>400</v>
      </c>
      <c r="B1344" s="68">
        <v>42614</v>
      </c>
      <c r="C1344" s="68" t="s">
        <v>202</v>
      </c>
      <c r="D1344" s="142" t="s">
        <v>383</v>
      </c>
      <c r="E1344" s="141" t="s">
        <v>382</v>
      </c>
      <c r="F1344" s="155">
        <v>16</v>
      </c>
      <c r="G1344" s="154" t="s">
        <v>375</v>
      </c>
      <c r="J1344" s="46" t="s">
        <v>85</v>
      </c>
      <c r="K1344" s="26">
        <f>VLOOKUP(J1344,lookups!$B$10:$C$22,2)</f>
        <v>1000</v>
      </c>
      <c r="L1344" s="5" t="s">
        <v>81</v>
      </c>
    </row>
    <row r="1345" spans="1:12" ht="28" x14ac:dyDescent="0.2">
      <c r="A1345" s="66" t="s">
        <v>400</v>
      </c>
      <c r="B1345" s="68">
        <v>42614</v>
      </c>
      <c r="C1345" s="68" t="s">
        <v>202</v>
      </c>
      <c r="D1345" s="142" t="s">
        <v>385</v>
      </c>
      <c r="E1345" s="141" t="s">
        <v>384</v>
      </c>
      <c r="F1345" s="155">
        <v>16</v>
      </c>
      <c r="G1345" s="154" t="s">
        <v>375</v>
      </c>
      <c r="J1345" s="46" t="s">
        <v>85</v>
      </c>
      <c r="K1345" s="26">
        <f>VLOOKUP(J1345,lookups!$B$10:$C$22,2)</f>
        <v>1000</v>
      </c>
      <c r="L1345" s="5" t="s">
        <v>81</v>
      </c>
    </row>
    <row r="1346" spans="1:12" ht="28" x14ac:dyDescent="0.2">
      <c r="A1346" s="66" t="s">
        <v>400</v>
      </c>
      <c r="B1346" s="68">
        <v>42614</v>
      </c>
      <c r="C1346" s="68" t="s">
        <v>202</v>
      </c>
      <c r="D1346" s="142" t="s">
        <v>387</v>
      </c>
      <c r="E1346" s="141" t="s">
        <v>386</v>
      </c>
      <c r="F1346" s="155">
        <v>16</v>
      </c>
      <c r="G1346" s="154" t="s">
        <v>375</v>
      </c>
      <c r="J1346" s="46" t="s">
        <v>91</v>
      </c>
      <c r="K1346" s="26">
        <f>VLOOKUP(J1346,lookups!$B$10:$C$22,2)</f>
        <v>10</v>
      </c>
      <c r="L1346" s="5" t="s">
        <v>81</v>
      </c>
    </row>
    <row r="1347" spans="1:12" ht="28" x14ac:dyDescent="0.2">
      <c r="A1347" s="66" t="s">
        <v>400</v>
      </c>
      <c r="B1347" s="68">
        <v>42614</v>
      </c>
      <c r="C1347" s="68" t="s">
        <v>202</v>
      </c>
      <c r="D1347" s="142" t="s">
        <v>383</v>
      </c>
      <c r="E1347" s="141" t="s">
        <v>388</v>
      </c>
      <c r="F1347" s="155">
        <v>16</v>
      </c>
      <c r="G1347" s="154" t="s">
        <v>375</v>
      </c>
      <c r="J1347" s="46" t="s">
        <v>85</v>
      </c>
      <c r="K1347" s="26">
        <f>VLOOKUP(J1347,lookups!$B$10:$C$22,2)</f>
        <v>1000</v>
      </c>
      <c r="L1347" s="5" t="s">
        <v>81</v>
      </c>
    </row>
    <row r="1348" spans="1:12" ht="28" x14ac:dyDescent="0.2">
      <c r="A1348" s="66" t="s">
        <v>400</v>
      </c>
      <c r="B1348" s="68">
        <v>42614</v>
      </c>
      <c r="C1348" s="68" t="s">
        <v>202</v>
      </c>
      <c r="D1348" s="142" t="s">
        <v>359</v>
      </c>
      <c r="E1348" s="141" t="s">
        <v>389</v>
      </c>
      <c r="F1348" s="155">
        <v>16</v>
      </c>
      <c r="G1348" s="154" t="s">
        <v>375</v>
      </c>
      <c r="J1348" s="46" t="s">
        <v>85</v>
      </c>
      <c r="K1348" s="26">
        <f>VLOOKUP(J1348,lookups!$B$10:$C$22,2)</f>
        <v>1000</v>
      </c>
      <c r="L1348" s="5" t="s">
        <v>81</v>
      </c>
    </row>
    <row r="1349" spans="1:12" ht="28" x14ac:dyDescent="0.2">
      <c r="A1349" s="66" t="s">
        <v>400</v>
      </c>
      <c r="B1349" s="68">
        <v>42614</v>
      </c>
      <c r="C1349" s="68" t="s">
        <v>202</v>
      </c>
      <c r="D1349" s="142" t="s">
        <v>359</v>
      </c>
      <c r="E1349" s="141" t="s">
        <v>390</v>
      </c>
      <c r="F1349" s="155">
        <v>16</v>
      </c>
      <c r="G1349" s="154" t="s">
        <v>375</v>
      </c>
      <c r="J1349" s="46" t="s">
        <v>88</v>
      </c>
      <c r="K1349" s="26">
        <f>VLOOKUP(J1349,lookups!$B$10:$C$22,2)</f>
        <v>100</v>
      </c>
      <c r="L1349" s="5" t="s">
        <v>81</v>
      </c>
    </row>
    <row r="1350" spans="1:12" ht="28" x14ac:dyDescent="0.2">
      <c r="A1350" s="66" t="s">
        <v>400</v>
      </c>
      <c r="B1350" s="68">
        <v>42614</v>
      </c>
      <c r="C1350" s="68" t="s">
        <v>202</v>
      </c>
      <c r="D1350" s="142" t="s">
        <v>387</v>
      </c>
      <c r="E1350" s="141" t="s">
        <v>391</v>
      </c>
      <c r="F1350" s="155">
        <v>16</v>
      </c>
      <c r="G1350" s="154" t="s">
        <v>375</v>
      </c>
      <c r="J1350" s="46" t="s">
        <v>88</v>
      </c>
      <c r="K1350" s="26">
        <f>VLOOKUP(J1350,lookups!$B$10:$C$22,2)</f>
        <v>100</v>
      </c>
      <c r="L1350" s="5" t="s">
        <v>81</v>
      </c>
    </row>
    <row r="1351" spans="1:12" ht="28" x14ac:dyDescent="0.2">
      <c r="A1351" s="66" t="s">
        <v>400</v>
      </c>
      <c r="B1351" s="68">
        <v>42614</v>
      </c>
      <c r="C1351" s="68" t="s">
        <v>202</v>
      </c>
      <c r="D1351" s="142" t="s">
        <v>359</v>
      </c>
      <c r="E1351" s="141" t="s">
        <v>392</v>
      </c>
      <c r="F1351" s="155">
        <v>16</v>
      </c>
      <c r="G1351" s="154" t="s">
        <v>375</v>
      </c>
      <c r="J1351" s="46" t="s">
        <v>85</v>
      </c>
      <c r="K1351" s="26">
        <f>VLOOKUP(J1351,lookups!$B$10:$C$22,2)</f>
        <v>1000</v>
      </c>
      <c r="L1351" s="5" t="s">
        <v>81</v>
      </c>
    </row>
    <row r="1352" spans="1:12" ht="28" x14ac:dyDescent="0.2">
      <c r="A1352" s="66" t="s">
        <v>400</v>
      </c>
      <c r="B1352" s="68">
        <v>42614</v>
      </c>
      <c r="C1352" s="68" t="s">
        <v>202</v>
      </c>
      <c r="D1352" s="142" t="s">
        <v>359</v>
      </c>
      <c r="E1352" s="141" t="s">
        <v>393</v>
      </c>
      <c r="F1352" s="155">
        <v>16</v>
      </c>
      <c r="G1352" s="154" t="s">
        <v>375</v>
      </c>
      <c r="J1352" s="46" t="s">
        <v>91</v>
      </c>
      <c r="K1352" s="26">
        <f>VLOOKUP(J1352,lookups!$B$10:$C$22,2)</f>
        <v>10</v>
      </c>
      <c r="L1352" s="5" t="s">
        <v>81</v>
      </c>
    </row>
    <row r="1353" spans="1:12" ht="28" x14ac:dyDescent="0.2">
      <c r="A1353" s="66" t="s">
        <v>400</v>
      </c>
      <c r="B1353" s="68">
        <v>42614</v>
      </c>
      <c r="C1353" s="68" t="s">
        <v>202</v>
      </c>
      <c r="D1353" s="142" t="s">
        <v>359</v>
      </c>
      <c r="E1353" s="141" t="s">
        <v>394</v>
      </c>
      <c r="F1353" s="155">
        <v>16</v>
      </c>
      <c r="G1353" s="154" t="s">
        <v>375</v>
      </c>
      <c r="J1353" s="46" t="s">
        <v>91</v>
      </c>
      <c r="K1353" s="26">
        <f>VLOOKUP(J1353,lookups!$B$10:$C$22,2)</f>
        <v>10</v>
      </c>
      <c r="L1353" s="5" t="s">
        <v>81</v>
      </c>
    </row>
    <row r="1354" spans="1:12" x14ac:dyDescent="0.2">
      <c r="A1354" s="66" t="s">
        <v>400</v>
      </c>
      <c r="B1354" s="68">
        <v>42614</v>
      </c>
      <c r="C1354" s="68" t="s">
        <v>202</v>
      </c>
      <c r="D1354" s="46" t="s">
        <v>359</v>
      </c>
      <c r="E1354" s="87" t="s">
        <v>358</v>
      </c>
      <c r="F1354" s="155">
        <v>17</v>
      </c>
      <c r="G1354" s="74" t="s">
        <v>376</v>
      </c>
      <c r="J1354" s="46" t="s">
        <v>91</v>
      </c>
      <c r="K1354" s="26">
        <f>VLOOKUP(J1354,lookups!$B$10:$C$22,2)</f>
        <v>10</v>
      </c>
      <c r="L1354" s="5" t="s">
        <v>81</v>
      </c>
    </row>
    <row r="1355" spans="1:12" x14ac:dyDescent="0.2">
      <c r="A1355" s="66" t="s">
        <v>400</v>
      </c>
      <c r="B1355" s="68">
        <v>42614</v>
      </c>
      <c r="C1355" s="68" t="s">
        <v>202</v>
      </c>
      <c r="D1355" s="142" t="s">
        <v>359</v>
      </c>
      <c r="E1355" s="141" t="s">
        <v>378</v>
      </c>
      <c r="F1355" s="155">
        <v>17</v>
      </c>
      <c r="G1355" s="74" t="s">
        <v>376</v>
      </c>
      <c r="J1355" s="46" t="s">
        <v>94</v>
      </c>
      <c r="K1355" s="26">
        <f>VLOOKUP(J1355,lookups!$B$10:$C$22,2)</f>
        <v>1</v>
      </c>
      <c r="L1355" s="5" t="s">
        <v>81</v>
      </c>
    </row>
    <row r="1356" spans="1:12" x14ac:dyDescent="0.2">
      <c r="A1356" s="66" t="s">
        <v>400</v>
      </c>
      <c r="B1356" s="68">
        <v>42614</v>
      </c>
      <c r="C1356" s="68" t="s">
        <v>202</v>
      </c>
      <c r="D1356" s="142" t="s">
        <v>380</v>
      </c>
      <c r="E1356" s="141" t="s">
        <v>379</v>
      </c>
      <c r="F1356" s="155">
        <v>17</v>
      </c>
      <c r="G1356" s="74" t="s">
        <v>376</v>
      </c>
      <c r="J1356" s="46" t="s">
        <v>85</v>
      </c>
      <c r="K1356" s="26">
        <f>VLOOKUP(J1356,lookups!$B$10:$C$22,2)</f>
        <v>1000</v>
      </c>
      <c r="L1356" s="5" t="s">
        <v>81</v>
      </c>
    </row>
    <row r="1357" spans="1:12" x14ac:dyDescent="0.2">
      <c r="A1357" s="66" t="s">
        <v>400</v>
      </c>
      <c r="B1357" s="68">
        <v>42614</v>
      </c>
      <c r="C1357" s="68" t="s">
        <v>202</v>
      </c>
      <c r="D1357" s="142" t="s">
        <v>359</v>
      </c>
      <c r="E1357" s="141" t="s">
        <v>312</v>
      </c>
      <c r="F1357" s="155">
        <v>17</v>
      </c>
      <c r="G1357" s="74" t="s">
        <v>376</v>
      </c>
      <c r="J1357" s="46" t="s">
        <v>88</v>
      </c>
      <c r="K1357" s="26">
        <f>VLOOKUP(J1357,lookups!$B$10:$C$22,2)</f>
        <v>100</v>
      </c>
      <c r="L1357" s="5" t="s">
        <v>81</v>
      </c>
    </row>
    <row r="1358" spans="1:12" x14ac:dyDescent="0.2">
      <c r="A1358" s="66" t="s">
        <v>400</v>
      </c>
      <c r="B1358" s="68">
        <v>42614</v>
      </c>
      <c r="C1358" s="68" t="s">
        <v>202</v>
      </c>
      <c r="D1358" s="142" t="s">
        <v>359</v>
      </c>
      <c r="E1358" s="141" t="s">
        <v>381</v>
      </c>
      <c r="F1358" s="155">
        <v>17</v>
      </c>
      <c r="G1358" s="74" t="s">
        <v>376</v>
      </c>
      <c r="J1358" s="46" t="s">
        <v>91</v>
      </c>
      <c r="K1358" s="26">
        <f>VLOOKUP(J1358,lookups!$B$10:$C$22,2)</f>
        <v>10</v>
      </c>
      <c r="L1358" s="5" t="s">
        <v>81</v>
      </c>
    </row>
    <row r="1359" spans="1:12" x14ac:dyDescent="0.2">
      <c r="A1359" s="66" t="s">
        <v>400</v>
      </c>
      <c r="B1359" s="68">
        <v>42614</v>
      </c>
      <c r="C1359" s="68" t="s">
        <v>202</v>
      </c>
      <c r="D1359" s="142" t="s">
        <v>359</v>
      </c>
      <c r="E1359" s="141" t="s">
        <v>328</v>
      </c>
      <c r="F1359" s="155">
        <v>17</v>
      </c>
      <c r="G1359" s="74" t="s">
        <v>376</v>
      </c>
      <c r="J1359" s="46" t="s">
        <v>88</v>
      </c>
      <c r="K1359" s="26">
        <f>VLOOKUP(J1359,lookups!$B$10:$C$22,2)</f>
        <v>100</v>
      </c>
      <c r="L1359" s="5" t="s">
        <v>81</v>
      </c>
    </row>
    <row r="1360" spans="1:12" x14ac:dyDescent="0.2">
      <c r="A1360" s="66" t="s">
        <v>400</v>
      </c>
      <c r="B1360" s="68">
        <v>42614</v>
      </c>
      <c r="C1360" s="68" t="s">
        <v>202</v>
      </c>
      <c r="D1360" s="142" t="s">
        <v>359</v>
      </c>
      <c r="E1360" s="141" t="s">
        <v>328</v>
      </c>
      <c r="F1360" s="155">
        <v>17</v>
      </c>
      <c r="G1360" s="74" t="s">
        <v>376</v>
      </c>
      <c r="J1360" s="46" t="s">
        <v>88</v>
      </c>
      <c r="K1360" s="26">
        <f>VLOOKUP(J1360,lookups!$B$10:$C$22,2)</f>
        <v>100</v>
      </c>
      <c r="L1360" s="5" t="s">
        <v>81</v>
      </c>
    </row>
    <row r="1361" spans="1:12" x14ac:dyDescent="0.2">
      <c r="A1361" s="66" t="s">
        <v>400</v>
      </c>
      <c r="B1361" s="68">
        <v>42614</v>
      </c>
      <c r="C1361" s="68" t="s">
        <v>202</v>
      </c>
      <c r="D1361" s="142" t="s">
        <v>383</v>
      </c>
      <c r="E1361" s="141" t="s">
        <v>382</v>
      </c>
      <c r="F1361" s="155">
        <v>17</v>
      </c>
      <c r="G1361" s="74" t="s">
        <v>376</v>
      </c>
      <c r="J1361" s="46" t="s">
        <v>85</v>
      </c>
      <c r="K1361" s="26">
        <f>VLOOKUP(J1361,lookups!$B$10:$C$22,2)</f>
        <v>1000</v>
      </c>
      <c r="L1361" s="5" t="s">
        <v>81</v>
      </c>
    </row>
    <row r="1362" spans="1:12" x14ac:dyDescent="0.2">
      <c r="A1362" s="66" t="s">
        <v>400</v>
      </c>
      <c r="B1362" s="68">
        <v>42614</v>
      </c>
      <c r="C1362" s="68" t="s">
        <v>202</v>
      </c>
      <c r="D1362" s="142" t="s">
        <v>385</v>
      </c>
      <c r="E1362" s="141" t="s">
        <v>384</v>
      </c>
      <c r="F1362" s="155">
        <v>17</v>
      </c>
      <c r="G1362" s="74" t="s">
        <v>376</v>
      </c>
      <c r="J1362" s="46" t="s">
        <v>85</v>
      </c>
      <c r="K1362" s="26">
        <f>VLOOKUP(J1362,lookups!$B$10:$C$22,2)</f>
        <v>1000</v>
      </c>
      <c r="L1362" s="5" t="s">
        <v>81</v>
      </c>
    </row>
    <row r="1363" spans="1:12" x14ac:dyDescent="0.2">
      <c r="A1363" s="66" t="s">
        <v>400</v>
      </c>
      <c r="B1363" s="68">
        <v>42614</v>
      </c>
      <c r="C1363" s="68" t="s">
        <v>202</v>
      </c>
      <c r="D1363" s="142" t="s">
        <v>387</v>
      </c>
      <c r="E1363" s="141" t="s">
        <v>386</v>
      </c>
      <c r="F1363" s="155">
        <v>17</v>
      </c>
      <c r="G1363" s="74" t="s">
        <v>376</v>
      </c>
      <c r="J1363" s="46" t="s">
        <v>91</v>
      </c>
      <c r="K1363" s="26">
        <f>VLOOKUP(J1363,lookups!$B$10:$C$22,2)</f>
        <v>10</v>
      </c>
      <c r="L1363" s="5" t="s">
        <v>81</v>
      </c>
    </row>
    <row r="1364" spans="1:12" x14ac:dyDescent="0.2">
      <c r="A1364" s="66" t="s">
        <v>400</v>
      </c>
      <c r="B1364" s="68">
        <v>42614</v>
      </c>
      <c r="C1364" s="68" t="s">
        <v>202</v>
      </c>
      <c r="D1364" s="142" t="s">
        <v>383</v>
      </c>
      <c r="E1364" s="141" t="s">
        <v>388</v>
      </c>
      <c r="F1364" s="155">
        <v>17</v>
      </c>
      <c r="G1364" s="74" t="s">
        <v>376</v>
      </c>
      <c r="J1364" s="46" t="s">
        <v>85</v>
      </c>
      <c r="K1364" s="26">
        <f>VLOOKUP(J1364,lookups!$B$10:$C$22,2)</f>
        <v>1000</v>
      </c>
      <c r="L1364" s="5" t="s">
        <v>81</v>
      </c>
    </row>
    <row r="1365" spans="1:12" x14ac:dyDescent="0.2">
      <c r="A1365" s="66" t="s">
        <v>400</v>
      </c>
      <c r="B1365" s="68">
        <v>42614</v>
      </c>
      <c r="C1365" s="68" t="s">
        <v>202</v>
      </c>
      <c r="D1365" s="142" t="s">
        <v>359</v>
      </c>
      <c r="E1365" s="141" t="s">
        <v>389</v>
      </c>
      <c r="F1365" s="155">
        <v>17</v>
      </c>
      <c r="G1365" s="74" t="s">
        <v>376</v>
      </c>
      <c r="J1365" s="46" t="s">
        <v>85</v>
      </c>
      <c r="K1365" s="26">
        <f>VLOOKUP(J1365,lookups!$B$10:$C$22,2)</f>
        <v>1000</v>
      </c>
      <c r="L1365" s="5" t="s">
        <v>81</v>
      </c>
    </row>
    <row r="1366" spans="1:12" x14ac:dyDescent="0.2">
      <c r="A1366" s="66" t="s">
        <v>400</v>
      </c>
      <c r="B1366" s="68">
        <v>42614</v>
      </c>
      <c r="C1366" s="68" t="s">
        <v>202</v>
      </c>
      <c r="D1366" s="142" t="s">
        <v>359</v>
      </c>
      <c r="E1366" s="141" t="s">
        <v>390</v>
      </c>
      <c r="F1366" s="155">
        <v>17</v>
      </c>
      <c r="G1366" s="74" t="s">
        <v>376</v>
      </c>
      <c r="J1366" s="46" t="s">
        <v>88</v>
      </c>
      <c r="K1366" s="26">
        <f>VLOOKUP(J1366,lookups!$B$10:$C$22,2)</f>
        <v>100</v>
      </c>
      <c r="L1366" s="5" t="s">
        <v>81</v>
      </c>
    </row>
    <row r="1367" spans="1:12" x14ac:dyDescent="0.2">
      <c r="A1367" s="66" t="s">
        <v>400</v>
      </c>
      <c r="B1367" s="68">
        <v>42614</v>
      </c>
      <c r="C1367" s="68" t="s">
        <v>202</v>
      </c>
      <c r="D1367" s="142" t="s">
        <v>387</v>
      </c>
      <c r="E1367" s="141" t="s">
        <v>391</v>
      </c>
      <c r="F1367" s="155">
        <v>17</v>
      </c>
      <c r="G1367" s="74" t="s">
        <v>376</v>
      </c>
      <c r="J1367" s="46" t="s">
        <v>88</v>
      </c>
      <c r="K1367" s="26">
        <f>VLOOKUP(J1367,lookups!$B$10:$C$22,2)</f>
        <v>100</v>
      </c>
      <c r="L1367" s="5" t="s">
        <v>81</v>
      </c>
    </row>
    <row r="1368" spans="1:12" x14ac:dyDescent="0.2">
      <c r="A1368" s="66" t="s">
        <v>400</v>
      </c>
      <c r="B1368" s="68">
        <v>42614</v>
      </c>
      <c r="C1368" s="68" t="s">
        <v>202</v>
      </c>
      <c r="D1368" s="142" t="s">
        <v>359</v>
      </c>
      <c r="E1368" s="141" t="s">
        <v>392</v>
      </c>
      <c r="F1368" s="155">
        <v>17</v>
      </c>
      <c r="G1368" s="74" t="s">
        <v>376</v>
      </c>
      <c r="J1368" s="46" t="s">
        <v>85</v>
      </c>
      <c r="K1368" s="26">
        <f>VLOOKUP(J1368,lookups!$B$10:$C$22,2)</f>
        <v>1000</v>
      </c>
      <c r="L1368" s="5" t="s">
        <v>81</v>
      </c>
    </row>
    <row r="1369" spans="1:12" x14ac:dyDescent="0.2">
      <c r="A1369" s="66" t="s">
        <v>400</v>
      </c>
      <c r="B1369" s="68">
        <v>42614</v>
      </c>
      <c r="C1369" s="68" t="s">
        <v>202</v>
      </c>
      <c r="D1369" s="142" t="s">
        <v>359</v>
      </c>
      <c r="E1369" s="141" t="s">
        <v>393</v>
      </c>
      <c r="F1369" s="155">
        <v>17</v>
      </c>
      <c r="G1369" s="74" t="s">
        <v>376</v>
      </c>
      <c r="J1369" s="46" t="s">
        <v>91</v>
      </c>
      <c r="K1369" s="26">
        <f>VLOOKUP(J1369,lookups!$B$10:$C$22,2)</f>
        <v>10</v>
      </c>
      <c r="L1369" s="5" t="s">
        <v>81</v>
      </c>
    </row>
    <row r="1370" spans="1:12" x14ac:dyDescent="0.2">
      <c r="A1370" s="66" t="s">
        <v>400</v>
      </c>
      <c r="B1370" s="68">
        <v>42614</v>
      </c>
      <c r="C1370" s="68" t="s">
        <v>202</v>
      </c>
      <c r="D1370" s="142" t="s">
        <v>359</v>
      </c>
      <c r="E1370" s="141" t="s">
        <v>394</v>
      </c>
      <c r="F1370" s="155">
        <v>17</v>
      </c>
      <c r="G1370" s="74" t="s">
        <v>376</v>
      </c>
      <c r="J1370" s="46" t="s">
        <v>91</v>
      </c>
      <c r="K1370" s="26">
        <f>VLOOKUP(J1370,lookups!$B$10:$C$22,2)</f>
        <v>10</v>
      </c>
      <c r="L1370" s="5" t="s">
        <v>81</v>
      </c>
    </row>
    <row r="1371" spans="1:12" x14ac:dyDescent="0.2">
      <c r="A1371" s="66" t="s">
        <v>400</v>
      </c>
      <c r="B1371" s="68">
        <v>42614</v>
      </c>
      <c r="C1371" s="68" t="s">
        <v>202</v>
      </c>
      <c r="D1371" s="46" t="s">
        <v>359</v>
      </c>
      <c r="E1371" s="87" t="s">
        <v>358</v>
      </c>
      <c r="F1371" s="155">
        <v>18</v>
      </c>
      <c r="G1371" s="74" t="s">
        <v>377</v>
      </c>
      <c r="J1371" s="46" t="s">
        <v>91</v>
      </c>
      <c r="K1371" s="26">
        <f>VLOOKUP(J1371,lookups!$B$10:$C$22,2)</f>
        <v>10</v>
      </c>
      <c r="L1371" s="5" t="s">
        <v>81</v>
      </c>
    </row>
    <row r="1372" spans="1:12" x14ac:dyDescent="0.2">
      <c r="A1372" s="66" t="s">
        <v>400</v>
      </c>
      <c r="B1372" s="68">
        <v>42614</v>
      </c>
      <c r="C1372" s="68" t="s">
        <v>202</v>
      </c>
      <c r="D1372" s="142" t="s">
        <v>359</v>
      </c>
      <c r="E1372" s="141" t="s">
        <v>378</v>
      </c>
      <c r="F1372" s="155">
        <v>18</v>
      </c>
      <c r="G1372" s="74" t="s">
        <v>377</v>
      </c>
      <c r="J1372" s="46" t="s">
        <v>94</v>
      </c>
      <c r="K1372" s="26">
        <f>VLOOKUP(J1372,lookups!$B$10:$C$22,2)</f>
        <v>1</v>
      </c>
      <c r="L1372" s="5" t="s">
        <v>81</v>
      </c>
    </row>
    <row r="1373" spans="1:12" x14ac:dyDescent="0.2">
      <c r="A1373" s="66" t="s">
        <v>400</v>
      </c>
      <c r="B1373" s="68">
        <v>42614</v>
      </c>
      <c r="C1373" s="68" t="s">
        <v>202</v>
      </c>
      <c r="D1373" s="142" t="s">
        <v>380</v>
      </c>
      <c r="E1373" s="141" t="s">
        <v>379</v>
      </c>
      <c r="F1373" s="155">
        <v>18</v>
      </c>
      <c r="G1373" s="74" t="s">
        <v>377</v>
      </c>
      <c r="J1373" s="46" t="s">
        <v>85</v>
      </c>
      <c r="K1373" s="26">
        <f>VLOOKUP(J1373,lookups!$B$10:$C$22,2)</f>
        <v>1000</v>
      </c>
      <c r="L1373" s="5" t="s">
        <v>81</v>
      </c>
    </row>
    <row r="1374" spans="1:12" x14ac:dyDescent="0.2">
      <c r="A1374" s="66" t="s">
        <v>400</v>
      </c>
      <c r="B1374" s="68">
        <v>42614</v>
      </c>
      <c r="C1374" s="68" t="s">
        <v>202</v>
      </c>
      <c r="D1374" s="142" t="s">
        <v>359</v>
      </c>
      <c r="E1374" s="141" t="s">
        <v>312</v>
      </c>
      <c r="F1374" s="155">
        <v>18</v>
      </c>
      <c r="G1374" s="74" t="s">
        <v>377</v>
      </c>
      <c r="J1374" s="46" t="s">
        <v>88</v>
      </c>
      <c r="K1374" s="26">
        <f>VLOOKUP(J1374,lookups!$B$10:$C$22,2)</f>
        <v>100</v>
      </c>
      <c r="L1374" s="5" t="s">
        <v>81</v>
      </c>
    </row>
    <row r="1375" spans="1:12" x14ac:dyDescent="0.2">
      <c r="A1375" s="66" t="s">
        <v>400</v>
      </c>
      <c r="B1375" s="68">
        <v>42614</v>
      </c>
      <c r="C1375" s="68" t="s">
        <v>202</v>
      </c>
      <c r="D1375" s="142" t="s">
        <v>359</v>
      </c>
      <c r="E1375" s="141" t="s">
        <v>381</v>
      </c>
      <c r="F1375" s="155">
        <v>18</v>
      </c>
      <c r="G1375" s="74" t="s">
        <v>377</v>
      </c>
      <c r="J1375" s="46" t="s">
        <v>91</v>
      </c>
      <c r="K1375" s="26">
        <f>VLOOKUP(J1375,lookups!$B$10:$C$22,2)</f>
        <v>10</v>
      </c>
      <c r="L1375" s="5" t="s">
        <v>81</v>
      </c>
    </row>
    <row r="1376" spans="1:12" x14ac:dyDescent="0.2">
      <c r="A1376" s="66" t="s">
        <v>400</v>
      </c>
      <c r="B1376" s="68">
        <v>42614</v>
      </c>
      <c r="C1376" s="68" t="s">
        <v>202</v>
      </c>
      <c r="D1376" s="142" t="s">
        <v>359</v>
      </c>
      <c r="E1376" s="141" t="s">
        <v>328</v>
      </c>
      <c r="F1376" s="155">
        <v>18</v>
      </c>
      <c r="G1376" s="74" t="s">
        <v>377</v>
      </c>
      <c r="J1376" s="46" t="s">
        <v>88</v>
      </c>
      <c r="K1376" s="26">
        <f>VLOOKUP(J1376,lookups!$B$10:$C$22,2)</f>
        <v>100</v>
      </c>
      <c r="L1376" s="5" t="s">
        <v>81</v>
      </c>
    </row>
    <row r="1377" spans="1:12" x14ac:dyDescent="0.2">
      <c r="A1377" s="66" t="s">
        <v>400</v>
      </c>
      <c r="B1377" s="68">
        <v>42614</v>
      </c>
      <c r="C1377" s="68" t="s">
        <v>202</v>
      </c>
      <c r="D1377" s="142" t="s">
        <v>359</v>
      </c>
      <c r="E1377" s="141" t="s">
        <v>328</v>
      </c>
      <c r="F1377" s="155">
        <v>18</v>
      </c>
      <c r="G1377" s="74" t="s">
        <v>377</v>
      </c>
      <c r="J1377" s="46" t="s">
        <v>88</v>
      </c>
      <c r="K1377" s="26">
        <f>VLOOKUP(J1377,lookups!$B$10:$C$22,2)</f>
        <v>100</v>
      </c>
      <c r="L1377" s="5" t="s">
        <v>81</v>
      </c>
    </row>
    <row r="1378" spans="1:12" x14ac:dyDescent="0.2">
      <c r="A1378" s="66" t="s">
        <v>400</v>
      </c>
      <c r="B1378" s="68">
        <v>42614</v>
      </c>
      <c r="C1378" s="68" t="s">
        <v>202</v>
      </c>
      <c r="D1378" s="142" t="s">
        <v>383</v>
      </c>
      <c r="E1378" s="141" t="s">
        <v>382</v>
      </c>
      <c r="F1378" s="155">
        <v>18</v>
      </c>
      <c r="G1378" s="74" t="s">
        <v>377</v>
      </c>
      <c r="J1378" s="46" t="s">
        <v>85</v>
      </c>
      <c r="K1378" s="26">
        <f>VLOOKUP(J1378,lookups!$B$10:$C$22,2)</f>
        <v>1000</v>
      </c>
      <c r="L1378" s="5" t="s">
        <v>81</v>
      </c>
    </row>
    <row r="1379" spans="1:12" x14ac:dyDescent="0.2">
      <c r="A1379" s="66" t="s">
        <v>400</v>
      </c>
      <c r="B1379" s="68">
        <v>42614</v>
      </c>
      <c r="C1379" s="68" t="s">
        <v>202</v>
      </c>
      <c r="D1379" s="142" t="s">
        <v>385</v>
      </c>
      <c r="E1379" s="141" t="s">
        <v>384</v>
      </c>
      <c r="F1379" s="155">
        <v>18</v>
      </c>
      <c r="G1379" s="74" t="s">
        <v>377</v>
      </c>
      <c r="J1379" s="46" t="s">
        <v>85</v>
      </c>
      <c r="K1379" s="26">
        <f>VLOOKUP(J1379,lookups!$B$10:$C$22,2)</f>
        <v>1000</v>
      </c>
      <c r="L1379" s="5" t="s">
        <v>81</v>
      </c>
    </row>
    <row r="1380" spans="1:12" x14ac:dyDescent="0.2">
      <c r="A1380" s="66" t="s">
        <v>400</v>
      </c>
      <c r="B1380" s="68">
        <v>42614</v>
      </c>
      <c r="C1380" s="68" t="s">
        <v>202</v>
      </c>
      <c r="D1380" s="142" t="s">
        <v>387</v>
      </c>
      <c r="E1380" s="141" t="s">
        <v>386</v>
      </c>
      <c r="F1380" s="155">
        <v>18</v>
      </c>
      <c r="G1380" s="74" t="s">
        <v>377</v>
      </c>
      <c r="J1380" s="46" t="s">
        <v>91</v>
      </c>
      <c r="K1380" s="26">
        <f>VLOOKUP(J1380,lookups!$B$10:$C$22,2)</f>
        <v>10</v>
      </c>
      <c r="L1380" s="5" t="s">
        <v>81</v>
      </c>
    </row>
    <row r="1381" spans="1:12" x14ac:dyDescent="0.2">
      <c r="A1381" s="66" t="s">
        <v>400</v>
      </c>
      <c r="B1381" s="68">
        <v>42614</v>
      </c>
      <c r="C1381" s="68" t="s">
        <v>202</v>
      </c>
      <c r="D1381" s="142" t="s">
        <v>383</v>
      </c>
      <c r="E1381" s="141" t="s">
        <v>388</v>
      </c>
      <c r="F1381" s="155">
        <v>18</v>
      </c>
      <c r="G1381" s="74" t="s">
        <v>377</v>
      </c>
      <c r="J1381" s="46" t="s">
        <v>85</v>
      </c>
      <c r="K1381" s="26">
        <f>VLOOKUP(J1381,lookups!$B$10:$C$22,2)</f>
        <v>1000</v>
      </c>
      <c r="L1381" s="5" t="s">
        <v>81</v>
      </c>
    </row>
    <row r="1382" spans="1:12" x14ac:dyDescent="0.2">
      <c r="A1382" s="66" t="s">
        <v>400</v>
      </c>
      <c r="B1382" s="68">
        <v>42614</v>
      </c>
      <c r="C1382" s="68" t="s">
        <v>202</v>
      </c>
      <c r="D1382" s="142" t="s">
        <v>359</v>
      </c>
      <c r="E1382" s="141" t="s">
        <v>389</v>
      </c>
      <c r="F1382" s="155">
        <v>18</v>
      </c>
      <c r="G1382" s="74" t="s">
        <v>377</v>
      </c>
      <c r="J1382" s="46" t="s">
        <v>85</v>
      </c>
      <c r="K1382" s="26">
        <f>VLOOKUP(J1382,lookups!$B$10:$C$22,2)</f>
        <v>1000</v>
      </c>
      <c r="L1382" s="5" t="s">
        <v>81</v>
      </c>
    </row>
    <row r="1383" spans="1:12" x14ac:dyDescent="0.2">
      <c r="A1383" s="66" t="s">
        <v>400</v>
      </c>
      <c r="B1383" s="68">
        <v>42614</v>
      </c>
      <c r="C1383" s="68" t="s">
        <v>202</v>
      </c>
      <c r="D1383" s="142" t="s">
        <v>359</v>
      </c>
      <c r="E1383" s="141" t="s">
        <v>390</v>
      </c>
      <c r="F1383" s="155">
        <v>18</v>
      </c>
      <c r="G1383" s="74" t="s">
        <v>377</v>
      </c>
      <c r="J1383" s="46" t="s">
        <v>88</v>
      </c>
      <c r="K1383" s="26">
        <f>VLOOKUP(J1383,lookups!$B$10:$C$22,2)</f>
        <v>100</v>
      </c>
      <c r="L1383" s="5" t="s">
        <v>81</v>
      </c>
    </row>
    <row r="1384" spans="1:12" x14ac:dyDescent="0.2">
      <c r="A1384" s="66" t="s">
        <v>400</v>
      </c>
      <c r="B1384" s="68">
        <v>42614</v>
      </c>
      <c r="C1384" s="68" t="s">
        <v>202</v>
      </c>
      <c r="D1384" s="142" t="s">
        <v>387</v>
      </c>
      <c r="E1384" s="141" t="s">
        <v>391</v>
      </c>
      <c r="F1384" s="155">
        <v>18</v>
      </c>
      <c r="G1384" s="74" t="s">
        <v>377</v>
      </c>
      <c r="J1384" s="46" t="s">
        <v>88</v>
      </c>
      <c r="K1384" s="26">
        <f>VLOOKUP(J1384,lookups!$B$10:$C$22,2)</f>
        <v>100</v>
      </c>
      <c r="L1384" s="5" t="s">
        <v>81</v>
      </c>
    </row>
    <row r="1385" spans="1:12" x14ac:dyDescent="0.2">
      <c r="A1385" s="66" t="s">
        <v>400</v>
      </c>
      <c r="B1385" s="68">
        <v>42614</v>
      </c>
      <c r="C1385" s="68" t="s">
        <v>202</v>
      </c>
      <c r="D1385" s="142" t="s">
        <v>359</v>
      </c>
      <c r="E1385" s="141" t="s">
        <v>392</v>
      </c>
      <c r="F1385" s="155">
        <v>18</v>
      </c>
      <c r="G1385" s="74" t="s">
        <v>377</v>
      </c>
      <c r="J1385" s="46" t="s">
        <v>85</v>
      </c>
      <c r="K1385" s="26">
        <f>VLOOKUP(J1385,lookups!$B$10:$C$22,2)</f>
        <v>1000</v>
      </c>
      <c r="L1385" s="5" t="s">
        <v>81</v>
      </c>
    </row>
    <row r="1386" spans="1:12" x14ac:dyDescent="0.2">
      <c r="A1386" s="66" t="s">
        <v>400</v>
      </c>
      <c r="B1386" s="68">
        <v>42614</v>
      </c>
      <c r="C1386" s="68" t="s">
        <v>202</v>
      </c>
      <c r="D1386" s="142" t="s">
        <v>359</v>
      </c>
      <c r="E1386" s="141" t="s">
        <v>393</v>
      </c>
      <c r="F1386" s="155">
        <v>18</v>
      </c>
      <c r="G1386" s="74" t="s">
        <v>377</v>
      </c>
      <c r="J1386" s="46" t="s">
        <v>91</v>
      </c>
      <c r="K1386" s="26">
        <f>VLOOKUP(J1386,lookups!$B$10:$C$22,2)</f>
        <v>10</v>
      </c>
      <c r="L1386" s="5" t="s">
        <v>81</v>
      </c>
    </row>
    <row r="1387" spans="1:12" x14ac:dyDescent="0.2">
      <c r="A1387" s="66" t="s">
        <v>400</v>
      </c>
      <c r="B1387" s="68">
        <v>42614</v>
      </c>
      <c r="C1387" s="68" t="s">
        <v>202</v>
      </c>
      <c r="D1387" s="142" t="s">
        <v>359</v>
      </c>
      <c r="E1387" s="141" t="s">
        <v>394</v>
      </c>
      <c r="F1387" s="155">
        <v>18</v>
      </c>
      <c r="G1387" s="74" t="s">
        <v>377</v>
      </c>
      <c r="J1387" s="46" t="s">
        <v>91</v>
      </c>
      <c r="K1387" s="26">
        <f>VLOOKUP(J1387,lookups!$B$10:$C$22,2)</f>
        <v>10</v>
      </c>
      <c r="L1387" s="5" t="s">
        <v>81</v>
      </c>
    </row>
    <row r="1391" spans="1:12" x14ac:dyDescent="0.2">
      <c r="E1391" s="260" t="s">
        <v>395</v>
      </c>
      <c r="F1391" s="32">
        <f>COUNTIF(I$1:L$1388,"Compliant")</f>
        <v>658</v>
      </c>
    </row>
    <row r="1392" spans="1:12" x14ac:dyDescent="0.2">
      <c r="E1392" s="260" t="s">
        <v>396</v>
      </c>
      <c r="F1392" s="32">
        <f>COUNTIF(L$1:L$1388,"Non Compliant")</f>
        <v>368</v>
      </c>
    </row>
    <row r="1393" spans="5:6" x14ac:dyDescent="0.2">
      <c r="E1393" s="260" t="s">
        <v>397</v>
      </c>
      <c r="F1393" s="32">
        <f>COUNTIF(L$1:L$1388,"N/A")</f>
        <v>360</v>
      </c>
    </row>
    <row r="1394" spans="5:6" x14ac:dyDescent="0.2">
      <c r="E1394" s="260" t="s">
        <v>398</v>
      </c>
      <c r="F1394" s="156">
        <f>SUM(F1391:F1392)</f>
        <v>1026</v>
      </c>
    </row>
    <row r="1395" spans="5:6" x14ac:dyDescent="0.2">
      <c r="E1395" s="260" t="s">
        <v>399</v>
      </c>
      <c r="F1395" s="143">
        <f>(F1391/F1394)*100</f>
        <v>64.132553606237821</v>
      </c>
    </row>
  </sheetData>
  <autoFilter ref="A1:U1387"/>
  <conditionalFormatting sqref="L294">
    <cfRule type="cellIs" dxfId="1721" priority="1575" stopIfTrue="1" operator="equal">
      <formula>"Non Compliant"</formula>
    </cfRule>
    <cfRule type="cellIs" dxfId="1720" priority="1576" stopIfTrue="1" operator="equal">
      <formula>"Compliant"</formula>
    </cfRule>
  </conditionalFormatting>
  <conditionalFormatting sqref="L290">
    <cfRule type="cellIs" dxfId="1719" priority="1583" stopIfTrue="1" operator="equal">
      <formula>"Non Compliant"</formula>
    </cfRule>
    <cfRule type="cellIs" dxfId="1718" priority="1584" stopIfTrue="1" operator="equal">
      <formula>"Compliant"</formula>
    </cfRule>
  </conditionalFormatting>
  <conditionalFormatting sqref="L291">
    <cfRule type="cellIs" dxfId="1717" priority="1581" stopIfTrue="1" operator="equal">
      <formula>"Non Compliant"</formula>
    </cfRule>
    <cfRule type="cellIs" dxfId="1716" priority="1582" stopIfTrue="1" operator="equal">
      <formula>"Compliant"</formula>
    </cfRule>
  </conditionalFormatting>
  <conditionalFormatting sqref="L292">
    <cfRule type="cellIs" dxfId="1715" priority="1579" stopIfTrue="1" operator="equal">
      <formula>"Non Compliant"</formula>
    </cfRule>
    <cfRule type="cellIs" dxfId="1714" priority="1580" stopIfTrue="1" operator="equal">
      <formula>"Compliant"</formula>
    </cfRule>
  </conditionalFormatting>
  <conditionalFormatting sqref="L293">
    <cfRule type="cellIs" dxfId="1713" priority="1577" stopIfTrue="1" operator="equal">
      <formula>"Non Compliant"</formula>
    </cfRule>
    <cfRule type="cellIs" dxfId="1712" priority="1578" stopIfTrue="1" operator="equal">
      <formula>"Compliant"</formula>
    </cfRule>
  </conditionalFormatting>
  <conditionalFormatting sqref="L295">
    <cfRule type="cellIs" dxfId="1711" priority="1573" stopIfTrue="1" operator="equal">
      <formula>"Non Compliant"</formula>
    </cfRule>
    <cfRule type="cellIs" dxfId="1710" priority="1574" stopIfTrue="1" operator="equal">
      <formula>"Compliant"</formula>
    </cfRule>
  </conditionalFormatting>
  <conditionalFormatting sqref="L296">
    <cfRule type="cellIs" dxfId="1709" priority="1571" stopIfTrue="1" operator="equal">
      <formula>"Non Compliant"</formula>
    </cfRule>
    <cfRule type="cellIs" dxfId="1708" priority="1572" stopIfTrue="1" operator="equal">
      <formula>"Compliant"</formula>
    </cfRule>
  </conditionalFormatting>
  <conditionalFormatting sqref="L297">
    <cfRule type="cellIs" dxfId="1707" priority="1565" stopIfTrue="1" operator="equal">
      <formula>"Non Compliant"</formula>
    </cfRule>
    <cfRule type="cellIs" dxfId="1706" priority="1566" stopIfTrue="1" operator="equal">
      <formula>"Compliant"</formula>
    </cfRule>
  </conditionalFormatting>
  <conditionalFormatting sqref="L298">
    <cfRule type="cellIs" dxfId="1705" priority="1569" stopIfTrue="1" operator="equal">
      <formula>"Non Compliant"</formula>
    </cfRule>
    <cfRule type="cellIs" dxfId="1704" priority="1570" stopIfTrue="1" operator="equal">
      <formula>"Compliant"</formula>
    </cfRule>
  </conditionalFormatting>
  <conditionalFormatting sqref="L299">
    <cfRule type="cellIs" dxfId="1703" priority="1567" stopIfTrue="1" operator="equal">
      <formula>"Non Compliant"</formula>
    </cfRule>
    <cfRule type="cellIs" dxfId="1702" priority="1568" stopIfTrue="1" operator="equal">
      <formula>"Compliant"</formula>
    </cfRule>
  </conditionalFormatting>
  <conditionalFormatting sqref="L300">
    <cfRule type="cellIs" dxfId="1701" priority="1563" stopIfTrue="1" operator="equal">
      <formula>"Non Compliant"</formula>
    </cfRule>
    <cfRule type="cellIs" dxfId="1700" priority="1564" stopIfTrue="1" operator="equal">
      <formula>"Compliant"</formula>
    </cfRule>
  </conditionalFormatting>
  <conditionalFormatting sqref="L301">
    <cfRule type="cellIs" dxfId="1699" priority="1561" stopIfTrue="1" operator="equal">
      <formula>"Non Compliant"</formula>
    </cfRule>
    <cfRule type="cellIs" dxfId="1698" priority="1562" stopIfTrue="1" operator="equal">
      <formula>"Compliant"</formula>
    </cfRule>
  </conditionalFormatting>
  <conditionalFormatting sqref="L362">
    <cfRule type="cellIs" dxfId="1697" priority="1557" stopIfTrue="1" operator="equal">
      <formula>"Non Compliant"</formula>
    </cfRule>
    <cfRule type="cellIs" dxfId="1696" priority="1558" stopIfTrue="1" operator="equal">
      <formula>"Compliant"</formula>
    </cfRule>
  </conditionalFormatting>
  <conditionalFormatting sqref="L366">
    <cfRule type="cellIs" dxfId="1695" priority="1553" stopIfTrue="1" operator="equal">
      <formula>"Non Compliant"</formula>
    </cfRule>
    <cfRule type="cellIs" dxfId="1694" priority="1554" stopIfTrue="1" operator="equal">
      <formula>"Compliant"</formula>
    </cfRule>
  </conditionalFormatting>
  <conditionalFormatting sqref="L364">
    <cfRule type="cellIs" dxfId="1693" priority="1555" stopIfTrue="1" operator="equal">
      <formula>"Non Compliant"</formula>
    </cfRule>
    <cfRule type="cellIs" dxfId="1692" priority="1556" stopIfTrue="1" operator="equal">
      <formula>"Compliant"</formula>
    </cfRule>
  </conditionalFormatting>
  <conditionalFormatting sqref="L368">
    <cfRule type="cellIs" dxfId="1691" priority="1551" stopIfTrue="1" operator="equal">
      <formula>"Non Compliant"</formula>
    </cfRule>
    <cfRule type="cellIs" dxfId="1690" priority="1552" stopIfTrue="1" operator="equal">
      <formula>"Compliant"</formula>
    </cfRule>
  </conditionalFormatting>
  <conditionalFormatting sqref="L369">
    <cfRule type="cellIs" dxfId="1689" priority="1547" stopIfTrue="1" operator="equal">
      <formula>"Non Compliant"</formula>
    </cfRule>
    <cfRule type="cellIs" dxfId="1688" priority="1548" stopIfTrue="1" operator="equal">
      <formula>"Compliant"</formula>
    </cfRule>
  </conditionalFormatting>
  <conditionalFormatting sqref="L370">
    <cfRule type="cellIs" dxfId="1687" priority="1549" stopIfTrue="1" operator="equal">
      <formula>"Non Compliant"</formula>
    </cfRule>
    <cfRule type="cellIs" dxfId="1686" priority="1550" stopIfTrue="1" operator="equal">
      <formula>"Compliant"</formula>
    </cfRule>
  </conditionalFormatting>
  <conditionalFormatting sqref="L372">
    <cfRule type="cellIs" dxfId="1685" priority="1545" stopIfTrue="1" operator="equal">
      <formula>"Non Compliant"</formula>
    </cfRule>
    <cfRule type="cellIs" dxfId="1684" priority="1546" stopIfTrue="1" operator="equal">
      <formula>"Compliant"</formula>
    </cfRule>
  </conditionalFormatting>
  <conditionalFormatting sqref="L373">
    <cfRule type="cellIs" dxfId="1683" priority="1543" stopIfTrue="1" operator="equal">
      <formula>"Non Compliant"</formula>
    </cfRule>
    <cfRule type="cellIs" dxfId="1682" priority="1544" stopIfTrue="1" operator="equal">
      <formula>"Compliant"</formula>
    </cfRule>
  </conditionalFormatting>
  <conditionalFormatting sqref="L363">
    <cfRule type="cellIs" dxfId="1681" priority="1541" stopIfTrue="1" operator="equal">
      <formula>"Non Compliant"</formula>
    </cfRule>
    <cfRule type="cellIs" dxfId="1680" priority="1542" stopIfTrue="1" operator="equal">
      <formula>"Compliant"</formula>
    </cfRule>
  </conditionalFormatting>
  <conditionalFormatting sqref="L365">
    <cfRule type="cellIs" dxfId="1679" priority="1539" stopIfTrue="1" operator="equal">
      <formula>"Non Compliant"</formula>
    </cfRule>
    <cfRule type="cellIs" dxfId="1678" priority="1540" stopIfTrue="1" operator="equal">
      <formula>"Compliant"</formula>
    </cfRule>
  </conditionalFormatting>
  <conditionalFormatting sqref="L367">
    <cfRule type="cellIs" dxfId="1677" priority="1537" stopIfTrue="1" operator="equal">
      <formula>"Non Compliant"</formula>
    </cfRule>
    <cfRule type="cellIs" dxfId="1676" priority="1538" stopIfTrue="1" operator="equal">
      <formula>"Compliant"</formula>
    </cfRule>
  </conditionalFormatting>
  <conditionalFormatting sqref="L371">
    <cfRule type="cellIs" dxfId="1675" priority="1535" stopIfTrue="1" operator="equal">
      <formula>"Non Compliant"</formula>
    </cfRule>
    <cfRule type="cellIs" dxfId="1674" priority="1536" stopIfTrue="1" operator="equal">
      <formula>"Compliant"</formula>
    </cfRule>
  </conditionalFormatting>
  <conditionalFormatting sqref="L398">
    <cfRule type="cellIs" dxfId="1673" priority="1531" stopIfTrue="1" operator="equal">
      <formula>"Non Compliant"</formula>
    </cfRule>
    <cfRule type="cellIs" dxfId="1672" priority="1532" stopIfTrue="1" operator="equal">
      <formula>"Compliant"</formula>
    </cfRule>
  </conditionalFormatting>
  <conditionalFormatting sqref="L399">
    <cfRule type="cellIs" dxfId="1671" priority="1529" stopIfTrue="1" operator="equal">
      <formula>"Non Compliant"</formula>
    </cfRule>
    <cfRule type="cellIs" dxfId="1670" priority="1530" stopIfTrue="1" operator="equal">
      <formula>"Compliant"</formula>
    </cfRule>
  </conditionalFormatting>
  <conditionalFormatting sqref="L400">
    <cfRule type="cellIs" dxfId="1669" priority="1527" stopIfTrue="1" operator="equal">
      <formula>"Non Compliant"</formula>
    </cfRule>
    <cfRule type="cellIs" dxfId="1668" priority="1528" stopIfTrue="1" operator="equal">
      <formula>"Compliant"</formula>
    </cfRule>
  </conditionalFormatting>
  <conditionalFormatting sqref="L406">
    <cfRule type="cellIs" dxfId="1667" priority="1523" stopIfTrue="1" operator="equal">
      <formula>"Non Compliant"</formula>
    </cfRule>
    <cfRule type="cellIs" dxfId="1666" priority="1524" stopIfTrue="1" operator="equal">
      <formula>"Compliant"</formula>
    </cfRule>
  </conditionalFormatting>
  <conditionalFormatting sqref="L402">
    <cfRule type="cellIs" dxfId="1665" priority="1525" stopIfTrue="1" operator="equal">
      <formula>"Non Compliant"</formula>
    </cfRule>
    <cfRule type="cellIs" dxfId="1664" priority="1526" stopIfTrue="1" operator="equal">
      <formula>"Compliant"</formula>
    </cfRule>
  </conditionalFormatting>
  <conditionalFormatting sqref="L407">
    <cfRule type="cellIs" dxfId="1663" priority="1521" stopIfTrue="1" operator="equal">
      <formula>"Non Compliant"</formula>
    </cfRule>
    <cfRule type="cellIs" dxfId="1662" priority="1522" stopIfTrue="1" operator="equal">
      <formula>"Compliant"</formula>
    </cfRule>
  </conditionalFormatting>
  <conditionalFormatting sqref="L408">
    <cfRule type="cellIs" dxfId="1661" priority="1519" stopIfTrue="1" operator="equal">
      <formula>"Non Compliant"</formula>
    </cfRule>
    <cfRule type="cellIs" dxfId="1660" priority="1520" stopIfTrue="1" operator="equal">
      <formula>"Compliant"</formula>
    </cfRule>
  </conditionalFormatting>
  <conditionalFormatting sqref="L409">
    <cfRule type="cellIs" dxfId="1659" priority="1517" stopIfTrue="1" operator="equal">
      <formula>"Non Compliant"</formula>
    </cfRule>
    <cfRule type="cellIs" dxfId="1658" priority="1518" stopIfTrue="1" operator="equal">
      <formula>"Compliant"</formula>
    </cfRule>
  </conditionalFormatting>
  <conditionalFormatting sqref="L401">
    <cfRule type="cellIs" dxfId="1657" priority="1515" stopIfTrue="1" operator="equal">
      <formula>"Non Compliant"</formula>
    </cfRule>
    <cfRule type="cellIs" dxfId="1656" priority="1516" stopIfTrue="1" operator="equal">
      <formula>"Compliant"</formula>
    </cfRule>
  </conditionalFormatting>
  <conditionalFormatting sqref="L403">
    <cfRule type="cellIs" dxfId="1655" priority="1513" stopIfTrue="1" operator="equal">
      <formula>"Non Compliant"</formula>
    </cfRule>
    <cfRule type="cellIs" dxfId="1654" priority="1514" stopIfTrue="1" operator="equal">
      <formula>"Compliant"</formula>
    </cfRule>
  </conditionalFormatting>
  <conditionalFormatting sqref="L404">
    <cfRule type="cellIs" dxfId="1653" priority="1511" stopIfTrue="1" operator="equal">
      <formula>"Non Compliant"</formula>
    </cfRule>
    <cfRule type="cellIs" dxfId="1652" priority="1512" stopIfTrue="1" operator="equal">
      <formula>"Compliant"</formula>
    </cfRule>
  </conditionalFormatting>
  <conditionalFormatting sqref="L405">
    <cfRule type="cellIs" dxfId="1651" priority="1509" stopIfTrue="1" operator="equal">
      <formula>"Non Compliant"</formula>
    </cfRule>
    <cfRule type="cellIs" dxfId="1650" priority="1510" stopIfTrue="1" operator="equal">
      <formula>"Compliant"</formula>
    </cfRule>
  </conditionalFormatting>
  <conditionalFormatting sqref="L470">
    <cfRule type="cellIs" dxfId="1649" priority="1505" stopIfTrue="1" operator="equal">
      <formula>"Non Compliant"</formula>
    </cfRule>
    <cfRule type="cellIs" dxfId="1648" priority="1506" stopIfTrue="1" operator="equal">
      <formula>"Compliant"</formula>
    </cfRule>
  </conditionalFormatting>
  <conditionalFormatting sqref="L472">
    <cfRule type="cellIs" dxfId="1647" priority="1503" stopIfTrue="1" operator="equal">
      <formula>"Non Compliant"</formula>
    </cfRule>
    <cfRule type="cellIs" dxfId="1646" priority="1504" stopIfTrue="1" operator="equal">
      <formula>"Compliant"</formula>
    </cfRule>
  </conditionalFormatting>
  <conditionalFormatting sqref="L478">
    <cfRule type="cellIs" dxfId="1645" priority="1499" stopIfTrue="1" operator="equal">
      <formula>"Non Compliant"</formula>
    </cfRule>
    <cfRule type="cellIs" dxfId="1644" priority="1500" stopIfTrue="1" operator="equal">
      <formula>"Compliant"</formula>
    </cfRule>
  </conditionalFormatting>
  <conditionalFormatting sqref="L474">
    <cfRule type="cellIs" dxfId="1643" priority="1501" stopIfTrue="1" operator="equal">
      <formula>"Non Compliant"</formula>
    </cfRule>
    <cfRule type="cellIs" dxfId="1642" priority="1502" stopIfTrue="1" operator="equal">
      <formula>"Compliant"</formula>
    </cfRule>
  </conditionalFormatting>
  <conditionalFormatting sqref="L480">
    <cfRule type="cellIs" dxfId="1641" priority="1497" stopIfTrue="1" operator="equal">
      <formula>"Non Compliant"</formula>
    </cfRule>
    <cfRule type="cellIs" dxfId="1640" priority="1498" stopIfTrue="1" operator="equal">
      <formula>"Compliant"</formula>
    </cfRule>
  </conditionalFormatting>
  <conditionalFormatting sqref="L481">
    <cfRule type="cellIs" dxfId="1639" priority="1495" stopIfTrue="1" operator="equal">
      <formula>"Non Compliant"</formula>
    </cfRule>
    <cfRule type="cellIs" dxfId="1638" priority="1496" stopIfTrue="1" operator="equal">
      <formula>"Compliant"</formula>
    </cfRule>
  </conditionalFormatting>
  <conditionalFormatting sqref="L473">
    <cfRule type="cellIs" dxfId="1637" priority="1493" stopIfTrue="1" operator="equal">
      <formula>"Non Compliant"</formula>
    </cfRule>
    <cfRule type="cellIs" dxfId="1636" priority="1494" stopIfTrue="1" operator="equal">
      <formula>"Compliant"</formula>
    </cfRule>
  </conditionalFormatting>
  <conditionalFormatting sqref="L475">
    <cfRule type="cellIs" dxfId="1635" priority="1491" stopIfTrue="1" operator="equal">
      <formula>"Non Compliant"</formula>
    </cfRule>
    <cfRule type="cellIs" dxfId="1634" priority="1492" stopIfTrue="1" operator="equal">
      <formula>"Compliant"</formula>
    </cfRule>
  </conditionalFormatting>
  <conditionalFormatting sqref="L476">
    <cfRule type="cellIs" dxfId="1633" priority="1487" stopIfTrue="1" operator="equal">
      <formula>"Non Compliant"</formula>
    </cfRule>
    <cfRule type="cellIs" dxfId="1632" priority="1488" stopIfTrue="1" operator="equal">
      <formula>"Compliant"</formula>
    </cfRule>
  </conditionalFormatting>
  <conditionalFormatting sqref="L471">
    <cfRule type="cellIs" dxfId="1631" priority="1489" stopIfTrue="1" operator="equal">
      <formula>"Non Compliant"</formula>
    </cfRule>
    <cfRule type="cellIs" dxfId="1630" priority="1490" stopIfTrue="1" operator="equal">
      <formula>"Compliant"</formula>
    </cfRule>
  </conditionalFormatting>
  <conditionalFormatting sqref="L477">
    <cfRule type="cellIs" dxfId="1629" priority="1485" stopIfTrue="1" operator="equal">
      <formula>"Non Compliant"</formula>
    </cfRule>
    <cfRule type="cellIs" dxfId="1628" priority="1486" stopIfTrue="1" operator="equal">
      <formula>"Compliant"</formula>
    </cfRule>
  </conditionalFormatting>
  <conditionalFormatting sqref="L479">
    <cfRule type="cellIs" dxfId="1627" priority="1483" stopIfTrue="1" operator="equal">
      <formula>"Non Compliant"</formula>
    </cfRule>
    <cfRule type="cellIs" dxfId="1626" priority="1484" stopIfTrue="1" operator="equal">
      <formula>"Compliant"</formula>
    </cfRule>
  </conditionalFormatting>
  <conditionalFormatting sqref="L488">
    <cfRule type="cellIs" dxfId="1625" priority="1479" stopIfTrue="1" operator="equal">
      <formula>"Non Compliant"</formula>
    </cfRule>
    <cfRule type="cellIs" dxfId="1624" priority="1480" stopIfTrue="1" operator="equal">
      <formula>"Compliant"</formula>
    </cfRule>
  </conditionalFormatting>
  <conditionalFormatting sqref="L490">
    <cfRule type="cellIs" dxfId="1623" priority="1477" stopIfTrue="1" operator="equal">
      <formula>"Non Compliant"</formula>
    </cfRule>
    <cfRule type="cellIs" dxfId="1622" priority="1478" stopIfTrue="1" operator="equal">
      <formula>"Compliant"</formula>
    </cfRule>
  </conditionalFormatting>
  <conditionalFormatting sqref="L496">
    <cfRule type="cellIs" dxfId="1621" priority="1473" stopIfTrue="1" operator="equal">
      <formula>"Non Compliant"</formula>
    </cfRule>
    <cfRule type="cellIs" dxfId="1620" priority="1474" stopIfTrue="1" operator="equal">
      <formula>"Compliant"</formula>
    </cfRule>
  </conditionalFormatting>
  <conditionalFormatting sqref="L492">
    <cfRule type="cellIs" dxfId="1619" priority="1475" stopIfTrue="1" operator="equal">
      <formula>"Non Compliant"</formula>
    </cfRule>
    <cfRule type="cellIs" dxfId="1618" priority="1476" stopIfTrue="1" operator="equal">
      <formula>"Compliant"</formula>
    </cfRule>
  </conditionalFormatting>
  <conditionalFormatting sqref="L498">
    <cfRule type="cellIs" dxfId="1617" priority="1471" stopIfTrue="1" operator="equal">
      <formula>"Non Compliant"</formula>
    </cfRule>
    <cfRule type="cellIs" dxfId="1616" priority="1472" stopIfTrue="1" operator="equal">
      <formula>"Compliant"</formula>
    </cfRule>
  </conditionalFormatting>
  <conditionalFormatting sqref="L499">
    <cfRule type="cellIs" dxfId="1615" priority="1469" stopIfTrue="1" operator="equal">
      <formula>"Non Compliant"</formula>
    </cfRule>
    <cfRule type="cellIs" dxfId="1614" priority="1470" stopIfTrue="1" operator="equal">
      <formula>"Compliant"</formula>
    </cfRule>
  </conditionalFormatting>
  <conditionalFormatting sqref="L491">
    <cfRule type="cellIs" dxfId="1613" priority="1467" stopIfTrue="1" operator="equal">
      <formula>"Non Compliant"</formula>
    </cfRule>
    <cfRule type="cellIs" dxfId="1612" priority="1468" stopIfTrue="1" operator="equal">
      <formula>"Compliant"</formula>
    </cfRule>
  </conditionalFormatting>
  <conditionalFormatting sqref="L493">
    <cfRule type="cellIs" dxfId="1611" priority="1465" stopIfTrue="1" operator="equal">
      <formula>"Non Compliant"</formula>
    </cfRule>
    <cfRule type="cellIs" dxfId="1610" priority="1466" stopIfTrue="1" operator="equal">
      <formula>"Compliant"</formula>
    </cfRule>
  </conditionalFormatting>
  <conditionalFormatting sqref="L494">
    <cfRule type="cellIs" dxfId="1609" priority="1461" stopIfTrue="1" operator="equal">
      <formula>"Non Compliant"</formula>
    </cfRule>
    <cfRule type="cellIs" dxfId="1608" priority="1462" stopIfTrue="1" operator="equal">
      <formula>"Compliant"</formula>
    </cfRule>
  </conditionalFormatting>
  <conditionalFormatting sqref="L489">
    <cfRule type="cellIs" dxfId="1607" priority="1463" stopIfTrue="1" operator="equal">
      <formula>"Non Compliant"</formula>
    </cfRule>
    <cfRule type="cellIs" dxfId="1606" priority="1464" stopIfTrue="1" operator="equal">
      <formula>"Compliant"</formula>
    </cfRule>
  </conditionalFormatting>
  <conditionalFormatting sqref="L495">
    <cfRule type="cellIs" dxfId="1605" priority="1459" stopIfTrue="1" operator="equal">
      <formula>"Non Compliant"</formula>
    </cfRule>
    <cfRule type="cellIs" dxfId="1604" priority="1460" stopIfTrue="1" operator="equal">
      <formula>"Compliant"</formula>
    </cfRule>
  </conditionalFormatting>
  <conditionalFormatting sqref="L497">
    <cfRule type="cellIs" dxfId="1603" priority="1457" stopIfTrue="1" operator="equal">
      <formula>"Non Compliant"</formula>
    </cfRule>
    <cfRule type="cellIs" dxfId="1602" priority="1458" stopIfTrue="1" operator="equal">
      <formula>"Compliant"</formula>
    </cfRule>
  </conditionalFormatting>
  <conditionalFormatting sqref="L14:L19 L32:L37 L50:L55 L68:L73 L86:L91 L104:L109 L122:L127 L140:L145 L158:L163 L176:L181 L194:L199 L212:L217 L230:L235 L248:L253 L266:L271 L284:L289 L302:L307 L320:L325 L338:L343 L356:L361 L374:L379 L392:L397 L410:L415 L428:L433 L446:L451 L464:L469 L482:L487 L500:L505 L518:L523 L536:L541 L554:L559 L572:L577 L590:L595 L608:L613 L626:L631 L644:L649 L662:L667 L680:L685 L698:L703 L716:L721 L734:L739 L752:L757 L770:L775 L788:L793 L806:L811 L824:L829 L842:L847 L860:L865 L878:L883 L896:L901 L914:L919 L932:L937 L950:L955 L968:L973 L986:L991 L1004:L1009 L1022:L1027 L1040:L1045 L1058:L1063 L1076:L1081">
    <cfRule type="cellIs" dxfId="1601" priority="1455" stopIfTrue="1" operator="equal">
      <formula>"Non Compliant"</formula>
    </cfRule>
    <cfRule type="cellIs" dxfId="1600" priority="1456" stopIfTrue="1" operator="equal">
      <formula>"Compliant"</formula>
    </cfRule>
  </conditionalFormatting>
  <conditionalFormatting sqref="L4">
    <cfRule type="cellIs" dxfId="1599" priority="1453" stopIfTrue="1" operator="equal">
      <formula>"Non Compliant"</formula>
    </cfRule>
    <cfRule type="cellIs" dxfId="1598" priority="1454" stopIfTrue="1" operator="equal">
      <formula>"Compliant"</formula>
    </cfRule>
  </conditionalFormatting>
  <conditionalFormatting sqref="L12">
    <cfRule type="cellIs" dxfId="1597" priority="1449" stopIfTrue="1" operator="equal">
      <formula>"Non Compliant"</formula>
    </cfRule>
    <cfRule type="cellIs" dxfId="1596" priority="1450" stopIfTrue="1" operator="equal">
      <formula>"Compliant"</formula>
    </cfRule>
  </conditionalFormatting>
  <conditionalFormatting sqref="L2">
    <cfRule type="cellIs" dxfId="1595" priority="1447" stopIfTrue="1" operator="equal">
      <formula>"Non Compliant"</formula>
    </cfRule>
    <cfRule type="cellIs" dxfId="1594" priority="1448" stopIfTrue="1" operator="equal">
      <formula>"Compliant"</formula>
    </cfRule>
  </conditionalFormatting>
  <conditionalFormatting sqref="L10">
    <cfRule type="cellIs" dxfId="1593" priority="1451" stopIfTrue="1" operator="equal">
      <formula>"Non Compliant"</formula>
    </cfRule>
    <cfRule type="cellIs" dxfId="1592" priority="1452" stopIfTrue="1" operator="equal">
      <formula>"Compliant"</formula>
    </cfRule>
  </conditionalFormatting>
  <conditionalFormatting sqref="L3">
    <cfRule type="cellIs" dxfId="1591" priority="1445" stopIfTrue="1" operator="equal">
      <formula>"Non Compliant"</formula>
    </cfRule>
    <cfRule type="cellIs" dxfId="1590" priority="1446" stopIfTrue="1" operator="equal">
      <formula>"Compliant"</formula>
    </cfRule>
  </conditionalFormatting>
  <conditionalFormatting sqref="L7">
    <cfRule type="cellIs" dxfId="1589" priority="1439" stopIfTrue="1" operator="equal">
      <formula>"Non Compliant"</formula>
    </cfRule>
    <cfRule type="cellIs" dxfId="1588" priority="1440" stopIfTrue="1" operator="equal">
      <formula>"Compliant"</formula>
    </cfRule>
  </conditionalFormatting>
  <conditionalFormatting sqref="L8">
    <cfRule type="cellIs" dxfId="1587" priority="1437" stopIfTrue="1" operator="equal">
      <formula>"Non Compliant"</formula>
    </cfRule>
    <cfRule type="cellIs" dxfId="1586" priority="1438" stopIfTrue="1" operator="equal">
      <formula>"Compliant"</formula>
    </cfRule>
  </conditionalFormatting>
  <conditionalFormatting sqref="L9">
    <cfRule type="cellIs" dxfId="1585" priority="1435" stopIfTrue="1" operator="equal">
      <formula>"Non Compliant"</formula>
    </cfRule>
    <cfRule type="cellIs" dxfId="1584" priority="1436" stopIfTrue="1" operator="equal">
      <formula>"Compliant"</formula>
    </cfRule>
  </conditionalFormatting>
  <conditionalFormatting sqref="L11">
    <cfRule type="cellIs" dxfId="1583" priority="1433" stopIfTrue="1" operator="equal">
      <formula>"Non Compliant"</formula>
    </cfRule>
    <cfRule type="cellIs" dxfId="1582" priority="1434" stopIfTrue="1" operator="equal">
      <formula>"Compliant"</formula>
    </cfRule>
  </conditionalFormatting>
  <conditionalFormatting sqref="L13">
    <cfRule type="cellIs" dxfId="1581" priority="1431" stopIfTrue="1" operator="equal">
      <formula>"Non Compliant"</formula>
    </cfRule>
    <cfRule type="cellIs" dxfId="1580" priority="1432" stopIfTrue="1" operator="equal">
      <formula>"Compliant"</formula>
    </cfRule>
  </conditionalFormatting>
  <conditionalFormatting sqref="L22">
    <cfRule type="cellIs" dxfId="1579" priority="1427" stopIfTrue="1" operator="equal">
      <formula>"Non Compliant"</formula>
    </cfRule>
    <cfRule type="cellIs" dxfId="1578" priority="1428" stopIfTrue="1" operator="equal">
      <formula>"Compliant"</formula>
    </cfRule>
  </conditionalFormatting>
  <conditionalFormatting sqref="L30">
    <cfRule type="cellIs" dxfId="1577" priority="1423" stopIfTrue="1" operator="equal">
      <formula>"Non Compliant"</formula>
    </cfRule>
    <cfRule type="cellIs" dxfId="1576" priority="1424" stopIfTrue="1" operator="equal">
      <formula>"Compliant"</formula>
    </cfRule>
  </conditionalFormatting>
  <conditionalFormatting sqref="L20">
    <cfRule type="cellIs" dxfId="1575" priority="1421" stopIfTrue="1" operator="equal">
      <formula>"Non Compliant"</formula>
    </cfRule>
    <cfRule type="cellIs" dxfId="1574" priority="1422" stopIfTrue="1" operator="equal">
      <formula>"Compliant"</formula>
    </cfRule>
  </conditionalFormatting>
  <conditionalFormatting sqref="L28">
    <cfRule type="cellIs" dxfId="1573" priority="1425" stopIfTrue="1" operator="equal">
      <formula>"Non Compliant"</formula>
    </cfRule>
    <cfRule type="cellIs" dxfId="1572" priority="1426" stopIfTrue="1" operator="equal">
      <formula>"Compliant"</formula>
    </cfRule>
  </conditionalFormatting>
  <conditionalFormatting sqref="L21">
    <cfRule type="cellIs" dxfId="1571" priority="1419" stopIfTrue="1" operator="equal">
      <formula>"Non Compliant"</formula>
    </cfRule>
    <cfRule type="cellIs" dxfId="1570" priority="1420" stopIfTrue="1" operator="equal">
      <formula>"Compliant"</formula>
    </cfRule>
  </conditionalFormatting>
  <conditionalFormatting sqref="L25">
    <cfRule type="cellIs" dxfId="1569" priority="1413" stopIfTrue="1" operator="equal">
      <formula>"Non Compliant"</formula>
    </cfRule>
    <cfRule type="cellIs" dxfId="1568" priority="1414" stopIfTrue="1" operator="equal">
      <formula>"Compliant"</formula>
    </cfRule>
  </conditionalFormatting>
  <conditionalFormatting sqref="L26">
    <cfRule type="cellIs" dxfId="1567" priority="1411" stopIfTrue="1" operator="equal">
      <formula>"Non Compliant"</formula>
    </cfRule>
    <cfRule type="cellIs" dxfId="1566" priority="1412" stopIfTrue="1" operator="equal">
      <formula>"Compliant"</formula>
    </cfRule>
  </conditionalFormatting>
  <conditionalFormatting sqref="L27">
    <cfRule type="cellIs" dxfId="1565" priority="1409" stopIfTrue="1" operator="equal">
      <formula>"Non Compliant"</formula>
    </cfRule>
    <cfRule type="cellIs" dxfId="1564" priority="1410" stopIfTrue="1" operator="equal">
      <formula>"Compliant"</formula>
    </cfRule>
  </conditionalFormatting>
  <conditionalFormatting sqref="L29">
    <cfRule type="cellIs" dxfId="1563" priority="1407" stopIfTrue="1" operator="equal">
      <formula>"Non Compliant"</formula>
    </cfRule>
    <cfRule type="cellIs" dxfId="1562" priority="1408" stopIfTrue="1" operator="equal">
      <formula>"Compliant"</formula>
    </cfRule>
  </conditionalFormatting>
  <conditionalFormatting sqref="L31">
    <cfRule type="cellIs" dxfId="1561" priority="1405" stopIfTrue="1" operator="equal">
      <formula>"Non Compliant"</formula>
    </cfRule>
    <cfRule type="cellIs" dxfId="1560" priority="1406" stopIfTrue="1" operator="equal">
      <formula>"Compliant"</formula>
    </cfRule>
  </conditionalFormatting>
  <conditionalFormatting sqref="L40">
    <cfRule type="cellIs" dxfId="1559" priority="1401" stopIfTrue="1" operator="equal">
      <formula>"Non Compliant"</formula>
    </cfRule>
    <cfRule type="cellIs" dxfId="1558" priority="1402" stopIfTrue="1" operator="equal">
      <formula>"Compliant"</formula>
    </cfRule>
  </conditionalFormatting>
  <conditionalFormatting sqref="L48">
    <cfRule type="cellIs" dxfId="1557" priority="1397" stopIfTrue="1" operator="equal">
      <formula>"Non Compliant"</formula>
    </cfRule>
    <cfRule type="cellIs" dxfId="1556" priority="1398" stopIfTrue="1" operator="equal">
      <formula>"Compliant"</formula>
    </cfRule>
  </conditionalFormatting>
  <conditionalFormatting sqref="L38">
    <cfRule type="cellIs" dxfId="1555" priority="1395" stopIfTrue="1" operator="equal">
      <formula>"Non Compliant"</formula>
    </cfRule>
    <cfRule type="cellIs" dxfId="1554" priority="1396" stopIfTrue="1" operator="equal">
      <formula>"Compliant"</formula>
    </cfRule>
  </conditionalFormatting>
  <conditionalFormatting sqref="L46">
    <cfRule type="cellIs" dxfId="1553" priority="1399" stopIfTrue="1" operator="equal">
      <formula>"Non Compliant"</formula>
    </cfRule>
    <cfRule type="cellIs" dxfId="1552" priority="1400" stopIfTrue="1" operator="equal">
      <formula>"Compliant"</formula>
    </cfRule>
  </conditionalFormatting>
  <conditionalFormatting sqref="L39">
    <cfRule type="cellIs" dxfId="1551" priority="1393" stopIfTrue="1" operator="equal">
      <formula>"Non Compliant"</formula>
    </cfRule>
    <cfRule type="cellIs" dxfId="1550" priority="1394" stopIfTrue="1" operator="equal">
      <formula>"Compliant"</formula>
    </cfRule>
  </conditionalFormatting>
  <conditionalFormatting sqref="L43">
    <cfRule type="cellIs" dxfId="1549" priority="1387" stopIfTrue="1" operator="equal">
      <formula>"Non Compliant"</formula>
    </cfRule>
    <cfRule type="cellIs" dxfId="1548" priority="1388" stopIfTrue="1" operator="equal">
      <formula>"Compliant"</formula>
    </cfRule>
  </conditionalFormatting>
  <conditionalFormatting sqref="L44">
    <cfRule type="cellIs" dxfId="1547" priority="1385" stopIfTrue="1" operator="equal">
      <formula>"Non Compliant"</formula>
    </cfRule>
    <cfRule type="cellIs" dxfId="1546" priority="1386" stopIfTrue="1" operator="equal">
      <formula>"Compliant"</formula>
    </cfRule>
  </conditionalFormatting>
  <conditionalFormatting sqref="L45">
    <cfRule type="cellIs" dxfId="1545" priority="1383" stopIfTrue="1" operator="equal">
      <formula>"Non Compliant"</formula>
    </cfRule>
    <cfRule type="cellIs" dxfId="1544" priority="1384" stopIfTrue="1" operator="equal">
      <formula>"Compliant"</formula>
    </cfRule>
  </conditionalFormatting>
  <conditionalFormatting sqref="L47">
    <cfRule type="cellIs" dxfId="1543" priority="1381" stopIfTrue="1" operator="equal">
      <formula>"Non Compliant"</formula>
    </cfRule>
    <cfRule type="cellIs" dxfId="1542" priority="1382" stopIfTrue="1" operator="equal">
      <formula>"Compliant"</formula>
    </cfRule>
  </conditionalFormatting>
  <conditionalFormatting sqref="L49">
    <cfRule type="cellIs" dxfId="1541" priority="1379" stopIfTrue="1" operator="equal">
      <formula>"Non Compliant"</formula>
    </cfRule>
    <cfRule type="cellIs" dxfId="1540" priority="1380" stopIfTrue="1" operator="equal">
      <formula>"Compliant"</formula>
    </cfRule>
  </conditionalFormatting>
  <conditionalFormatting sqref="L58">
    <cfRule type="cellIs" dxfId="1539" priority="1375" stopIfTrue="1" operator="equal">
      <formula>"Non Compliant"</formula>
    </cfRule>
    <cfRule type="cellIs" dxfId="1538" priority="1376" stopIfTrue="1" operator="equal">
      <formula>"Compliant"</formula>
    </cfRule>
  </conditionalFormatting>
  <conditionalFormatting sqref="L66">
    <cfRule type="cellIs" dxfId="1537" priority="1371" stopIfTrue="1" operator="equal">
      <formula>"Non Compliant"</formula>
    </cfRule>
    <cfRule type="cellIs" dxfId="1536" priority="1372" stopIfTrue="1" operator="equal">
      <formula>"Compliant"</formula>
    </cfRule>
  </conditionalFormatting>
  <conditionalFormatting sqref="L56">
    <cfRule type="cellIs" dxfId="1535" priority="1369" stopIfTrue="1" operator="equal">
      <formula>"Non Compliant"</formula>
    </cfRule>
    <cfRule type="cellIs" dxfId="1534" priority="1370" stopIfTrue="1" operator="equal">
      <formula>"Compliant"</formula>
    </cfRule>
  </conditionalFormatting>
  <conditionalFormatting sqref="L64">
    <cfRule type="cellIs" dxfId="1533" priority="1373" stopIfTrue="1" operator="equal">
      <formula>"Non Compliant"</formula>
    </cfRule>
    <cfRule type="cellIs" dxfId="1532" priority="1374" stopIfTrue="1" operator="equal">
      <formula>"Compliant"</formula>
    </cfRule>
  </conditionalFormatting>
  <conditionalFormatting sqref="L57">
    <cfRule type="cellIs" dxfId="1531" priority="1367" stopIfTrue="1" operator="equal">
      <formula>"Non Compliant"</formula>
    </cfRule>
    <cfRule type="cellIs" dxfId="1530" priority="1368" stopIfTrue="1" operator="equal">
      <formula>"Compliant"</formula>
    </cfRule>
  </conditionalFormatting>
  <conditionalFormatting sqref="L61">
    <cfRule type="cellIs" dxfId="1529" priority="1361" stopIfTrue="1" operator="equal">
      <formula>"Non Compliant"</formula>
    </cfRule>
    <cfRule type="cellIs" dxfId="1528" priority="1362" stopIfTrue="1" operator="equal">
      <formula>"Compliant"</formula>
    </cfRule>
  </conditionalFormatting>
  <conditionalFormatting sqref="L62">
    <cfRule type="cellIs" dxfId="1527" priority="1359" stopIfTrue="1" operator="equal">
      <formula>"Non Compliant"</formula>
    </cfRule>
    <cfRule type="cellIs" dxfId="1526" priority="1360" stopIfTrue="1" operator="equal">
      <formula>"Compliant"</formula>
    </cfRule>
  </conditionalFormatting>
  <conditionalFormatting sqref="L63">
    <cfRule type="cellIs" dxfId="1525" priority="1357" stopIfTrue="1" operator="equal">
      <formula>"Non Compliant"</formula>
    </cfRule>
    <cfRule type="cellIs" dxfId="1524" priority="1358" stopIfTrue="1" operator="equal">
      <formula>"Compliant"</formula>
    </cfRule>
  </conditionalFormatting>
  <conditionalFormatting sqref="L65">
    <cfRule type="cellIs" dxfId="1523" priority="1355" stopIfTrue="1" operator="equal">
      <formula>"Non Compliant"</formula>
    </cfRule>
    <cfRule type="cellIs" dxfId="1522" priority="1356" stopIfTrue="1" operator="equal">
      <formula>"Compliant"</formula>
    </cfRule>
  </conditionalFormatting>
  <conditionalFormatting sqref="L67">
    <cfRule type="cellIs" dxfId="1521" priority="1353" stopIfTrue="1" operator="equal">
      <formula>"Non Compliant"</formula>
    </cfRule>
    <cfRule type="cellIs" dxfId="1520" priority="1354" stopIfTrue="1" operator="equal">
      <formula>"Compliant"</formula>
    </cfRule>
  </conditionalFormatting>
  <conditionalFormatting sqref="L76">
    <cfRule type="cellIs" dxfId="1519" priority="1349" stopIfTrue="1" operator="equal">
      <formula>"Non Compliant"</formula>
    </cfRule>
    <cfRule type="cellIs" dxfId="1518" priority="1350" stopIfTrue="1" operator="equal">
      <formula>"Compliant"</formula>
    </cfRule>
  </conditionalFormatting>
  <conditionalFormatting sqref="L84">
    <cfRule type="cellIs" dxfId="1517" priority="1345" stopIfTrue="1" operator="equal">
      <formula>"Non Compliant"</formula>
    </cfRule>
    <cfRule type="cellIs" dxfId="1516" priority="1346" stopIfTrue="1" operator="equal">
      <formula>"Compliant"</formula>
    </cfRule>
  </conditionalFormatting>
  <conditionalFormatting sqref="L74">
    <cfRule type="cellIs" dxfId="1515" priority="1343" stopIfTrue="1" operator="equal">
      <formula>"Non Compliant"</formula>
    </cfRule>
    <cfRule type="cellIs" dxfId="1514" priority="1344" stopIfTrue="1" operator="equal">
      <formula>"Compliant"</formula>
    </cfRule>
  </conditionalFormatting>
  <conditionalFormatting sqref="L82">
    <cfRule type="cellIs" dxfId="1513" priority="1347" stopIfTrue="1" operator="equal">
      <formula>"Non Compliant"</formula>
    </cfRule>
    <cfRule type="cellIs" dxfId="1512" priority="1348" stopIfTrue="1" operator="equal">
      <formula>"Compliant"</formula>
    </cfRule>
  </conditionalFormatting>
  <conditionalFormatting sqref="L75">
    <cfRule type="cellIs" dxfId="1511" priority="1341" stopIfTrue="1" operator="equal">
      <formula>"Non Compliant"</formula>
    </cfRule>
    <cfRule type="cellIs" dxfId="1510" priority="1342" stopIfTrue="1" operator="equal">
      <formula>"Compliant"</formula>
    </cfRule>
  </conditionalFormatting>
  <conditionalFormatting sqref="L77">
    <cfRule type="cellIs" dxfId="1509" priority="1339" stopIfTrue="1" operator="equal">
      <formula>"Non Compliant"</formula>
    </cfRule>
    <cfRule type="cellIs" dxfId="1508" priority="1340" stopIfTrue="1" operator="equal">
      <formula>"Compliant"</formula>
    </cfRule>
  </conditionalFormatting>
  <conditionalFormatting sqref="L78">
    <cfRule type="cellIs" dxfId="1507" priority="1337" stopIfTrue="1" operator="equal">
      <formula>"Non Compliant"</formula>
    </cfRule>
    <cfRule type="cellIs" dxfId="1506" priority="1338" stopIfTrue="1" operator="equal">
      <formula>"Compliant"</formula>
    </cfRule>
  </conditionalFormatting>
  <conditionalFormatting sqref="L79">
    <cfRule type="cellIs" dxfId="1505" priority="1335" stopIfTrue="1" operator="equal">
      <formula>"Non Compliant"</formula>
    </cfRule>
    <cfRule type="cellIs" dxfId="1504" priority="1336" stopIfTrue="1" operator="equal">
      <formula>"Compliant"</formula>
    </cfRule>
  </conditionalFormatting>
  <conditionalFormatting sqref="L80">
    <cfRule type="cellIs" dxfId="1503" priority="1333" stopIfTrue="1" operator="equal">
      <formula>"Non Compliant"</formula>
    </cfRule>
    <cfRule type="cellIs" dxfId="1502" priority="1334" stopIfTrue="1" operator="equal">
      <formula>"Compliant"</formula>
    </cfRule>
  </conditionalFormatting>
  <conditionalFormatting sqref="L81">
    <cfRule type="cellIs" dxfId="1501" priority="1331" stopIfTrue="1" operator="equal">
      <formula>"Non Compliant"</formula>
    </cfRule>
    <cfRule type="cellIs" dxfId="1500" priority="1332" stopIfTrue="1" operator="equal">
      <formula>"Compliant"</formula>
    </cfRule>
  </conditionalFormatting>
  <conditionalFormatting sqref="L83">
    <cfRule type="cellIs" dxfId="1499" priority="1329" stopIfTrue="1" operator="equal">
      <formula>"Non Compliant"</formula>
    </cfRule>
    <cfRule type="cellIs" dxfId="1498" priority="1330" stopIfTrue="1" operator="equal">
      <formula>"Compliant"</formula>
    </cfRule>
  </conditionalFormatting>
  <conditionalFormatting sqref="L85">
    <cfRule type="cellIs" dxfId="1497" priority="1327" stopIfTrue="1" operator="equal">
      <formula>"Non Compliant"</formula>
    </cfRule>
    <cfRule type="cellIs" dxfId="1496" priority="1328" stopIfTrue="1" operator="equal">
      <formula>"Compliant"</formula>
    </cfRule>
  </conditionalFormatting>
  <conditionalFormatting sqref="L94">
    <cfRule type="cellIs" dxfId="1495" priority="1323" stopIfTrue="1" operator="equal">
      <formula>"Non Compliant"</formula>
    </cfRule>
    <cfRule type="cellIs" dxfId="1494" priority="1324" stopIfTrue="1" operator="equal">
      <formula>"Compliant"</formula>
    </cfRule>
  </conditionalFormatting>
  <conditionalFormatting sqref="L102">
    <cfRule type="cellIs" dxfId="1493" priority="1319" stopIfTrue="1" operator="equal">
      <formula>"Non Compliant"</formula>
    </cfRule>
    <cfRule type="cellIs" dxfId="1492" priority="1320" stopIfTrue="1" operator="equal">
      <formula>"Compliant"</formula>
    </cfRule>
  </conditionalFormatting>
  <conditionalFormatting sqref="L92">
    <cfRule type="cellIs" dxfId="1491" priority="1317" stopIfTrue="1" operator="equal">
      <formula>"Non Compliant"</formula>
    </cfRule>
    <cfRule type="cellIs" dxfId="1490" priority="1318" stopIfTrue="1" operator="equal">
      <formula>"Compliant"</formula>
    </cfRule>
  </conditionalFormatting>
  <conditionalFormatting sqref="L100">
    <cfRule type="cellIs" dxfId="1489" priority="1321" stopIfTrue="1" operator="equal">
      <formula>"Non Compliant"</formula>
    </cfRule>
    <cfRule type="cellIs" dxfId="1488" priority="1322" stopIfTrue="1" operator="equal">
      <formula>"Compliant"</formula>
    </cfRule>
  </conditionalFormatting>
  <conditionalFormatting sqref="L93">
    <cfRule type="cellIs" dxfId="1487" priority="1315" stopIfTrue="1" operator="equal">
      <formula>"Non Compliant"</formula>
    </cfRule>
    <cfRule type="cellIs" dxfId="1486" priority="1316" stopIfTrue="1" operator="equal">
      <formula>"Compliant"</formula>
    </cfRule>
  </conditionalFormatting>
  <conditionalFormatting sqref="L95">
    <cfRule type="cellIs" dxfId="1485" priority="1313" stopIfTrue="1" operator="equal">
      <formula>"Non Compliant"</formula>
    </cfRule>
    <cfRule type="cellIs" dxfId="1484" priority="1314" stopIfTrue="1" operator="equal">
      <formula>"Compliant"</formula>
    </cfRule>
  </conditionalFormatting>
  <conditionalFormatting sqref="L96">
    <cfRule type="cellIs" dxfId="1483" priority="1311" stopIfTrue="1" operator="equal">
      <formula>"Non Compliant"</formula>
    </cfRule>
    <cfRule type="cellIs" dxfId="1482" priority="1312" stopIfTrue="1" operator="equal">
      <formula>"Compliant"</formula>
    </cfRule>
  </conditionalFormatting>
  <conditionalFormatting sqref="L97">
    <cfRule type="cellIs" dxfId="1481" priority="1309" stopIfTrue="1" operator="equal">
      <formula>"Non Compliant"</formula>
    </cfRule>
    <cfRule type="cellIs" dxfId="1480" priority="1310" stopIfTrue="1" operator="equal">
      <formula>"Compliant"</formula>
    </cfRule>
  </conditionalFormatting>
  <conditionalFormatting sqref="L98">
    <cfRule type="cellIs" dxfId="1479" priority="1307" stopIfTrue="1" operator="equal">
      <formula>"Non Compliant"</formula>
    </cfRule>
    <cfRule type="cellIs" dxfId="1478" priority="1308" stopIfTrue="1" operator="equal">
      <formula>"Compliant"</formula>
    </cfRule>
  </conditionalFormatting>
  <conditionalFormatting sqref="L99">
    <cfRule type="cellIs" dxfId="1477" priority="1305" stopIfTrue="1" operator="equal">
      <formula>"Non Compliant"</formula>
    </cfRule>
    <cfRule type="cellIs" dxfId="1476" priority="1306" stopIfTrue="1" operator="equal">
      <formula>"Compliant"</formula>
    </cfRule>
  </conditionalFormatting>
  <conditionalFormatting sqref="L101">
    <cfRule type="cellIs" dxfId="1475" priority="1303" stopIfTrue="1" operator="equal">
      <formula>"Non Compliant"</formula>
    </cfRule>
    <cfRule type="cellIs" dxfId="1474" priority="1304" stopIfTrue="1" operator="equal">
      <formula>"Compliant"</formula>
    </cfRule>
  </conditionalFormatting>
  <conditionalFormatting sqref="L103">
    <cfRule type="cellIs" dxfId="1473" priority="1301" stopIfTrue="1" operator="equal">
      <formula>"Non Compliant"</formula>
    </cfRule>
    <cfRule type="cellIs" dxfId="1472" priority="1302" stopIfTrue="1" operator="equal">
      <formula>"Compliant"</formula>
    </cfRule>
  </conditionalFormatting>
  <conditionalFormatting sqref="L112">
    <cfRule type="cellIs" dxfId="1471" priority="1297" stopIfTrue="1" operator="equal">
      <formula>"Non Compliant"</formula>
    </cfRule>
    <cfRule type="cellIs" dxfId="1470" priority="1298" stopIfTrue="1" operator="equal">
      <formula>"Compliant"</formula>
    </cfRule>
  </conditionalFormatting>
  <conditionalFormatting sqref="L120">
    <cfRule type="cellIs" dxfId="1469" priority="1293" stopIfTrue="1" operator="equal">
      <formula>"Non Compliant"</formula>
    </cfRule>
    <cfRule type="cellIs" dxfId="1468" priority="1294" stopIfTrue="1" operator="equal">
      <formula>"Compliant"</formula>
    </cfRule>
  </conditionalFormatting>
  <conditionalFormatting sqref="L110">
    <cfRule type="cellIs" dxfId="1467" priority="1291" stopIfTrue="1" operator="equal">
      <formula>"Non Compliant"</formula>
    </cfRule>
    <cfRule type="cellIs" dxfId="1466" priority="1292" stopIfTrue="1" operator="equal">
      <formula>"Compliant"</formula>
    </cfRule>
  </conditionalFormatting>
  <conditionalFormatting sqref="L118">
    <cfRule type="cellIs" dxfId="1465" priority="1295" stopIfTrue="1" operator="equal">
      <formula>"Non Compliant"</formula>
    </cfRule>
    <cfRule type="cellIs" dxfId="1464" priority="1296" stopIfTrue="1" operator="equal">
      <formula>"Compliant"</formula>
    </cfRule>
  </conditionalFormatting>
  <conditionalFormatting sqref="L111">
    <cfRule type="cellIs" dxfId="1463" priority="1289" stopIfTrue="1" operator="equal">
      <formula>"Non Compliant"</formula>
    </cfRule>
    <cfRule type="cellIs" dxfId="1462" priority="1290" stopIfTrue="1" operator="equal">
      <formula>"Compliant"</formula>
    </cfRule>
  </conditionalFormatting>
  <conditionalFormatting sqref="L113">
    <cfRule type="cellIs" dxfId="1461" priority="1287" stopIfTrue="1" operator="equal">
      <formula>"Non Compliant"</formula>
    </cfRule>
    <cfRule type="cellIs" dxfId="1460" priority="1288" stopIfTrue="1" operator="equal">
      <formula>"Compliant"</formula>
    </cfRule>
  </conditionalFormatting>
  <conditionalFormatting sqref="L114">
    <cfRule type="cellIs" dxfId="1459" priority="1285" stopIfTrue="1" operator="equal">
      <formula>"Non Compliant"</formula>
    </cfRule>
    <cfRule type="cellIs" dxfId="1458" priority="1286" stopIfTrue="1" operator="equal">
      <formula>"Compliant"</formula>
    </cfRule>
  </conditionalFormatting>
  <conditionalFormatting sqref="L115">
    <cfRule type="cellIs" dxfId="1457" priority="1283" stopIfTrue="1" operator="equal">
      <formula>"Non Compliant"</formula>
    </cfRule>
    <cfRule type="cellIs" dxfId="1456" priority="1284" stopIfTrue="1" operator="equal">
      <formula>"Compliant"</formula>
    </cfRule>
  </conditionalFormatting>
  <conditionalFormatting sqref="L116">
    <cfRule type="cellIs" dxfId="1455" priority="1281" stopIfTrue="1" operator="equal">
      <formula>"Non Compliant"</formula>
    </cfRule>
    <cfRule type="cellIs" dxfId="1454" priority="1282" stopIfTrue="1" operator="equal">
      <formula>"Compliant"</formula>
    </cfRule>
  </conditionalFormatting>
  <conditionalFormatting sqref="L117">
    <cfRule type="cellIs" dxfId="1453" priority="1279" stopIfTrue="1" operator="equal">
      <formula>"Non Compliant"</formula>
    </cfRule>
    <cfRule type="cellIs" dxfId="1452" priority="1280" stopIfTrue="1" operator="equal">
      <formula>"Compliant"</formula>
    </cfRule>
  </conditionalFormatting>
  <conditionalFormatting sqref="L119">
    <cfRule type="cellIs" dxfId="1451" priority="1277" stopIfTrue="1" operator="equal">
      <formula>"Non Compliant"</formula>
    </cfRule>
    <cfRule type="cellIs" dxfId="1450" priority="1278" stopIfTrue="1" operator="equal">
      <formula>"Compliant"</formula>
    </cfRule>
  </conditionalFormatting>
  <conditionalFormatting sqref="L121">
    <cfRule type="cellIs" dxfId="1449" priority="1275" stopIfTrue="1" operator="equal">
      <formula>"Non Compliant"</formula>
    </cfRule>
    <cfRule type="cellIs" dxfId="1448" priority="1276" stopIfTrue="1" operator="equal">
      <formula>"Compliant"</formula>
    </cfRule>
  </conditionalFormatting>
  <conditionalFormatting sqref="L130">
    <cfRule type="cellIs" dxfId="1447" priority="1271" stopIfTrue="1" operator="equal">
      <formula>"Non Compliant"</formula>
    </cfRule>
    <cfRule type="cellIs" dxfId="1446" priority="1272" stopIfTrue="1" operator="equal">
      <formula>"Compliant"</formula>
    </cfRule>
  </conditionalFormatting>
  <conditionalFormatting sqref="L138">
    <cfRule type="cellIs" dxfId="1445" priority="1267" stopIfTrue="1" operator="equal">
      <formula>"Non Compliant"</formula>
    </cfRule>
    <cfRule type="cellIs" dxfId="1444" priority="1268" stopIfTrue="1" operator="equal">
      <formula>"Compliant"</formula>
    </cfRule>
  </conditionalFormatting>
  <conditionalFormatting sqref="L128">
    <cfRule type="cellIs" dxfId="1443" priority="1265" stopIfTrue="1" operator="equal">
      <formula>"Non Compliant"</formula>
    </cfRule>
    <cfRule type="cellIs" dxfId="1442" priority="1266" stopIfTrue="1" operator="equal">
      <formula>"Compliant"</formula>
    </cfRule>
  </conditionalFormatting>
  <conditionalFormatting sqref="L136">
    <cfRule type="cellIs" dxfId="1441" priority="1269" stopIfTrue="1" operator="equal">
      <formula>"Non Compliant"</formula>
    </cfRule>
    <cfRule type="cellIs" dxfId="1440" priority="1270" stopIfTrue="1" operator="equal">
      <formula>"Compliant"</formula>
    </cfRule>
  </conditionalFormatting>
  <conditionalFormatting sqref="L129">
    <cfRule type="cellIs" dxfId="1439" priority="1263" stopIfTrue="1" operator="equal">
      <formula>"Non Compliant"</formula>
    </cfRule>
    <cfRule type="cellIs" dxfId="1438" priority="1264" stopIfTrue="1" operator="equal">
      <formula>"Compliant"</formula>
    </cfRule>
  </conditionalFormatting>
  <conditionalFormatting sqref="L131">
    <cfRule type="cellIs" dxfId="1437" priority="1261" stopIfTrue="1" operator="equal">
      <formula>"Non Compliant"</formula>
    </cfRule>
    <cfRule type="cellIs" dxfId="1436" priority="1262" stopIfTrue="1" operator="equal">
      <formula>"Compliant"</formula>
    </cfRule>
  </conditionalFormatting>
  <conditionalFormatting sqref="L132">
    <cfRule type="cellIs" dxfId="1435" priority="1259" stopIfTrue="1" operator="equal">
      <formula>"Non Compliant"</formula>
    </cfRule>
    <cfRule type="cellIs" dxfId="1434" priority="1260" stopIfTrue="1" operator="equal">
      <formula>"Compliant"</formula>
    </cfRule>
  </conditionalFormatting>
  <conditionalFormatting sqref="L133">
    <cfRule type="cellIs" dxfId="1433" priority="1257" stopIfTrue="1" operator="equal">
      <formula>"Non Compliant"</formula>
    </cfRule>
    <cfRule type="cellIs" dxfId="1432" priority="1258" stopIfTrue="1" operator="equal">
      <formula>"Compliant"</formula>
    </cfRule>
  </conditionalFormatting>
  <conditionalFormatting sqref="L134">
    <cfRule type="cellIs" dxfId="1431" priority="1255" stopIfTrue="1" operator="equal">
      <formula>"Non Compliant"</formula>
    </cfRule>
    <cfRule type="cellIs" dxfId="1430" priority="1256" stopIfTrue="1" operator="equal">
      <formula>"Compliant"</formula>
    </cfRule>
  </conditionalFormatting>
  <conditionalFormatting sqref="L135">
    <cfRule type="cellIs" dxfId="1429" priority="1253" stopIfTrue="1" operator="equal">
      <formula>"Non Compliant"</formula>
    </cfRule>
    <cfRule type="cellIs" dxfId="1428" priority="1254" stopIfTrue="1" operator="equal">
      <formula>"Compliant"</formula>
    </cfRule>
  </conditionalFormatting>
  <conditionalFormatting sqref="L137">
    <cfRule type="cellIs" dxfId="1427" priority="1251" stopIfTrue="1" operator="equal">
      <formula>"Non Compliant"</formula>
    </cfRule>
    <cfRule type="cellIs" dxfId="1426" priority="1252" stopIfTrue="1" operator="equal">
      <formula>"Compliant"</formula>
    </cfRule>
  </conditionalFormatting>
  <conditionalFormatting sqref="L139">
    <cfRule type="cellIs" dxfId="1425" priority="1249" stopIfTrue="1" operator="equal">
      <formula>"Non Compliant"</formula>
    </cfRule>
    <cfRule type="cellIs" dxfId="1424" priority="1250" stopIfTrue="1" operator="equal">
      <formula>"Compliant"</formula>
    </cfRule>
  </conditionalFormatting>
  <conditionalFormatting sqref="L148">
    <cfRule type="cellIs" dxfId="1423" priority="1245" stopIfTrue="1" operator="equal">
      <formula>"Non Compliant"</formula>
    </cfRule>
    <cfRule type="cellIs" dxfId="1422" priority="1246" stopIfTrue="1" operator="equal">
      <formula>"Compliant"</formula>
    </cfRule>
  </conditionalFormatting>
  <conditionalFormatting sqref="L156">
    <cfRule type="cellIs" dxfId="1421" priority="1241" stopIfTrue="1" operator="equal">
      <formula>"Non Compliant"</formula>
    </cfRule>
    <cfRule type="cellIs" dxfId="1420" priority="1242" stopIfTrue="1" operator="equal">
      <formula>"Compliant"</formula>
    </cfRule>
  </conditionalFormatting>
  <conditionalFormatting sqref="L154">
    <cfRule type="cellIs" dxfId="1419" priority="1243" stopIfTrue="1" operator="equal">
      <formula>"Non Compliant"</formula>
    </cfRule>
    <cfRule type="cellIs" dxfId="1418" priority="1244" stopIfTrue="1" operator="equal">
      <formula>"Compliant"</formula>
    </cfRule>
  </conditionalFormatting>
  <conditionalFormatting sqref="L147">
    <cfRule type="cellIs" dxfId="1417" priority="1239" stopIfTrue="1" operator="equal">
      <formula>"Non Compliant"</formula>
    </cfRule>
    <cfRule type="cellIs" dxfId="1416" priority="1240" stopIfTrue="1" operator="equal">
      <formula>"Compliant"</formula>
    </cfRule>
  </conditionalFormatting>
  <conditionalFormatting sqref="L149">
    <cfRule type="cellIs" dxfId="1415" priority="1237" stopIfTrue="1" operator="equal">
      <formula>"Non Compliant"</formula>
    </cfRule>
    <cfRule type="cellIs" dxfId="1414" priority="1238" stopIfTrue="1" operator="equal">
      <formula>"Compliant"</formula>
    </cfRule>
  </conditionalFormatting>
  <conditionalFormatting sqref="L150">
    <cfRule type="cellIs" dxfId="1413" priority="1235" stopIfTrue="1" operator="equal">
      <formula>"Non Compliant"</formula>
    </cfRule>
    <cfRule type="cellIs" dxfId="1412" priority="1236" stopIfTrue="1" operator="equal">
      <formula>"Compliant"</formula>
    </cfRule>
  </conditionalFormatting>
  <conditionalFormatting sqref="L151">
    <cfRule type="cellIs" dxfId="1411" priority="1233" stopIfTrue="1" operator="equal">
      <formula>"Non Compliant"</formula>
    </cfRule>
    <cfRule type="cellIs" dxfId="1410" priority="1234" stopIfTrue="1" operator="equal">
      <formula>"Compliant"</formula>
    </cfRule>
  </conditionalFormatting>
  <conditionalFormatting sqref="L146">
    <cfRule type="cellIs" dxfId="1409" priority="1229" stopIfTrue="1" operator="equal">
      <formula>"Non Compliant"</formula>
    </cfRule>
    <cfRule type="cellIs" dxfId="1408" priority="1230" stopIfTrue="1" operator="equal">
      <formula>"Compliant"</formula>
    </cfRule>
  </conditionalFormatting>
  <conditionalFormatting sqref="L155">
    <cfRule type="cellIs" dxfId="1407" priority="1231" stopIfTrue="1" operator="equal">
      <formula>"Non Compliant"</formula>
    </cfRule>
    <cfRule type="cellIs" dxfId="1406" priority="1232" stopIfTrue="1" operator="equal">
      <formula>"Compliant"</formula>
    </cfRule>
  </conditionalFormatting>
  <conditionalFormatting sqref="L157">
    <cfRule type="cellIs" dxfId="1405" priority="1223" stopIfTrue="1" operator="equal">
      <formula>"Non Compliant"</formula>
    </cfRule>
    <cfRule type="cellIs" dxfId="1404" priority="1224" stopIfTrue="1" operator="equal">
      <formula>"Compliant"</formula>
    </cfRule>
  </conditionalFormatting>
  <conditionalFormatting sqref="L152">
    <cfRule type="cellIs" dxfId="1403" priority="1227" stopIfTrue="1" operator="equal">
      <formula>"Non Compliant"</formula>
    </cfRule>
    <cfRule type="cellIs" dxfId="1402" priority="1228" stopIfTrue="1" operator="equal">
      <formula>"Compliant"</formula>
    </cfRule>
  </conditionalFormatting>
  <conditionalFormatting sqref="L153">
    <cfRule type="cellIs" dxfId="1401" priority="1225" stopIfTrue="1" operator="equal">
      <formula>"Non Compliant"</formula>
    </cfRule>
    <cfRule type="cellIs" dxfId="1400" priority="1226" stopIfTrue="1" operator="equal">
      <formula>"Compliant"</formula>
    </cfRule>
  </conditionalFormatting>
  <conditionalFormatting sqref="L166">
    <cfRule type="cellIs" dxfId="1399" priority="1219" stopIfTrue="1" operator="equal">
      <formula>"Non Compliant"</formula>
    </cfRule>
    <cfRule type="cellIs" dxfId="1398" priority="1220" stopIfTrue="1" operator="equal">
      <formula>"Compliant"</formula>
    </cfRule>
  </conditionalFormatting>
  <conditionalFormatting sqref="L174">
    <cfRule type="cellIs" dxfId="1397" priority="1215" stopIfTrue="1" operator="equal">
      <formula>"Non Compliant"</formula>
    </cfRule>
    <cfRule type="cellIs" dxfId="1396" priority="1216" stopIfTrue="1" operator="equal">
      <formula>"Compliant"</formula>
    </cfRule>
  </conditionalFormatting>
  <conditionalFormatting sqref="L172">
    <cfRule type="cellIs" dxfId="1395" priority="1217" stopIfTrue="1" operator="equal">
      <formula>"Non Compliant"</formula>
    </cfRule>
    <cfRule type="cellIs" dxfId="1394" priority="1218" stopIfTrue="1" operator="equal">
      <formula>"Compliant"</formula>
    </cfRule>
  </conditionalFormatting>
  <conditionalFormatting sqref="L165">
    <cfRule type="cellIs" dxfId="1393" priority="1213" stopIfTrue="1" operator="equal">
      <formula>"Non Compliant"</formula>
    </cfRule>
    <cfRule type="cellIs" dxfId="1392" priority="1214" stopIfTrue="1" operator="equal">
      <formula>"Compliant"</formula>
    </cfRule>
  </conditionalFormatting>
  <conditionalFormatting sqref="L167">
    <cfRule type="cellIs" dxfId="1391" priority="1211" stopIfTrue="1" operator="equal">
      <formula>"Non Compliant"</formula>
    </cfRule>
    <cfRule type="cellIs" dxfId="1390" priority="1212" stopIfTrue="1" operator="equal">
      <formula>"Compliant"</formula>
    </cfRule>
  </conditionalFormatting>
  <conditionalFormatting sqref="L168">
    <cfRule type="cellIs" dxfId="1389" priority="1209" stopIfTrue="1" operator="equal">
      <formula>"Non Compliant"</formula>
    </cfRule>
    <cfRule type="cellIs" dxfId="1388" priority="1210" stopIfTrue="1" operator="equal">
      <formula>"Compliant"</formula>
    </cfRule>
  </conditionalFormatting>
  <conditionalFormatting sqref="L169">
    <cfRule type="cellIs" dxfId="1387" priority="1207" stopIfTrue="1" operator="equal">
      <formula>"Non Compliant"</formula>
    </cfRule>
    <cfRule type="cellIs" dxfId="1386" priority="1208" stopIfTrue="1" operator="equal">
      <formula>"Compliant"</formula>
    </cfRule>
  </conditionalFormatting>
  <conditionalFormatting sqref="L164">
    <cfRule type="cellIs" dxfId="1385" priority="1203" stopIfTrue="1" operator="equal">
      <formula>"Non Compliant"</formula>
    </cfRule>
    <cfRule type="cellIs" dxfId="1384" priority="1204" stopIfTrue="1" operator="equal">
      <formula>"Compliant"</formula>
    </cfRule>
  </conditionalFormatting>
  <conditionalFormatting sqref="L173">
    <cfRule type="cellIs" dxfId="1383" priority="1205" stopIfTrue="1" operator="equal">
      <formula>"Non Compliant"</formula>
    </cfRule>
    <cfRule type="cellIs" dxfId="1382" priority="1206" stopIfTrue="1" operator="equal">
      <formula>"Compliant"</formula>
    </cfRule>
  </conditionalFormatting>
  <conditionalFormatting sqref="L175">
    <cfRule type="cellIs" dxfId="1381" priority="1197" stopIfTrue="1" operator="equal">
      <formula>"Non Compliant"</formula>
    </cfRule>
    <cfRule type="cellIs" dxfId="1380" priority="1198" stopIfTrue="1" operator="equal">
      <formula>"Compliant"</formula>
    </cfRule>
  </conditionalFormatting>
  <conditionalFormatting sqref="L170">
    <cfRule type="cellIs" dxfId="1379" priority="1201" stopIfTrue="1" operator="equal">
      <formula>"Non Compliant"</formula>
    </cfRule>
    <cfRule type="cellIs" dxfId="1378" priority="1202" stopIfTrue="1" operator="equal">
      <formula>"Compliant"</formula>
    </cfRule>
  </conditionalFormatting>
  <conditionalFormatting sqref="L171">
    <cfRule type="cellIs" dxfId="1377" priority="1199" stopIfTrue="1" operator="equal">
      <formula>"Non Compliant"</formula>
    </cfRule>
    <cfRule type="cellIs" dxfId="1376" priority="1200" stopIfTrue="1" operator="equal">
      <formula>"Compliant"</formula>
    </cfRule>
  </conditionalFormatting>
  <conditionalFormatting sqref="L184">
    <cfRule type="cellIs" dxfId="1375" priority="1193" stopIfTrue="1" operator="equal">
      <formula>"Non Compliant"</formula>
    </cfRule>
    <cfRule type="cellIs" dxfId="1374" priority="1194" stopIfTrue="1" operator="equal">
      <formula>"Compliant"</formula>
    </cfRule>
  </conditionalFormatting>
  <conditionalFormatting sqref="L192">
    <cfRule type="cellIs" dxfId="1373" priority="1189" stopIfTrue="1" operator="equal">
      <formula>"Non Compliant"</formula>
    </cfRule>
    <cfRule type="cellIs" dxfId="1372" priority="1190" stopIfTrue="1" operator="equal">
      <formula>"Compliant"</formula>
    </cfRule>
  </conditionalFormatting>
  <conditionalFormatting sqref="L190">
    <cfRule type="cellIs" dxfId="1371" priority="1191" stopIfTrue="1" operator="equal">
      <formula>"Non Compliant"</formula>
    </cfRule>
    <cfRule type="cellIs" dxfId="1370" priority="1192" stopIfTrue="1" operator="equal">
      <formula>"Compliant"</formula>
    </cfRule>
  </conditionalFormatting>
  <conditionalFormatting sqref="L183">
    <cfRule type="cellIs" dxfId="1369" priority="1187" stopIfTrue="1" operator="equal">
      <formula>"Non Compliant"</formula>
    </cfRule>
    <cfRule type="cellIs" dxfId="1368" priority="1188" stopIfTrue="1" operator="equal">
      <formula>"Compliant"</formula>
    </cfRule>
  </conditionalFormatting>
  <conditionalFormatting sqref="L185">
    <cfRule type="cellIs" dxfId="1367" priority="1185" stopIfTrue="1" operator="equal">
      <formula>"Non Compliant"</formula>
    </cfRule>
    <cfRule type="cellIs" dxfId="1366" priority="1186" stopIfTrue="1" operator="equal">
      <formula>"Compliant"</formula>
    </cfRule>
  </conditionalFormatting>
  <conditionalFormatting sqref="L186">
    <cfRule type="cellIs" dxfId="1365" priority="1183" stopIfTrue="1" operator="equal">
      <formula>"Non Compliant"</formula>
    </cfRule>
    <cfRule type="cellIs" dxfId="1364" priority="1184" stopIfTrue="1" operator="equal">
      <formula>"Compliant"</formula>
    </cfRule>
  </conditionalFormatting>
  <conditionalFormatting sqref="L187">
    <cfRule type="cellIs" dxfId="1363" priority="1181" stopIfTrue="1" operator="equal">
      <formula>"Non Compliant"</formula>
    </cfRule>
    <cfRule type="cellIs" dxfId="1362" priority="1182" stopIfTrue="1" operator="equal">
      <formula>"Compliant"</formula>
    </cfRule>
  </conditionalFormatting>
  <conditionalFormatting sqref="L182">
    <cfRule type="cellIs" dxfId="1361" priority="1177" stopIfTrue="1" operator="equal">
      <formula>"Non Compliant"</formula>
    </cfRule>
    <cfRule type="cellIs" dxfId="1360" priority="1178" stopIfTrue="1" operator="equal">
      <formula>"Compliant"</formula>
    </cfRule>
  </conditionalFormatting>
  <conditionalFormatting sqref="L191">
    <cfRule type="cellIs" dxfId="1359" priority="1179" stopIfTrue="1" operator="equal">
      <formula>"Non Compliant"</formula>
    </cfRule>
    <cfRule type="cellIs" dxfId="1358" priority="1180" stopIfTrue="1" operator="equal">
      <formula>"Compliant"</formula>
    </cfRule>
  </conditionalFormatting>
  <conditionalFormatting sqref="L193">
    <cfRule type="cellIs" dxfId="1357" priority="1171" stopIfTrue="1" operator="equal">
      <formula>"Non Compliant"</formula>
    </cfRule>
    <cfRule type="cellIs" dxfId="1356" priority="1172" stopIfTrue="1" operator="equal">
      <formula>"Compliant"</formula>
    </cfRule>
  </conditionalFormatting>
  <conditionalFormatting sqref="L188">
    <cfRule type="cellIs" dxfId="1355" priority="1175" stopIfTrue="1" operator="equal">
      <formula>"Non Compliant"</formula>
    </cfRule>
    <cfRule type="cellIs" dxfId="1354" priority="1176" stopIfTrue="1" operator="equal">
      <formula>"Compliant"</formula>
    </cfRule>
  </conditionalFormatting>
  <conditionalFormatting sqref="L189">
    <cfRule type="cellIs" dxfId="1353" priority="1173" stopIfTrue="1" operator="equal">
      <formula>"Non Compliant"</formula>
    </cfRule>
    <cfRule type="cellIs" dxfId="1352" priority="1174" stopIfTrue="1" operator="equal">
      <formula>"Compliant"</formula>
    </cfRule>
  </conditionalFormatting>
  <conditionalFormatting sqref="L202">
    <cfRule type="cellIs" dxfId="1351" priority="1167" stopIfTrue="1" operator="equal">
      <formula>"Non Compliant"</formula>
    </cfRule>
    <cfRule type="cellIs" dxfId="1350" priority="1168" stopIfTrue="1" operator="equal">
      <formula>"Compliant"</formula>
    </cfRule>
  </conditionalFormatting>
  <conditionalFormatting sqref="L210">
    <cfRule type="cellIs" dxfId="1349" priority="1163" stopIfTrue="1" operator="equal">
      <formula>"Non Compliant"</formula>
    </cfRule>
    <cfRule type="cellIs" dxfId="1348" priority="1164" stopIfTrue="1" operator="equal">
      <formula>"Compliant"</formula>
    </cfRule>
  </conditionalFormatting>
  <conditionalFormatting sqref="L208">
    <cfRule type="cellIs" dxfId="1347" priority="1165" stopIfTrue="1" operator="equal">
      <formula>"Non Compliant"</formula>
    </cfRule>
    <cfRule type="cellIs" dxfId="1346" priority="1166" stopIfTrue="1" operator="equal">
      <formula>"Compliant"</formula>
    </cfRule>
  </conditionalFormatting>
  <conditionalFormatting sqref="L201">
    <cfRule type="cellIs" dxfId="1345" priority="1161" stopIfTrue="1" operator="equal">
      <formula>"Non Compliant"</formula>
    </cfRule>
    <cfRule type="cellIs" dxfId="1344" priority="1162" stopIfTrue="1" operator="equal">
      <formula>"Compliant"</formula>
    </cfRule>
  </conditionalFormatting>
  <conditionalFormatting sqref="L203">
    <cfRule type="cellIs" dxfId="1343" priority="1159" stopIfTrue="1" operator="equal">
      <formula>"Non Compliant"</formula>
    </cfRule>
    <cfRule type="cellIs" dxfId="1342" priority="1160" stopIfTrue="1" operator="equal">
      <formula>"Compliant"</formula>
    </cfRule>
  </conditionalFormatting>
  <conditionalFormatting sqref="L204">
    <cfRule type="cellIs" dxfId="1341" priority="1157" stopIfTrue="1" operator="equal">
      <formula>"Non Compliant"</formula>
    </cfRule>
    <cfRule type="cellIs" dxfId="1340" priority="1158" stopIfTrue="1" operator="equal">
      <formula>"Compliant"</formula>
    </cfRule>
  </conditionalFormatting>
  <conditionalFormatting sqref="L205">
    <cfRule type="cellIs" dxfId="1339" priority="1155" stopIfTrue="1" operator="equal">
      <formula>"Non Compliant"</formula>
    </cfRule>
    <cfRule type="cellIs" dxfId="1338" priority="1156" stopIfTrue="1" operator="equal">
      <formula>"Compliant"</formula>
    </cfRule>
  </conditionalFormatting>
  <conditionalFormatting sqref="L200">
    <cfRule type="cellIs" dxfId="1337" priority="1151" stopIfTrue="1" operator="equal">
      <formula>"Non Compliant"</formula>
    </cfRule>
    <cfRule type="cellIs" dxfId="1336" priority="1152" stopIfTrue="1" operator="equal">
      <formula>"Compliant"</formula>
    </cfRule>
  </conditionalFormatting>
  <conditionalFormatting sqref="L209">
    <cfRule type="cellIs" dxfId="1335" priority="1153" stopIfTrue="1" operator="equal">
      <formula>"Non Compliant"</formula>
    </cfRule>
    <cfRule type="cellIs" dxfId="1334" priority="1154" stopIfTrue="1" operator="equal">
      <formula>"Compliant"</formula>
    </cfRule>
  </conditionalFormatting>
  <conditionalFormatting sqref="L211">
    <cfRule type="cellIs" dxfId="1333" priority="1145" stopIfTrue="1" operator="equal">
      <formula>"Non Compliant"</formula>
    </cfRule>
    <cfRule type="cellIs" dxfId="1332" priority="1146" stopIfTrue="1" operator="equal">
      <formula>"Compliant"</formula>
    </cfRule>
  </conditionalFormatting>
  <conditionalFormatting sqref="L206">
    <cfRule type="cellIs" dxfId="1331" priority="1149" stopIfTrue="1" operator="equal">
      <formula>"Non Compliant"</formula>
    </cfRule>
    <cfRule type="cellIs" dxfId="1330" priority="1150" stopIfTrue="1" operator="equal">
      <formula>"Compliant"</formula>
    </cfRule>
  </conditionalFormatting>
  <conditionalFormatting sqref="L207">
    <cfRule type="cellIs" dxfId="1329" priority="1147" stopIfTrue="1" operator="equal">
      <formula>"Non Compliant"</formula>
    </cfRule>
    <cfRule type="cellIs" dxfId="1328" priority="1148" stopIfTrue="1" operator="equal">
      <formula>"Compliant"</formula>
    </cfRule>
  </conditionalFormatting>
  <conditionalFormatting sqref="L220">
    <cfRule type="cellIs" dxfId="1327" priority="1141" stopIfTrue="1" operator="equal">
      <formula>"Non Compliant"</formula>
    </cfRule>
    <cfRule type="cellIs" dxfId="1326" priority="1142" stopIfTrue="1" operator="equal">
      <formula>"Compliant"</formula>
    </cfRule>
  </conditionalFormatting>
  <conditionalFormatting sqref="L228">
    <cfRule type="cellIs" dxfId="1325" priority="1137" stopIfTrue="1" operator="equal">
      <formula>"Non Compliant"</formula>
    </cfRule>
    <cfRule type="cellIs" dxfId="1324" priority="1138" stopIfTrue="1" operator="equal">
      <formula>"Compliant"</formula>
    </cfRule>
  </conditionalFormatting>
  <conditionalFormatting sqref="L226">
    <cfRule type="cellIs" dxfId="1323" priority="1139" stopIfTrue="1" operator="equal">
      <formula>"Non Compliant"</formula>
    </cfRule>
    <cfRule type="cellIs" dxfId="1322" priority="1140" stopIfTrue="1" operator="equal">
      <formula>"Compliant"</formula>
    </cfRule>
  </conditionalFormatting>
  <conditionalFormatting sqref="L219">
    <cfRule type="cellIs" dxfId="1321" priority="1135" stopIfTrue="1" operator="equal">
      <formula>"Non Compliant"</formula>
    </cfRule>
    <cfRule type="cellIs" dxfId="1320" priority="1136" stopIfTrue="1" operator="equal">
      <formula>"Compliant"</formula>
    </cfRule>
  </conditionalFormatting>
  <conditionalFormatting sqref="L224">
    <cfRule type="cellIs" dxfId="1319" priority="1125" stopIfTrue="1" operator="equal">
      <formula>"Non Compliant"</formula>
    </cfRule>
    <cfRule type="cellIs" dxfId="1318" priority="1126" stopIfTrue="1" operator="equal">
      <formula>"Compliant"</formula>
    </cfRule>
  </conditionalFormatting>
  <conditionalFormatting sqref="L222">
    <cfRule type="cellIs" dxfId="1317" priority="1133" stopIfTrue="1" operator="equal">
      <formula>"Non Compliant"</formula>
    </cfRule>
    <cfRule type="cellIs" dxfId="1316" priority="1134" stopIfTrue="1" operator="equal">
      <formula>"Compliant"</formula>
    </cfRule>
  </conditionalFormatting>
  <conditionalFormatting sqref="L223">
    <cfRule type="cellIs" dxfId="1315" priority="1131" stopIfTrue="1" operator="equal">
      <formula>"Non Compliant"</formula>
    </cfRule>
    <cfRule type="cellIs" dxfId="1314" priority="1132" stopIfTrue="1" operator="equal">
      <formula>"Compliant"</formula>
    </cfRule>
  </conditionalFormatting>
  <conditionalFormatting sqref="L218">
    <cfRule type="cellIs" dxfId="1313" priority="1127" stopIfTrue="1" operator="equal">
      <formula>"Non Compliant"</formula>
    </cfRule>
    <cfRule type="cellIs" dxfId="1312" priority="1128" stopIfTrue="1" operator="equal">
      <formula>"Compliant"</formula>
    </cfRule>
  </conditionalFormatting>
  <conditionalFormatting sqref="L227">
    <cfRule type="cellIs" dxfId="1311" priority="1129" stopIfTrue="1" operator="equal">
      <formula>"Non Compliant"</formula>
    </cfRule>
    <cfRule type="cellIs" dxfId="1310" priority="1130" stopIfTrue="1" operator="equal">
      <formula>"Compliant"</formula>
    </cfRule>
  </conditionalFormatting>
  <conditionalFormatting sqref="L229">
    <cfRule type="cellIs" dxfId="1309" priority="1121" stopIfTrue="1" operator="equal">
      <formula>"Non Compliant"</formula>
    </cfRule>
    <cfRule type="cellIs" dxfId="1308" priority="1122" stopIfTrue="1" operator="equal">
      <formula>"Compliant"</formula>
    </cfRule>
  </conditionalFormatting>
  <conditionalFormatting sqref="L225">
    <cfRule type="cellIs" dxfId="1307" priority="1123" stopIfTrue="1" operator="equal">
      <formula>"Non Compliant"</formula>
    </cfRule>
    <cfRule type="cellIs" dxfId="1306" priority="1124" stopIfTrue="1" operator="equal">
      <formula>"Compliant"</formula>
    </cfRule>
  </conditionalFormatting>
  <conditionalFormatting sqref="L238">
    <cfRule type="cellIs" dxfId="1305" priority="1117" stopIfTrue="1" operator="equal">
      <formula>"Non Compliant"</formula>
    </cfRule>
    <cfRule type="cellIs" dxfId="1304" priority="1118" stopIfTrue="1" operator="equal">
      <formula>"Compliant"</formula>
    </cfRule>
  </conditionalFormatting>
  <conditionalFormatting sqref="L246">
    <cfRule type="cellIs" dxfId="1303" priority="1113" stopIfTrue="1" operator="equal">
      <formula>"Non Compliant"</formula>
    </cfRule>
    <cfRule type="cellIs" dxfId="1302" priority="1114" stopIfTrue="1" operator="equal">
      <formula>"Compliant"</formula>
    </cfRule>
  </conditionalFormatting>
  <conditionalFormatting sqref="L244">
    <cfRule type="cellIs" dxfId="1301" priority="1115" stopIfTrue="1" operator="equal">
      <formula>"Non Compliant"</formula>
    </cfRule>
    <cfRule type="cellIs" dxfId="1300" priority="1116" stopIfTrue="1" operator="equal">
      <formula>"Compliant"</formula>
    </cfRule>
  </conditionalFormatting>
  <conditionalFormatting sqref="L237">
    <cfRule type="cellIs" dxfId="1299" priority="1111" stopIfTrue="1" operator="equal">
      <formula>"Non Compliant"</formula>
    </cfRule>
    <cfRule type="cellIs" dxfId="1298" priority="1112" stopIfTrue="1" operator="equal">
      <formula>"Compliant"</formula>
    </cfRule>
  </conditionalFormatting>
  <conditionalFormatting sqref="L236">
    <cfRule type="cellIs" dxfId="1297" priority="1103" stopIfTrue="1" operator="equal">
      <formula>"Non Compliant"</formula>
    </cfRule>
    <cfRule type="cellIs" dxfId="1296" priority="1104" stopIfTrue="1" operator="equal">
      <formula>"Compliant"</formula>
    </cfRule>
  </conditionalFormatting>
  <conditionalFormatting sqref="L240">
    <cfRule type="cellIs" dxfId="1295" priority="1109" stopIfTrue="1" operator="equal">
      <formula>"Non Compliant"</formula>
    </cfRule>
    <cfRule type="cellIs" dxfId="1294" priority="1110" stopIfTrue="1" operator="equal">
      <formula>"Compliant"</formula>
    </cfRule>
  </conditionalFormatting>
  <conditionalFormatting sqref="L241">
    <cfRule type="cellIs" dxfId="1293" priority="1107" stopIfTrue="1" operator="equal">
      <formula>"Non Compliant"</formula>
    </cfRule>
    <cfRule type="cellIs" dxfId="1292" priority="1108" stopIfTrue="1" operator="equal">
      <formula>"Compliant"</formula>
    </cfRule>
  </conditionalFormatting>
  <conditionalFormatting sqref="L245">
    <cfRule type="cellIs" dxfId="1291" priority="1105" stopIfTrue="1" operator="equal">
      <formula>"Non Compliant"</formula>
    </cfRule>
    <cfRule type="cellIs" dxfId="1290" priority="1106" stopIfTrue="1" operator="equal">
      <formula>"Compliant"</formula>
    </cfRule>
  </conditionalFormatting>
  <conditionalFormatting sqref="L247">
    <cfRule type="cellIs" dxfId="1289" priority="1097" stopIfTrue="1" operator="equal">
      <formula>"Non Compliant"</formula>
    </cfRule>
    <cfRule type="cellIs" dxfId="1288" priority="1098" stopIfTrue="1" operator="equal">
      <formula>"Compliant"</formula>
    </cfRule>
  </conditionalFormatting>
  <conditionalFormatting sqref="L242">
    <cfRule type="cellIs" dxfId="1287" priority="1101" stopIfTrue="1" operator="equal">
      <formula>"Non Compliant"</formula>
    </cfRule>
    <cfRule type="cellIs" dxfId="1286" priority="1102" stopIfTrue="1" operator="equal">
      <formula>"Compliant"</formula>
    </cfRule>
  </conditionalFormatting>
  <conditionalFormatting sqref="L243">
    <cfRule type="cellIs" dxfId="1285" priority="1099" stopIfTrue="1" operator="equal">
      <formula>"Non Compliant"</formula>
    </cfRule>
    <cfRule type="cellIs" dxfId="1284" priority="1100" stopIfTrue="1" operator="equal">
      <formula>"Compliant"</formula>
    </cfRule>
  </conditionalFormatting>
  <conditionalFormatting sqref="L256">
    <cfRule type="cellIs" dxfId="1283" priority="1093" stopIfTrue="1" operator="equal">
      <formula>"Non Compliant"</formula>
    </cfRule>
    <cfRule type="cellIs" dxfId="1282" priority="1094" stopIfTrue="1" operator="equal">
      <formula>"Compliant"</formula>
    </cfRule>
  </conditionalFormatting>
  <conditionalFormatting sqref="L264">
    <cfRule type="cellIs" dxfId="1281" priority="1089" stopIfTrue="1" operator="equal">
      <formula>"Non Compliant"</formula>
    </cfRule>
    <cfRule type="cellIs" dxfId="1280" priority="1090" stopIfTrue="1" operator="equal">
      <formula>"Compliant"</formula>
    </cfRule>
  </conditionalFormatting>
  <conditionalFormatting sqref="L262">
    <cfRule type="cellIs" dxfId="1279" priority="1091" stopIfTrue="1" operator="equal">
      <formula>"Non Compliant"</formula>
    </cfRule>
    <cfRule type="cellIs" dxfId="1278" priority="1092" stopIfTrue="1" operator="equal">
      <formula>"Compliant"</formula>
    </cfRule>
  </conditionalFormatting>
  <conditionalFormatting sqref="L255">
    <cfRule type="cellIs" dxfId="1277" priority="1087" stopIfTrue="1" operator="equal">
      <formula>"Non Compliant"</formula>
    </cfRule>
    <cfRule type="cellIs" dxfId="1276" priority="1088" stopIfTrue="1" operator="equal">
      <formula>"Compliant"</formula>
    </cfRule>
  </conditionalFormatting>
  <conditionalFormatting sqref="L259">
    <cfRule type="cellIs" dxfId="1275" priority="1083" stopIfTrue="1" operator="equal">
      <formula>"Non Compliant"</formula>
    </cfRule>
    <cfRule type="cellIs" dxfId="1274" priority="1084" stopIfTrue="1" operator="equal">
      <formula>"Compliant"</formula>
    </cfRule>
  </conditionalFormatting>
  <conditionalFormatting sqref="L258">
    <cfRule type="cellIs" dxfId="1273" priority="1085" stopIfTrue="1" operator="equal">
      <formula>"Non Compliant"</formula>
    </cfRule>
    <cfRule type="cellIs" dxfId="1272" priority="1086" stopIfTrue="1" operator="equal">
      <formula>"Compliant"</formula>
    </cfRule>
  </conditionalFormatting>
  <conditionalFormatting sqref="L254">
    <cfRule type="cellIs" dxfId="1271" priority="1079" stopIfTrue="1" operator="equal">
      <formula>"Non Compliant"</formula>
    </cfRule>
    <cfRule type="cellIs" dxfId="1270" priority="1080" stopIfTrue="1" operator="equal">
      <formula>"Compliant"</formula>
    </cfRule>
  </conditionalFormatting>
  <conditionalFormatting sqref="L263">
    <cfRule type="cellIs" dxfId="1269" priority="1081" stopIfTrue="1" operator="equal">
      <formula>"Non Compliant"</formula>
    </cfRule>
    <cfRule type="cellIs" dxfId="1268" priority="1082" stopIfTrue="1" operator="equal">
      <formula>"Compliant"</formula>
    </cfRule>
  </conditionalFormatting>
  <conditionalFormatting sqref="L265">
    <cfRule type="cellIs" dxfId="1267" priority="1073" stopIfTrue="1" operator="equal">
      <formula>"Non Compliant"</formula>
    </cfRule>
    <cfRule type="cellIs" dxfId="1266" priority="1074" stopIfTrue="1" operator="equal">
      <formula>"Compliant"</formula>
    </cfRule>
  </conditionalFormatting>
  <conditionalFormatting sqref="L260">
    <cfRule type="cellIs" dxfId="1265" priority="1077" stopIfTrue="1" operator="equal">
      <formula>"Non Compliant"</formula>
    </cfRule>
    <cfRule type="cellIs" dxfId="1264" priority="1078" stopIfTrue="1" operator="equal">
      <formula>"Compliant"</formula>
    </cfRule>
  </conditionalFormatting>
  <conditionalFormatting sqref="L261">
    <cfRule type="cellIs" dxfId="1263" priority="1075" stopIfTrue="1" operator="equal">
      <formula>"Non Compliant"</formula>
    </cfRule>
    <cfRule type="cellIs" dxfId="1262" priority="1076" stopIfTrue="1" operator="equal">
      <formula>"Compliant"</formula>
    </cfRule>
  </conditionalFormatting>
  <conditionalFormatting sqref="L274">
    <cfRule type="cellIs" dxfId="1261" priority="1069" stopIfTrue="1" operator="equal">
      <formula>"Non Compliant"</formula>
    </cfRule>
    <cfRule type="cellIs" dxfId="1260" priority="1070" stopIfTrue="1" operator="equal">
      <formula>"Compliant"</formula>
    </cfRule>
  </conditionalFormatting>
  <conditionalFormatting sqref="L282">
    <cfRule type="cellIs" dxfId="1259" priority="1065" stopIfTrue="1" operator="equal">
      <formula>"Non Compliant"</formula>
    </cfRule>
    <cfRule type="cellIs" dxfId="1258" priority="1066" stopIfTrue="1" operator="equal">
      <formula>"Compliant"</formula>
    </cfRule>
  </conditionalFormatting>
  <conditionalFormatting sqref="L280">
    <cfRule type="cellIs" dxfId="1257" priority="1067" stopIfTrue="1" operator="equal">
      <formula>"Non Compliant"</formula>
    </cfRule>
    <cfRule type="cellIs" dxfId="1256" priority="1068" stopIfTrue="1" operator="equal">
      <formula>"Compliant"</formula>
    </cfRule>
  </conditionalFormatting>
  <conditionalFormatting sqref="L273">
    <cfRule type="cellIs" dxfId="1255" priority="1063" stopIfTrue="1" operator="equal">
      <formula>"Non Compliant"</formula>
    </cfRule>
    <cfRule type="cellIs" dxfId="1254" priority="1064" stopIfTrue="1" operator="equal">
      <formula>"Compliant"</formula>
    </cfRule>
  </conditionalFormatting>
  <conditionalFormatting sqref="L276">
    <cfRule type="cellIs" dxfId="1253" priority="1061" stopIfTrue="1" operator="equal">
      <formula>"Non Compliant"</formula>
    </cfRule>
    <cfRule type="cellIs" dxfId="1252" priority="1062" stopIfTrue="1" operator="equal">
      <formula>"Compliant"</formula>
    </cfRule>
  </conditionalFormatting>
  <conditionalFormatting sqref="L277">
    <cfRule type="cellIs" dxfId="1251" priority="1059" stopIfTrue="1" operator="equal">
      <formula>"Non Compliant"</formula>
    </cfRule>
    <cfRule type="cellIs" dxfId="1250" priority="1060" stopIfTrue="1" operator="equal">
      <formula>"Compliant"</formula>
    </cfRule>
  </conditionalFormatting>
  <conditionalFormatting sqref="L272">
    <cfRule type="cellIs" dxfId="1249" priority="1055" stopIfTrue="1" operator="equal">
      <formula>"Non Compliant"</formula>
    </cfRule>
    <cfRule type="cellIs" dxfId="1248" priority="1056" stopIfTrue="1" operator="equal">
      <formula>"Compliant"</formula>
    </cfRule>
  </conditionalFormatting>
  <conditionalFormatting sqref="L281">
    <cfRule type="cellIs" dxfId="1247" priority="1057" stopIfTrue="1" operator="equal">
      <formula>"Non Compliant"</formula>
    </cfRule>
    <cfRule type="cellIs" dxfId="1246" priority="1058" stopIfTrue="1" operator="equal">
      <formula>"Compliant"</formula>
    </cfRule>
  </conditionalFormatting>
  <conditionalFormatting sqref="L283">
    <cfRule type="cellIs" dxfId="1245" priority="1049" stopIfTrue="1" operator="equal">
      <formula>"Non Compliant"</formula>
    </cfRule>
    <cfRule type="cellIs" dxfId="1244" priority="1050" stopIfTrue="1" operator="equal">
      <formula>"Compliant"</formula>
    </cfRule>
  </conditionalFormatting>
  <conditionalFormatting sqref="L278">
    <cfRule type="cellIs" dxfId="1243" priority="1053" stopIfTrue="1" operator="equal">
      <formula>"Non Compliant"</formula>
    </cfRule>
    <cfRule type="cellIs" dxfId="1242" priority="1054" stopIfTrue="1" operator="equal">
      <formula>"Compliant"</formula>
    </cfRule>
  </conditionalFormatting>
  <conditionalFormatting sqref="L279">
    <cfRule type="cellIs" dxfId="1241" priority="1051" stopIfTrue="1" operator="equal">
      <formula>"Non Compliant"</formula>
    </cfRule>
    <cfRule type="cellIs" dxfId="1240" priority="1052" stopIfTrue="1" operator="equal">
      <formula>"Compliant"</formula>
    </cfRule>
  </conditionalFormatting>
  <conditionalFormatting sqref="L221">
    <cfRule type="cellIs" dxfId="1239" priority="1047" stopIfTrue="1" operator="equal">
      <formula>"Non Compliant"</formula>
    </cfRule>
    <cfRule type="cellIs" dxfId="1238" priority="1048" stopIfTrue="1" operator="equal">
      <formula>"Compliant"</formula>
    </cfRule>
  </conditionalFormatting>
  <conditionalFormatting sqref="L275">
    <cfRule type="cellIs" dxfId="1237" priority="1041" stopIfTrue="1" operator="equal">
      <formula>"Non Compliant"</formula>
    </cfRule>
    <cfRule type="cellIs" dxfId="1236" priority="1042" stopIfTrue="1" operator="equal">
      <formula>"Compliant"</formula>
    </cfRule>
  </conditionalFormatting>
  <conditionalFormatting sqref="L239">
    <cfRule type="cellIs" dxfId="1235" priority="1045" stopIfTrue="1" operator="equal">
      <formula>"Non Compliant"</formula>
    </cfRule>
    <cfRule type="cellIs" dxfId="1234" priority="1046" stopIfTrue="1" operator="equal">
      <formula>"Compliant"</formula>
    </cfRule>
  </conditionalFormatting>
  <conditionalFormatting sqref="L257">
    <cfRule type="cellIs" dxfId="1233" priority="1043" stopIfTrue="1" operator="equal">
      <formula>"Non Compliant"</formula>
    </cfRule>
    <cfRule type="cellIs" dxfId="1232" priority="1044" stopIfTrue="1" operator="equal">
      <formula>"Compliant"</formula>
    </cfRule>
  </conditionalFormatting>
  <conditionalFormatting sqref="L704">
    <cfRule type="cellIs" dxfId="1231" priority="1037" stopIfTrue="1" operator="equal">
      <formula>"Non Compliant"</formula>
    </cfRule>
    <cfRule type="cellIs" dxfId="1230" priority="1038" stopIfTrue="1" operator="equal">
      <formula>"Compliant"</formula>
    </cfRule>
  </conditionalFormatting>
  <conditionalFormatting sqref="L706">
    <cfRule type="cellIs" dxfId="1229" priority="1035" stopIfTrue="1" operator="equal">
      <formula>"Non Compliant"</formula>
    </cfRule>
    <cfRule type="cellIs" dxfId="1228" priority="1036" stopIfTrue="1" operator="equal">
      <formula>"Compliant"</formula>
    </cfRule>
  </conditionalFormatting>
  <conditionalFormatting sqref="L712">
    <cfRule type="cellIs" dxfId="1227" priority="1031" stopIfTrue="1" operator="equal">
      <formula>"Non Compliant"</formula>
    </cfRule>
    <cfRule type="cellIs" dxfId="1226" priority="1032" stopIfTrue="1" operator="equal">
      <formula>"Compliant"</formula>
    </cfRule>
  </conditionalFormatting>
  <conditionalFormatting sqref="L708">
    <cfRule type="cellIs" dxfId="1225" priority="1033" stopIfTrue="1" operator="equal">
      <formula>"Non Compliant"</formula>
    </cfRule>
    <cfRule type="cellIs" dxfId="1224" priority="1034" stopIfTrue="1" operator="equal">
      <formula>"Compliant"</formula>
    </cfRule>
  </conditionalFormatting>
  <conditionalFormatting sqref="L714">
    <cfRule type="cellIs" dxfId="1223" priority="1029" stopIfTrue="1" operator="equal">
      <formula>"Non Compliant"</formula>
    </cfRule>
    <cfRule type="cellIs" dxfId="1222" priority="1030" stopIfTrue="1" operator="equal">
      <formula>"Compliant"</formula>
    </cfRule>
  </conditionalFormatting>
  <conditionalFormatting sqref="L715">
    <cfRule type="cellIs" dxfId="1221" priority="1027" stopIfTrue="1" operator="equal">
      <formula>"Non Compliant"</formula>
    </cfRule>
    <cfRule type="cellIs" dxfId="1220" priority="1028" stopIfTrue="1" operator="equal">
      <formula>"Compliant"</formula>
    </cfRule>
  </conditionalFormatting>
  <conditionalFormatting sqref="L707">
    <cfRule type="cellIs" dxfId="1219" priority="1025" stopIfTrue="1" operator="equal">
      <formula>"Non Compliant"</formula>
    </cfRule>
    <cfRule type="cellIs" dxfId="1218" priority="1026" stopIfTrue="1" operator="equal">
      <formula>"Compliant"</formula>
    </cfRule>
  </conditionalFormatting>
  <conditionalFormatting sqref="L709">
    <cfRule type="cellIs" dxfId="1217" priority="1023" stopIfTrue="1" operator="equal">
      <formula>"Non Compliant"</formula>
    </cfRule>
    <cfRule type="cellIs" dxfId="1216" priority="1024" stopIfTrue="1" operator="equal">
      <formula>"Compliant"</formula>
    </cfRule>
  </conditionalFormatting>
  <conditionalFormatting sqref="L710">
    <cfRule type="cellIs" dxfId="1215" priority="1019" stopIfTrue="1" operator="equal">
      <formula>"Non Compliant"</formula>
    </cfRule>
    <cfRule type="cellIs" dxfId="1214" priority="1020" stopIfTrue="1" operator="equal">
      <formula>"Compliant"</formula>
    </cfRule>
  </conditionalFormatting>
  <conditionalFormatting sqref="L705">
    <cfRule type="cellIs" dxfId="1213" priority="1021" stopIfTrue="1" operator="equal">
      <formula>"Non Compliant"</formula>
    </cfRule>
    <cfRule type="cellIs" dxfId="1212" priority="1022" stopIfTrue="1" operator="equal">
      <formula>"Compliant"</formula>
    </cfRule>
  </conditionalFormatting>
  <conditionalFormatting sqref="L711">
    <cfRule type="cellIs" dxfId="1211" priority="1017" stopIfTrue="1" operator="equal">
      <formula>"Non Compliant"</formula>
    </cfRule>
    <cfRule type="cellIs" dxfId="1210" priority="1018" stopIfTrue="1" operator="equal">
      <formula>"Compliant"</formula>
    </cfRule>
  </conditionalFormatting>
  <conditionalFormatting sqref="L713">
    <cfRule type="cellIs" dxfId="1209" priority="1015" stopIfTrue="1" operator="equal">
      <formula>"Non Compliant"</formula>
    </cfRule>
    <cfRule type="cellIs" dxfId="1208" priority="1016" stopIfTrue="1" operator="equal">
      <formula>"Compliant"</formula>
    </cfRule>
  </conditionalFormatting>
  <conditionalFormatting sqref="L308">
    <cfRule type="cellIs" dxfId="1207" priority="1011" stopIfTrue="1" operator="equal">
      <formula>"Non Compliant"</formula>
    </cfRule>
    <cfRule type="cellIs" dxfId="1206" priority="1012" stopIfTrue="1" operator="equal">
      <formula>"Compliant"</formula>
    </cfRule>
  </conditionalFormatting>
  <conditionalFormatting sqref="L309">
    <cfRule type="cellIs" dxfId="1205" priority="1009" stopIfTrue="1" operator="equal">
      <formula>"Non Compliant"</formula>
    </cfRule>
    <cfRule type="cellIs" dxfId="1204" priority="1010" stopIfTrue="1" operator="equal">
      <formula>"Compliant"</formula>
    </cfRule>
  </conditionalFormatting>
  <conditionalFormatting sqref="L310">
    <cfRule type="cellIs" dxfId="1203" priority="1007" stopIfTrue="1" operator="equal">
      <formula>"Non Compliant"</formula>
    </cfRule>
    <cfRule type="cellIs" dxfId="1202" priority="1008" stopIfTrue="1" operator="equal">
      <formula>"Compliant"</formula>
    </cfRule>
  </conditionalFormatting>
  <conditionalFormatting sqref="L311">
    <cfRule type="cellIs" dxfId="1201" priority="1005" stopIfTrue="1" operator="equal">
      <formula>"Non Compliant"</formula>
    </cfRule>
    <cfRule type="cellIs" dxfId="1200" priority="1006" stopIfTrue="1" operator="equal">
      <formula>"Compliant"</formula>
    </cfRule>
  </conditionalFormatting>
  <conditionalFormatting sqref="L312">
    <cfRule type="cellIs" dxfId="1199" priority="1003" stopIfTrue="1" operator="equal">
      <formula>"Non Compliant"</formula>
    </cfRule>
    <cfRule type="cellIs" dxfId="1198" priority="1004" stopIfTrue="1" operator="equal">
      <formula>"Compliant"</formula>
    </cfRule>
  </conditionalFormatting>
  <conditionalFormatting sqref="L313">
    <cfRule type="cellIs" dxfId="1197" priority="1001" stopIfTrue="1" operator="equal">
      <formula>"Non Compliant"</formula>
    </cfRule>
    <cfRule type="cellIs" dxfId="1196" priority="1002" stopIfTrue="1" operator="equal">
      <formula>"Compliant"</formula>
    </cfRule>
  </conditionalFormatting>
  <conditionalFormatting sqref="L314">
    <cfRule type="cellIs" dxfId="1195" priority="999" stopIfTrue="1" operator="equal">
      <formula>"Non Compliant"</formula>
    </cfRule>
    <cfRule type="cellIs" dxfId="1194" priority="1000" stopIfTrue="1" operator="equal">
      <formula>"Compliant"</formula>
    </cfRule>
  </conditionalFormatting>
  <conditionalFormatting sqref="L315">
    <cfRule type="cellIs" dxfId="1193" priority="993" stopIfTrue="1" operator="equal">
      <formula>"Non Compliant"</formula>
    </cfRule>
    <cfRule type="cellIs" dxfId="1192" priority="994" stopIfTrue="1" operator="equal">
      <formula>"Compliant"</formula>
    </cfRule>
  </conditionalFormatting>
  <conditionalFormatting sqref="L316">
    <cfRule type="cellIs" dxfId="1191" priority="997" stopIfTrue="1" operator="equal">
      <formula>"Non Compliant"</formula>
    </cfRule>
    <cfRule type="cellIs" dxfId="1190" priority="998" stopIfTrue="1" operator="equal">
      <formula>"Compliant"</formula>
    </cfRule>
  </conditionalFormatting>
  <conditionalFormatting sqref="L317">
    <cfRule type="cellIs" dxfId="1189" priority="995" stopIfTrue="1" operator="equal">
      <formula>"Non Compliant"</formula>
    </cfRule>
    <cfRule type="cellIs" dxfId="1188" priority="996" stopIfTrue="1" operator="equal">
      <formula>"Compliant"</formula>
    </cfRule>
  </conditionalFormatting>
  <conditionalFormatting sqref="L318">
    <cfRule type="cellIs" dxfId="1187" priority="991" stopIfTrue="1" operator="equal">
      <formula>"Non Compliant"</formula>
    </cfRule>
    <cfRule type="cellIs" dxfId="1186" priority="992" stopIfTrue="1" operator="equal">
      <formula>"Compliant"</formula>
    </cfRule>
  </conditionalFormatting>
  <conditionalFormatting sqref="L319">
    <cfRule type="cellIs" dxfId="1185" priority="989" stopIfTrue="1" operator="equal">
      <formula>"Non Compliant"</formula>
    </cfRule>
    <cfRule type="cellIs" dxfId="1184" priority="990" stopIfTrue="1" operator="equal">
      <formula>"Compliant"</formula>
    </cfRule>
  </conditionalFormatting>
  <conditionalFormatting sqref="L326">
    <cfRule type="cellIs" dxfId="1183" priority="985" stopIfTrue="1" operator="equal">
      <formula>"Non Compliant"</formula>
    </cfRule>
    <cfRule type="cellIs" dxfId="1182" priority="986" stopIfTrue="1" operator="equal">
      <formula>"Compliant"</formula>
    </cfRule>
  </conditionalFormatting>
  <conditionalFormatting sqref="L327">
    <cfRule type="cellIs" dxfId="1181" priority="983" stopIfTrue="1" operator="equal">
      <formula>"Non Compliant"</formula>
    </cfRule>
    <cfRule type="cellIs" dxfId="1180" priority="984" stopIfTrue="1" operator="equal">
      <formula>"Compliant"</formula>
    </cfRule>
  </conditionalFormatting>
  <conditionalFormatting sqref="L328">
    <cfRule type="cellIs" dxfId="1179" priority="981" stopIfTrue="1" operator="equal">
      <formula>"Non Compliant"</formula>
    </cfRule>
    <cfRule type="cellIs" dxfId="1178" priority="982" stopIfTrue="1" operator="equal">
      <formula>"Compliant"</formula>
    </cfRule>
  </conditionalFormatting>
  <conditionalFormatting sqref="L329">
    <cfRule type="cellIs" dxfId="1177" priority="979" stopIfTrue="1" operator="equal">
      <formula>"Non Compliant"</formula>
    </cfRule>
    <cfRule type="cellIs" dxfId="1176" priority="980" stopIfTrue="1" operator="equal">
      <formula>"Compliant"</formula>
    </cfRule>
  </conditionalFormatting>
  <conditionalFormatting sqref="L330">
    <cfRule type="cellIs" dxfId="1175" priority="977" stopIfTrue="1" operator="equal">
      <formula>"Non Compliant"</formula>
    </cfRule>
    <cfRule type="cellIs" dxfId="1174" priority="978" stopIfTrue="1" operator="equal">
      <formula>"Compliant"</formula>
    </cfRule>
  </conditionalFormatting>
  <conditionalFormatting sqref="L331">
    <cfRule type="cellIs" dxfId="1173" priority="975" stopIfTrue="1" operator="equal">
      <formula>"Non Compliant"</formula>
    </cfRule>
    <cfRule type="cellIs" dxfId="1172" priority="976" stopIfTrue="1" operator="equal">
      <formula>"Compliant"</formula>
    </cfRule>
  </conditionalFormatting>
  <conditionalFormatting sqref="L332">
    <cfRule type="cellIs" dxfId="1171" priority="973" stopIfTrue="1" operator="equal">
      <formula>"Non Compliant"</formula>
    </cfRule>
    <cfRule type="cellIs" dxfId="1170" priority="974" stopIfTrue="1" operator="equal">
      <formula>"Compliant"</formula>
    </cfRule>
  </conditionalFormatting>
  <conditionalFormatting sqref="L333">
    <cfRule type="cellIs" dxfId="1169" priority="967" stopIfTrue="1" operator="equal">
      <formula>"Non Compliant"</formula>
    </cfRule>
    <cfRule type="cellIs" dxfId="1168" priority="968" stopIfTrue="1" operator="equal">
      <formula>"Compliant"</formula>
    </cfRule>
  </conditionalFormatting>
  <conditionalFormatting sqref="L334">
    <cfRule type="cellIs" dxfId="1167" priority="971" stopIfTrue="1" operator="equal">
      <formula>"Non Compliant"</formula>
    </cfRule>
    <cfRule type="cellIs" dxfId="1166" priority="972" stopIfTrue="1" operator="equal">
      <formula>"Compliant"</formula>
    </cfRule>
  </conditionalFormatting>
  <conditionalFormatting sqref="L335">
    <cfRule type="cellIs" dxfId="1165" priority="969" stopIfTrue="1" operator="equal">
      <formula>"Non Compliant"</formula>
    </cfRule>
    <cfRule type="cellIs" dxfId="1164" priority="970" stopIfTrue="1" operator="equal">
      <formula>"Compliant"</formula>
    </cfRule>
  </conditionalFormatting>
  <conditionalFormatting sqref="L336">
    <cfRule type="cellIs" dxfId="1163" priority="965" stopIfTrue="1" operator="equal">
      <formula>"Non Compliant"</formula>
    </cfRule>
    <cfRule type="cellIs" dxfId="1162" priority="966" stopIfTrue="1" operator="equal">
      <formula>"Compliant"</formula>
    </cfRule>
  </conditionalFormatting>
  <conditionalFormatting sqref="L337">
    <cfRule type="cellIs" dxfId="1161" priority="963" stopIfTrue="1" operator="equal">
      <formula>"Non Compliant"</formula>
    </cfRule>
    <cfRule type="cellIs" dxfId="1160" priority="964" stopIfTrue="1" operator="equal">
      <formula>"Compliant"</formula>
    </cfRule>
  </conditionalFormatting>
  <conditionalFormatting sqref="L344">
    <cfRule type="cellIs" dxfId="1159" priority="959" stopIfTrue="1" operator="equal">
      <formula>"Non Compliant"</formula>
    </cfRule>
    <cfRule type="cellIs" dxfId="1158" priority="960" stopIfTrue="1" operator="equal">
      <formula>"Compliant"</formula>
    </cfRule>
  </conditionalFormatting>
  <conditionalFormatting sqref="L345">
    <cfRule type="cellIs" dxfId="1157" priority="957" stopIfTrue="1" operator="equal">
      <formula>"Non Compliant"</formula>
    </cfRule>
    <cfRule type="cellIs" dxfId="1156" priority="958" stopIfTrue="1" operator="equal">
      <formula>"Compliant"</formula>
    </cfRule>
  </conditionalFormatting>
  <conditionalFormatting sqref="L346">
    <cfRule type="cellIs" dxfId="1155" priority="955" stopIfTrue="1" operator="equal">
      <formula>"Non Compliant"</formula>
    </cfRule>
    <cfRule type="cellIs" dxfId="1154" priority="956" stopIfTrue="1" operator="equal">
      <formula>"Compliant"</formula>
    </cfRule>
  </conditionalFormatting>
  <conditionalFormatting sqref="L347">
    <cfRule type="cellIs" dxfId="1153" priority="953" stopIfTrue="1" operator="equal">
      <formula>"Non Compliant"</formula>
    </cfRule>
    <cfRule type="cellIs" dxfId="1152" priority="954" stopIfTrue="1" operator="equal">
      <formula>"Compliant"</formula>
    </cfRule>
  </conditionalFormatting>
  <conditionalFormatting sqref="L348">
    <cfRule type="cellIs" dxfId="1151" priority="951" stopIfTrue="1" operator="equal">
      <formula>"Non Compliant"</formula>
    </cfRule>
    <cfRule type="cellIs" dxfId="1150" priority="952" stopIfTrue="1" operator="equal">
      <formula>"Compliant"</formula>
    </cfRule>
  </conditionalFormatting>
  <conditionalFormatting sqref="L349">
    <cfRule type="cellIs" dxfId="1149" priority="949" stopIfTrue="1" operator="equal">
      <formula>"Non Compliant"</formula>
    </cfRule>
    <cfRule type="cellIs" dxfId="1148" priority="950" stopIfTrue="1" operator="equal">
      <formula>"Compliant"</formula>
    </cfRule>
  </conditionalFormatting>
  <conditionalFormatting sqref="L350">
    <cfRule type="cellIs" dxfId="1147" priority="947" stopIfTrue="1" operator="equal">
      <formula>"Non Compliant"</formula>
    </cfRule>
    <cfRule type="cellIs" dxfId="1146" priority="948" stopIfTrue="1" operator="equal">
      <formula>"Compliant"</formula>
    </cfRule>
  </conditionalFormatting>
  <conditionalFormatting sqref="L351">
    <cfRule type="cellIs" dxfId="1145" priority="941" stopIfTrue="1" operator="equal">
      <formula>"Non Compliant"</formula>
    </cfRule>
    <cfRule type="cellIs" dxfId="1144" priority="942" stopIfTrue="1" operator="equal">
      <formula>"Compliant"</formula>
    </cfRule>
  </conditionalFormatting>
  <conditionalFormatting sqref="L352">
    <cfRule type="cellIs" dxfId="1143" priority="945" stopIfTrue="1" operator="equal">
      <formula>"Non Compliant"</formula>
    </cfRule>
    <cfRule type="cellIs" dxfId="1142" priority="946" stopIfTrue="1" operator="equal">
      <formula>"Compliant"</formula>
    </cfRule>
  </conditionalFormatting>
  <conditionalFormatting sqref="L353">
    <cfRule type="cellIs" dxfId="1141" priority="943" stopIfTrue="1" operator="equal">
      <formula>"Non Compliant"</formula>
    </cfRule>
    <cfRule type="cellIs" dxfId="1140" priority="944" stopIfTrue="1" operator="equal">
      <formula>"Compliant"</formula>
    </cfRule>
  </conditionalFormatting>
  <conditionalFormatting sqref="L354">
    <cfRule type="cellIs" dxfId="1139" priority="939" stopIfTrue="1" operator="equal">
      <formula>"Non Compliant"</formula>
    </cfRule>
    <cfRule type="cellIs" dxfId="1138" priority="940" stopIfTrue="1" operator="equal">
      <formula>"Compliant"</formula>
    </cfRule>
  </conditionalFormatting>
  <conditionalFormatting sqref="L355">
    <cfRule type="cellIs" dxfId="1137" priority="937" stopIfTrue="1" operator="equal">
      <formula>"Non Compliant"</formula>
    </cfRule>
    <cfRule type="cellIs" dxfId="1136" priority="938" stopIfTrue="1" operator="equal">
      <formula>"Compliant"</formula>
    </cfRule>
  </conditionalFormatting>
  <conditionalFormatting sqref="L722">
    <cfRule type="cellIs" dxfId="1135" priority="933" stopIfTrue="1" operator="equal">
      <formula>"Non Compliant"</formula>
    </cfRule>
    <cfRule type="cellIs" dxfId="1134" priority="934" stopIfTrue="1" operator="equal">
      <formula>"Compliant"</formula>
    </cfRule>
  </conditionalFormatting>
  <conditionalFormatting sqref="L724">
    <cfRule type="cellIs" dxfId="1133" priority="931" stopIfTrue="1" operator="equal">
      <formula>"Non Compliant"</formula>
    </cfRule>
    <cfRule type="cellIs" dxfId="1132" priority="932" stopIfTrue="1" operator="equal">
      <formula>"Compliant"</formula>
    </cfRule>
  </conditionalFormatting>
  <conditionalFormatting sqref="L730">
    <cfRule type="cellIs" dxfId="1131" priority="927" stopIfTrue="1" operator="equal">
      <formula>"Non Compliant"</formula>
    </cfRule>
    <cfRule type="cellIs" dxfId="1130" priority="928" stopIfTrue="1" operator="equal">
      <formula>"Compliant"</formula>
    </cfRule>
  </conditionalFormatting>
  <conditionalFormatting sqref="L726">
    <cfRule type="cellIs" dxfId="1129" priority="929" stopIfTrue="1" operator="equal">
      <formula>"Non Compliant"</formula>
    </cfRule>
    <cfRule type="cellIs" dxfId="1128" priority="930" stopIfTrue="1" operator="equal">
      <formula>"Compliant"</formula>
    </cfRule>
  </conditionalFormatting>
  <conditionalFormatting sqref="L732">
    <cfRule type="cellIs" dxfId="1127" priority="925" stopIfTrue="1" operator="equal">
      <formula>"Non Compliant"</formula>
    </cfRule>
    <cfRule type="cellIs" dxfId="1126" priority="926" stopIfTrue="1" operator="equal">
      <formula>"Compliant"</formula>
    </cfRule>
  </conditionalFormatting>
  <conditionalFormatting sqref="L733">
    <cfRule type="cellIs" dxfId="1125" priority="923" stopIfTrue="1" operator="equal">
      <formula>"Non Compliant"</formula>
    </cfRule>
    <cfRule type="cellIs" dxfId="1124" priority="924" stopIfTrue="1" operator="equal">
      <formula>"Compliant"</formula>
    </cfRule>
  </conditionalFormatting>
  <conditionalFormatting sqref="L728">
    <cfRule type="cellIs" dxfId="1123" priority="919" stopIfTrue="1" operator="equal">
      <formula>"Non Compliant"</formula>
    </cfRule>
    <cfRule type="cellIs" dxfId="1122" priority="920" stopIfTrue="1" operator="equal">
      <formula>"Compliant"</formula>
    </cfRule>
  </conditionalFormatting>
  <conditionalFormatting sqref="L723">
    <cfRule type="cellIs" dxfId="1121" priority="921" stopIfTrue="1" operator="equal">
      <formula>"Non Compliant"</formula>
    </cfRule>
    <cfRule type="cellIs" dxfId="1120" priority="922" stopIfTrue="1" operator="equal">
      <formula>"Compliant"</formula>
    </cfRule>
  </conditionalFormatting>
  <conditionalFormatting sqref="L729">
    <cfRule type="cellIs" dxfId="1119" priority="917" stopIfTrue="1" operator="equal">
      <formula>"Non Compliant"</formula>
    </cfRule>
    <cfRule type="cellIs" dxfId="1118" priority="918" stopIfTrue="1" operator="equal">
      <formula>"Compliant"</formula>
    </cfRule>
  </conditionalFormatting>
  <conditionalFormatting sqref="L725">
    <cfRule type="cellIs" dxfId="1117" priority="915" stopIfTrue="1" operator="equal">
      <formula>"Non Compliant"</formula>
    </cfRule>
    <cfRule type="cellIs" dxfId="1116" priority="916" stopIfTrue="1" operator="equal">
      <formula>"Compliant"</formula>
    </cfRule>
  </conditionalFormatting>
  <conditionalFormatting sqref="L727">
    <cfRule type="cellIs" dxfId="1115" priority="913" stopIfTrue="1" operator="equal">
      <formula>"Non Compliant"</formula>
    </cfRule>
    <cfRule type="cellIs" dxfId="1114" priority="914" stopIfTrue="1" operator="equal">
      <formula>"Compliant"</formula>
    </cfRule>
  </conditionalFormatting>
  <conditionalFormatting sqref="L731">
    <cfRule type="cellIs" dxfId="1113" priority="911" stopIfTrue="1" operator="equal">
      <formula>"Non Compliant"</formula>
    </cfRule>
    <cfRule type="cellIs" dxfId="1112" priority="912" stopIfTrue="1" operator="equal">
      <formula>"Compliant"</formula>
    </cfRule>
  </conditionalFormatting>
  <conditionalFormatting sqref="L740">
    <cfRule type="cellIs" dxfId="1111" priority="907" stopIfTrue="1" operator="equal">
      <formula>"Non Compliant"</formula>
    </cfRule>
    <cfRule type="cellIs" dxfId="1110" priority="908" stopIfTrue="1" operator="equal">
      <formula>"Compliant"</formula>
    </cfRule>
  </conditionalFormatting>
  <conditionalFormatting sqref="L742">
    <cfRule type="cellIs" dxfId="1109" priority="905" stopIfTrue="1" operator="equal">
      <formula>"Non Compliant"</formula>
    </cfRule>
    <cfRule type="cellIs" dxfId="1108" priority="906" stopIfTrue="1" operator="equal">
      <formula>"Compliant"</formula>
    </cfRule>
  </conditionalFormatting>
  <conditionalFormatting sqref="L748">
    <cfRule type="cellIs" dxfId="1107" priority="901" stopIfTrue="1" operator="equal">
      <formula>"Non Compliant"</formula>
    </cfRule>
    <cfRule type="cellIs" dxfId="1106" priority="902" stopIfTrue="1" operator="equal">
      <formula>"Compliant"</formula>
    </cfRule>
  </conditionalFormatting>
  <conditionalFormatting sqref="L744">
    <cfRule type="cellIs" dxfId="1105" priority="903" stopIfTrue="1" operator="equal">
      <formula>"Non Compliant"</formula>
    </cfRule>
    <cfRule type="cellIs" dxfId="1104" priority="904" stopIfTrue="1" operator="equal">
      <formula>"Compliant"</formula>
    </cfRule>
  </conditionalFormatting>
  <conditionalFormatting sqref="L750">
    <cfRule type="cellIs" dxfId="1103" priority="899" stopIfTrue="1" operator="equal">
      <formula>"Non Compliant"</formula>
    </cfRule>
    <cfRule type="cellIs" dxfId="1102" priority="900" stopIfTrue="1" operator="equal">
      <formula>"Compliant"</formula>
    </cfRule>
  </conditionalFormatting>
  <conditionalFormatting sqref="L751">
    <cfRule type="cellIs" dxfId="1101" priority="897" stopIfTrue="1" operator="equal">
      <formula>"Non Compliant"</formula>
    </cfRule>
    <cfRule type="cellIs" dxfId="1100" priority="898" stopIfTrue="1" operator="equal">
      <formula>"Compliant"</formula>
    </cfRule>
  </conditionalFormatting>
  <conditionalFormatting sqref="L746">
    <cfRule type="cellIs" dxfId="1099" priority="893" stopIfTrue="1" operator="equal">
      <formula>"Non Compliant"</formula>
    </cfRule>
    <cfRule type="cellIs" dxfId="1098" priority="894" stopIfTrue="1" operator="equal">
      <formula>"Compliant"</formula>
    </cfRule>
  </conditionalFormatting>
  <conditionalFormatting sqref="L741">
    <cfRule type="cellIs" dxfId="1097" priority="895" stopIfTrue="1" operator="equal">
      <formula>"Non Compliant"</formula>
    </cfRule>
    <cfRule type="cellIs" dxfId="1096" priority="896" stopIfTrue="1" operator="equal">
      <formula>"Compliant"</formula>
    </cfRule>
  </conditionalFormatting>
  <conditionalFormatting sqref="L747">
    <cfRule type="cellIs" dxfId="1095" priority="891" stopIfTrue="1" operator="equal">
      <formula>"Non Compliant"</formula>
    </cfRule>
    <cfRule type="cellIs" dxfId="1094" priority="892" stopIfTrue="1" operator="equal">
      <formula>"Compliant"</formula>
    </cfRule>
  </conditionalFormatting>
  <conditionalFormatting sqref="L743">
    <cfRule type="cellIs" dxfId="1093" priority="889" stopIfTrue="1" operator="equal">
      <formula>"Non Compliant"</formula>
    </cfRule>
    <cfRule type="cellIs" dxfId="1092" priority="890" stopIfTrue="1" operator="equal">
      <formula>"Compliant"</formula>
    </cfRule>
  </conditionalFormatting>
  <conditionalFormatting sqref="L745">
    <cfRule type="cellIs" dxfId="1091" priority="887" stopIfTrue="1" operator="equal">
      <formula>"Non Compliant"</formula>
    </cfRule>
    <cfRule type="cellIs" dxfId="1090" priority="888" stopIfTrue="1" operator="equal">
      <formula>"Compliant"</formula>
    </cfRule>
  </conditionalFormatting>
  <conditionalFormatting sqref="L749">
    <cfRule type="cellIs" dxfId="1089" priority="885" stopIfTrue="1" operator="equal">
      <formula>"Non Compliant"</formula>
    </cfRule>
    <cfRule type="cellIs" dxfId="1088" priority="886" stopIfTrue="1" operator="equal">
      <formula>"Compliant"</formula>
    </cfRule>
  </conditionalFormatting>
  <conditionalFormatting sqref="L758">
    <cfRule type="cellIs" dxfId="1087" priority="881" stopIfTrue="1" operator="equal">
      <formula>"Non Compliant"</formula>
    </cfRule>
    <cfRule type="cellIs" dxfId="1086" priority="882" stopIfTrue="1" operator="equal">
      <formula>"Compliant"</formula>
    </cfRule>
  </conditionalFormatting>
  <conditionalFormatting sqref="L760">
    <cfRule type="cellIs" dxfId="1085" priority="879" stopIfTrue="1" operator="equal">
      <formula>"Non Compliant"</formula>
    </cfRule>
    <cfRule type="cellIs" dxfId="1084" priority="880" stopIfTrue="1" operator="equal">
      <formula>"Compliant"</formula>
    </cfRule>
  </conditionalFormatting>
  <conditionalFormatting sqref="L766">
    <cfRule type="cellIs" dxfId="1083" priority="875" stopIfTrue="1" operator="equal">
      <formula>"Non Compliant"</formula>
    </cfRule>
    <cfRule type="cellIs" dxfId="1082" priority="876" stopIfTrue="1" operator="equal">
      <formula>"Compliant"</formula>
    </cfRule>
  </conditionalFormatting>
  <conditionalFormatting sqref="L762">
    <cfRule type="cellIs" dxfId="1081" priority="877" stopIfTrue="1" operator="equal">
      <formula>"Non Compliant"</formula>
    </cfRule>
    <cfRule type="cellIs" dxfId="1080" priority="878" stopIfTrue="1" operator="equal">
      <formula>"Compliant"</formula>
    </cfRule>
  </conditionalFormatting>
  <conditionalFormatting sqref="L768">
    <cfRule type="cellIs" dxfId="1079" priority="873" stopIfTrue="1" operator="equal">
      <formula>"Non Compliant"</formula>
    </cfRule>
    <cfRule type="cellIs" dxfId="1078" priority="874" stopIfTrue="1" operator="equal">
      <formula>"Compliant"</formula>
    </cfRule>
  </conditionalFormatting>
  <conditionalFormatting sqref="L769">
    <cfRule type="cellIs" dxfId="1077" priority="871" stopIfTrue="1" operator="equal">
      <formula>"Non Compliant"</formula>
    </cfRule>
    <cfRule type="cellIs" dxfId="1076" priority="872" stopIfTrue="1" operator="equal">
      <formula>"Compliant"</formula>
    </cfRule>
  </conditionalFormatting>
  <conditionalFormatting sqref="L764">
    <cfRule type="cellIs" dxfId="1075" priority="867" stopIfTrue="1" operator="equal">
      <formula>"Non Compliant"</formula>
    </cfRule>
    <cfRule type="cellIs" dxfId="1074" priority="868" stopIfTrue="1" operator="equal">
      <formula>"Compliant"</formula>
    </cfRule>
  </conditionalFormatting>
  <conditionalFormatting sqref="L759">
    <cfRule type="cellIs" dxfId="1073" priority="869" stopIfTrue="1" operator="equal">
      <formula>"Non Compliant"</formula>
    </cfRule>
    <cfRule type="cellIs" dxfId="1072" priority="870" stopIfTrue="1" operator="equal">
      <formula>"Compliant"</formula>
    </cfRule>
  </conditionalFormatting>
  <conditionalFormatting sqref="L765">
    <cfRule type="cellIs" dxfId="1071" priority="865" stopIfTrue="1" operator="equal">
      <formula>"Non Compliant"</formula>
    </cfRule>
    <cfRule type="cellIs" dxfId="1070" priority="866" stopIfTrue="1" operator="equal">
      <formula>"Compliant"</formula>
    </cfRule>
  </conditionalFormatting>
  <conditionalFormatting sqref="L761">
    <cfRule type="cellIs" dxfId="1069" priority="863" stopIfTrue="1" operator="equal">
      <formula>"Non Compliant"</formula>
    </cfRule>
    <cfRule type="cellIs" dxfId="1068" priority="864" stopIfTrue="1" operator="equal">
      <formula>"Compliant"</formula>
    </cfRule>
  </conditionalFormatting>
  <conditionalFormatting sqref="L763">
    <cfRule type="cellIs" dxfId="1067" priority="861" stopIfTrue="1" operator="equal">
      <formula>"Non Compliant"</formula>
    </cfRule>
    <cfRule type="cellIs" dxfId="1066" priority="862" stopIfTrue="1" operator="equal">
      <formula>"Compliant"</formula>
    </cfRule>
  </conditionalFormatting>
  <conditionalFormatting sqref="L767">
    <cfRule type="cellIs" dxfId="1065" priority="859" stopIfTrue="1" operator="equal">
      <formula>"Non Compliant"</formula>
    </cfRule>
    <cfRule type="cellIs" dxfId="1064" priority="860" stopIfTrue="1" operator="equal">
      <formula>"Compliant"</formula>
    </cfRule>
  </conditionalFormatting>
  <conditionalFormatting sqref="L776">
    <cfRule type="cellIs" dxfId="1063" priority="855" stopIfTrue="1" operator="equal">
      <formula>"Non Compliant"</formula>
    </cfRule>
    <cfRule type="cellIs" dxfId="1062" priority="856" stopIfTrue="1" operator="equal">
      <formula>"Compliant"</formula>
    </cfRule>
  </conditionalFormatting>
  <conditionalFormatting sqref="L778">
    <cfRule type="cellIs" dxfId="1061" priority="853" stopIfTrue="1" operator="equal">
      <formula>"Non Compliant"</formula>
    </cfRule>
    <cfRule type="cellIs" dxfId="1060" priority="854" stopIfTrue="1" operator="equal">
      <formula>"Compliant"</formula>
    </cfRule>
  </conditionalFormatting>
  <conditionalFormatting sqref="L784">
    <cfRule type="cellIs" dxfId="1059" priority="849" stopIfTrue="1" operator="equal">
      <formula>"Non Compliant"</formula>
    </cfRule>
    <cfRule type="cellIs" dxfId="1058" priority="850" stopIfTrue="1" operator="equal">
      <formula>"Compliant"</formula>
    </cfRule>
  </conditionalFormatting>
  <conditionalFormatting sqref="L780">
    <cfRule type="cellIs" dxfId="1057" priority="851" stopIfTrue="1" operator="equal">
      <formula>"Non Compliant"</formula>
    </cfRule>
    <cfRule type="cellIs" dxfId="1056" priority="852" stopIfTrue="1" operator="equal">
      <formula>"Compliant"</formula>
    </cfRule>
  </conditionalFormatting>
  <conditionalFormatting sqref="L786">
    <cfRule type="cellIs" dxfId="1055" priority="847" stopIfTrue="1" operator="equal">
      <formula>"Non Compliant"</formula>
    </cfRule>
    <cfRule type="cellIs" dxfId="1054" priority="848" stopIfTrue="1" operator="equal">
      <formula>"Compliant"</formula>
    </cfRule>
  </conditionalFormatting>
  <conditionalFormatting sqref="L782">
    <cfRule type="cellIs" dxfId="1053" priority="845" stopIfTrue="1" operator="equal">
      <formula>"Non Compliant"</formula>
    </cfRule>
    <cfRule type="cellIs" dxfId="1052" priority="846" stopIfTrue="1" operator="equal">
      <formula>"Compliant"</formula>
    </cfRule>
  </conditionalFormatting>
  <conditionalFormatting sqref="L783">
    <cfRule type="cellIs" dxfId="1051" priority="843" stopIfTrue="1" operator="equal">
      <formula>"Non Compliant"</formula>
    </cfRule>
    <cfRule type="cellIs" dxfId="1050" priority="844" stopIfTrue="1" operator="equal">
      <formula>"Compliant"</formula>
    </cfRule>
  </conditionalFormatting>
  <conditionalFormatting sqref="L779">
    <cfRule type="cellIs" dxfId="1049" priority="841" stopIfTrue="1" operator="equal">
      <formula>"Non Compliant"</formula>
    </cfRule>
    <cfRule type="cellIs" dxfId="1048" priority="842" stopIfTrue="1" operator="equal">
      <formula>"Compliant"</formula>
    </cfRule>
  </conditionalFormatting>
  <conditionalFormatting sqref="L781">
    <cfRule type="cellIs" dxfId="1047" priority="839" stopIfTrue="1" operator="equal">
      <formula>"Non Compliant"</formula>
    </cfRule>
    <cfRule type="cellIs" dxfId="1046" priority="840" stopIfTrue="1" operator="equal">
      <formula>"Compliant"</formula>
    </cfRule>
  </conditionalFormatting>
  <conditionalFormatting sqref="L785">
    <cfRule type="cellIs" dxfId="1045" priority="837" stopIfTrue="1" operator="equal">
      <formula>"Non Compliant"</formula>
    </cfRule>
    <cfRule type="cellIs" dxfId="1044" priority="838" stopIfTrue="1" operator="equal">
      <formula>"Compliant"</formula>
    </cfRule>
  </conditionalFormatting>
  <conditionalFormatting sqref="L777">
    <cfRule type="cellIs" dxfId="1043" priority="835" stopIfTrue="1" operator="equal">
      <formula>"Non Compliant"</formula>
    </cfRule>
    <cfRule type="cellIs" dxfId="1042" priority="836" stopIfTrue="1" operator="equal">
      <formula>"Compliant"</formula>
    </cfRule>
  </conditionalFormatting>
  <conditionalFormatting sqref="L787">
    <cfRule type="cellIs" dxfId="1041" priority="833" stopIfTrue="1" operator="equal">
      <formula>"Non Compliant"</formula>
    </cfRule>
    <cfRule type="cellIs" dxfId="1040" priority="834" stopIfTrue="1" operator="equal">
      <formula>"Compliant"</formula>
    </cfRule>
  </conditionalFormatting>
  <conditionalFormatting sqref="L794">
    <cfRule type="cellIs" dxfId="1039" priority="829" stopIfTrue="1" operator="equal">
      <formula>"Non Compliant"</formula>
    </cfRule>
    <cfRule type="cellIs" dxfId="1038" priority="830" stopIfTrue="1" operator="equal">
      <formula>"Compliant"</formula>
    </cfRule>
  </conditionalFormatting>
  <conditionalFormatting sqref="L796">
    <cfRule type="cellIs" dxfId="1037" priority="827" stopIfTrue="1" operator="equal">
      <formula>"Non Compliant"</formula>
    </cfRule>
    <cfRule type="cellIs" dxfId="1036" priority="828" stopIfTrue="1" operator="equal">
      <formula>"Compliant"</formula>
    </cfRule>
  </conditionalFormatting>
  <conditionalFormatting sqref="L802">
    <cfRule type="cellIs" dxfId="1035" priority="823" stopIfTrue="1" operator="equal">
      <formula>"Non Compliant"</formula>
    </cfRule>
    <cfRule type="cellIs" dxfId="1034" priority="824" stopIfTrue="1" operator="equal">
      <formula>"Compliant"</formula>
    </cfRule>
  </conditionalFormatting>
  <conditionalFormatting sqref="L798">
    <cfRule type="cellIs" dxfId="1033" priority="825" stopIfTrue="1" operator="equal">
      <formula>"Non Compliant"</formula>
    </cfRule>
    <cfRule type="cellIs" dxfId="1032" priority="826" stopIfTrue="1" operator="equal">
      <formula>"Compliant"</formula>
    </cfRule>
  </conditionalFormatting>
  <conditionalFormatting sqref="L804">
    <cfRule type="cellIs" dxfId="1031" priority="821" stopIfTrue="1" operator="equal">
      <formula>"Non Compliant"</formula>
    </cfRule>
    <cfRule type="cellIs" dxfId="1030" priority="822" stopIfTrue="1" operator="equal">
      <formula>"Compliant"</formula>
    </cfRule>
  </conditionalFormatting>
  <conditionalFormatting sqref="L800">
    <cfRule type="cellIs" dxfId="1029" priority="819" stopIfTrue="1" operator="equal">
      <formula>"Non Compliant"</formula>
    </cfRule>
    <cfRule type="cellIs" dxfId="1028" priority="820" stopIfTrue="1" operator="equal">
      <formula>"Compliant"</formula>
    </cfRule>
  </conditionalFormatting>
  <conditionalFormatting sqref="L801">
    <cfRule type="cellIs" dxfId="1027" priority="817" stopIfTrue="1" operator="equal">
      <formula>"Non Compliant"</formula>
    </cfRule>
    <cfRule type="cellIs" dxfId="1026" priority="818" stopIfTrue="1" operator="equal">
      <formula>"Compliant"</formula>
    </cfRule>
  </conditionalFormatting>
  <conditionalFormatting sqref="L797">
    <cfRule type="cellIs" dxfId="1025" priority="815" stopIfTrue="1" operator="equal">
      <formula>"Non Compliant"</formula>
    </cfRule>
    <cfRule type="cellIs" dxfId="1024" priority="816" stopIfTrue="1" operator="equal">
      <formula>"Compliant"</formula>
    </cfRule>
  </conditionalFormatting>
  <conditionalFormatting sqref="L799">
    <cfRule type="cellIs" dxfId="1023" priority="813" stopIfTrue="1" operator="equal">
      <formula>"Non Compliant"</formula>
    </cfRule>
    <cfRule type="cellIs" dxfId="1022" priority="814" stopIfTrue="1" operator="equal">
      <formula>"Compliant"</formula>
    </cfRule>
  </conditionalFormatting>
  <conditionalFormatting sqref="L803">
    <cfRule type="cellIs" dxfId="1021" priority="811" stopIfTrue="1" operator="equal">
      <formula>"Non Compliant"</formula>
    </cfRule>
    <cfRule type="cellIs" dxfId="1020" priority="812" stopIfTrue="1" operator="equal">
      <formula>"Compliant"</formula>
    </cfRule>
  </conditionalFormatting>
  <conditionalFormatting sqref="L795">
    <cfRule type="cellIs" dxfId="1019" priority="809" stopIfTrue="1" operator="equal">
      <formula>"Non Compliant"</formula>
    </cfRule>
    <cfRule type="cellIs" dxfId="1018" priority="810" stopIfTrue="1" operator="equal">
      <formula>"Compliant"</formula>
    </cfRule>
  </conditionalFormatting>
  <conditionalFormatting sqref="L805">
    <cfRule type="cellIs" dxfId="1017" priority="807" stopIfTrue="1" operator="equal">
      <formula>"Non Compliant"</formula>
    </cfRule>
    <cfRule type="cellIs" dxfId="1016" priority="808" stopIfTrue="1" operator="equal">
      <formula>"Compliant"</formula>
    </cfRule>
  </conditionalFormatting>
  <conditionalFormatting sqref="L812">
    <cfRule type="cellIs" dxfId="1015" priority="803" stopIfTrue="1" operator="equal">
      <formula>"Non Compliant"</formula>
    </cfRule>
    <cfRule type="cellIs" dxfId="1014" priority="804" stopIfTrue="1" operator="equal">
      <formula>"Compliant"</formula>
    </cfRule>
  </conditionalFormatting>
  <conditionalFormatting sqref="L814">
    <cfRule type="cellIs" dxfId="1013" priority="801" stopIfTrue="1" operator="equal">
      <formula>"Non Compliant"</formula>
    </cfRule>
    <cfRule type="cellIs" dxfId="1012" priority="802" stopIfTrue="1" operator="equal">
      <formula>"Compliant"</formula>
    </cfRule>
  </conditionalFormatting>
  <conditionalFormatting sqref="L820">
    <cfRule type="cellIs" dxfId="1011" priority="797" stopIfTrue="1" operator="equal">
      <formula>"Non Compliant"</formula>
    </cfRule>
    <cfRule type="cellIs" dxfId="1010" priority="798" stopIfTrue="1" operator="equal">
      <formula>"Compliant"</formula>
    </cfRule>
  </conditionalFormatting>
  <conditionalFormatting sqref="L816">
    <cfRule type="cellIs" dxfId="1009" priority="799" stopIfTrue="1" operator="equal">
      <formula>"Non Compliant"</formula>
    </cfRule>
    <cfRule type="cellIs" dxfId="1008" priority="800" stopIfTrue="1" operator="equal">
      <formula>"Compliant"</formula>
    </cfRule>
  </conditionalFormatting>
  <conditionalFormatting sqref="L822">
    <cfRule type="cellIs" dxfId="1007" priority="795" stopIfTrue="1" operator="equal">
      <formula>"Non Compliant"</formula>
    </cfRule>
    <cfRule type="cellIs" dxfId="1006" priority="796" stopIfTrue="1" operator="equal">
      <formula>"Compliant"</formula>
    </cfRule>
  </conditionalFormatting>
  <conditionalFormatting sqref="L818">
    <cfRule type="cellIs" dxfId="1005" priority="793" stopIfTrue="1" operator="equal">
      <formula>"Non Compliant"</formula>
    </cfRule>
    <cfRule type="cellIs" dxfId="1004" priority="794" stopIfTrue="1" operator="equal">
      <formula>"Compliant"</formula>
    </cfRule>
  </conditionalFormatting>
  <conditionalFormatting sqref="L819">
    <cfRule type="cellIs" dxfId="1003" priority="791" stopIfTrue="1" operator="equal">
      <formula>"Non Compliant"</formula>
    </cfRule>
    <cfRule type="cellIs" dxfId="1002" priority="792" stopIfTrue="1" operator="equal">
      <formula>"Compliant"</formula>
    </cfRule>
  </conditionalFormatting>
  <conditionalFormatting sqref="L815">
    <cfRule type="cellIs" dxfId="1001" priority="789" stopIfTrue="1" operator="equal">
      <formula>"Non Compliant"</formula>
    </cfRule>
    <cfRule type="cellIs" dxfId="1000" priority="790" stopIfTrue="1" operator="equal">
      <formula>"Compliant"</formula>
    </cfRule>
  </conditionalFormatting>
  <conditionalFormatting sqref="L817">
    <cfRule type="cellIs" dxfId="999" priority="787" stopIfTrue="1" operator="equal">
      <formula>"Non Compliant"</formula>
    </cfRule>
    <cfRule type="cellIs" dxfId="998" priority="788" stopIfTrue="1" operator="equal">
      <formula>"Compliant"</formula>
    </cfRule>
  </conditionalFormatting>
  <conditionalFormatting sqref="L821">
    <cfRule type="cellIs" dxfId="997" priority="785" stopIfTrue="1" operator="equal">
      <formula>"Non Compliant"</formula>
    </cfRule>
    <cfRule type="cellIs" dxfId="996" priority="786" stopIfTrue="1" operator="equal">
      <formula>"Compliant"</formula>
    </cfRule>
  </conditionalFormatting>
  <conditionalFormatting sqref="L813">
    <cfRule type="cellIs" dxfId="995" priority="783" stopIfTrue="1" operator="equal">
      <formula>"Non Compliant"</formula>
    </cfRule>
    <cfRule type="cellIs" dxfId="994" priority="784" stopIfTrue="1" operator="equal">
      <formula>"Compliant"</formula>
    </cfRule>
  </conditionalFormatting>
  <conditionalFormatting sqref="L823">
    <cfRule type="cellIs" dxfId="993" priority="781" stopIfTrue="1" operator="equal">
      <formula>"Non Compliant"</formula>
    </cfRule>
    <cfRule type="cellIs" dxfId="992" priority="782" stopIfTrue="1" operator="equal">
      <formula>"Compliant"</formula>
    </cfRule>
  </conditionalFormatting>
  <conditionalFormatting sqref="L830">
    <cfRule type="cellIs" dxfId="991" priority="777" stopIfTrue="1" operator="equal">
      <formula>"Non Compliant"</formula>
    </cfRule>
    <cfRule type="cellIs" dxfId="990" priority="778" stopIfTrue="1" operator="equal">
      <formula>"Compliant"</formula>
    </cfRule>
  </conditionalFormatting>
  <conditionalFormatting sqref="L832">
    <cfRule type="cellIs" dxfId="989" priority="775" stopIfTrue="1" operator="equal">
      <formula>"Non Compliant"</formula>
    </cfRule>
    <cfRule type="cellIs" dxfId="988" priority="776" stopIfTrue="1" operator="equal">
      <formula>"Compliant"</formula>
    </cfRule>
  </conditionalFormatting>
  <conditionalFormatting sqref="L838">
    <cfRule type="cellIs" dxfId="987" priority="771" stopIfTrue="1" operator="equal">
      <formula>"Non Compliant"</formula>
    </cfRule>
    <cfRule type="cellIs" dxfId="986" priority="772" stopIfTrue="1" operator="equal">
      <formula>"Compliant"</formula>
    </cfRule>
  </conditionalFormatting>
  <conditionalFormatting sqref="L834">
    <cfRule type="cellIs" dxfId="985" priority="773" stopIfTrue="1" operator="equal">
      <formula>"Non Compliant"</formula>
    </cfRule>
    <cfRule type="cellIs" dxfId="984" priority="774" stopIfTrue="1" operator="equal">
      <formula>"Compliant"</formula>
    </cfRule>
  </conditionalFormatting>
  <conditionalFormatting sqref="L840">
    <cfRule type="cellIs" dxfId="983" priority="769" stopIfTrue="1" operator="equal">
      <formula>"Non Compliant"</formula>
    </cfRule>
    <cfRule type="cellIs" dxfId="982" priority="770" stopIfTrue="1" operator="equal">
      <formula>"Compliant"</formula>
    </cfRule>
  </conditionalFormatting>
  <conditionalFormatting sqref="L836">
    <cfRule type="cellIs" dxfId="981" priority="767" stopIfTrue="1" operator="equal">
      <formula>"Non Compliant"</formula>
    </cfRule>
    <cfRule type="cellIs" dxfId="980" priority="768" stopIfTrue="1" operator="equal">
      <formula>"Compliant"</formula>
    </cfRule>
  </conditionalFormatting>
  <conditionalFormatting sqref="L837">
    <cfRule type="cellIs" dxfId="979" priority="765" stopIfTrue="1" operator="equal">
      <formula>"Non Compliant"</formula>
    </cfRule>
    <cfRule type="cellIs" dxfId="978" priority="766" stopIfTrue="1" operator="equal">
      <formula>"Compliant"</formula>
    </cfRule>
  </conditionalFormatting>
  <conditionalFormatting sqref="L833">
    <cfRule type="cellIs" dxfId="977" priority="763" stopIfTrue="1" operator="equal">
      <formula>"Non Compliant"</formula>
    </cfRule>
    <cfRule type="cellIs" dxfId="976" priority="764" stopIfTrue="1" operator="equal">
      <formula>"Compliant"</formula>
    </cfRule>
  </conditionalFormatting>
  <conditionalFormatting sqref="L835">
    <cfRule type="cellIs" dxfId="975" priority="761" stopIfTrue="1" operator="equal">
      <formula>"Non Compliant"</formula>
    </cfRule>
    <cfRule type="cellIs" dxfId="974" priority="762" stopIfTrue="1" operator="equal">
      <formula>"Compliant"</formula>
    </cfRule>
  </conditionalFormatting>
  <conditionalFormatting sqref="L839">
    <cfRule type="cellIs" dxfId="973" priority="759" stopIfTrue="1" operator="equal">
      <formula>"Non Compliant"</formula>
    </cfRule>
    <cfRule type="cellIs" dxfId="972" priority="760" stopIfTrue="1" operator="equal">
      <formula>"Compliant"</formula>
    </cfRule>
  </conditionalFormatting>
  <conditionalFormatting sqref="L831">
    <cfRule type="cellIs" dxfId="971" priority="757" stopIfTrue="1" operator="equal">
      <formula>"Non Compliant"</formula>
    </cfRule>
    <cfRule type="cellIs" dxfId="970" priority="758" stopIfTrue="1" operator="equal">
      <formula>"Compliant"</formula>
    </cfRule>
  </conditionalFormatting>
  <conditionalFormatting sqref="L841">
    <cfRule type="cellIs" dxfId="969" priority="755" stopIfTrue="1" operator="equal">
      <formula>"Non Compliant"</formula>
    </cfRule>
    <cfRule type="cellIs" dxfId="968" priority="756" stopIfTrue="1" operator="equal">
      <formula>"Compliant"</formula>
    </cfRule>
  </conditionalFormatting>
  <conditionalFormatting sqref="L848">
    <cfRule type="cellIs" dxfId="967" priority="751" stopIfTrue="1" operator="equal">
      <formula>"Non Compliant"</formula>
    </cfRule>
    <cfRule type="cellIs" dxfId="966" priority="752" stopIfTrue="1" operator="equal">
      <formula>"Compliant"</formula>
    </cfRule>
  </conditionalFormatting>
  <conditionalFormatting sqref="L850">
    <cfRule type="cellIs" dxfId="965" priority="749" stopIfTrue="1" operator="equal">
      <formula>"Non Compliant"</formula>
    </cfRule>
    <cfRule type="cellIs" dxfId="964" priority="750" stopIfTrue="1" operator="equal">
      <formula>"Compliant"</formula>
    </cfRule>
  </conditionalFormatting>
  <conditionalFormatting sqref="L856">
    <cfRule type="cellIs" dxfId="963" priority="745" stopIfTrue="1" operator="equal">
      <formula>"Non Compliant"</formula>
    </cfRule>
    <cfRule type="cellIs" dxfId="962" priority="746" stopIfTrue="1" operator="equal">
      <formula>"Compliant"</formula>
    </cfRule>
  </conditionalFormatting>
  <conditionalFormatting sqref="L852">
    <cfRule type="cellIs" dxfId="961" priority="747" stopIfTrue="1" operator="equal">
      <formula>"Non Compliant"</formula>
    </cfRule>
    <cfRule type="cellIs" dxfId="960" priority="748" stopIfTrue="1" operator="equal">
      <formula>"Compliant"</formula>
    </cfRule>
  </conditionalFormatting>
  <conditionalFormatting sqref="L858">
    <cfRule type="cellIs" dxfId="959" priority="743" stopIfTrue="1" operator="equal">
      <formula>"Non Compliant"</formula>
    </cfRule>
    <cfRule type="cellIs" dxfId="958" priority="744" stopIfTrue="1" operator="equal">
      <formula>"Compliant"</formula>
    </cfRule>
  </conditionalFormatting>
  <conditionalFormatting sqref="L854">
    <cfRule type="cellIs" dxfId="957" priority="741" stopIfTrue="1" operator="equal">
      <formula>"Non Compliant"</formula>
    </cfRule>
    <cfRule type="cellIs" dxfId="956" priority="742" stopIfTrue="1" operator="equal">
      <formula>"Compliant"</formula>
    </cfRule>
  </conditionalFormatting>
  <conditionalFormatting sqref="L855">
    <cfRule type="cellIs" dxfId="955" priority="739" stopIfTrue="1" operator="equal">
      <formula>"Non Compliant"</formula>
    </cfRule>
    <cfRule type="cellIs" dxfId="954" priority="740" stopIfTrue="1" operator="equal">
      <formula>"Compliant"</formula>
    </cfRule>
  </conditionalFormatting>
  <conditionalFormatting sqref="L851">
    <cfRule type="cellIs" dxfId="953" priority="737" stopIfTrue="1" operator="equal">
      <formula>"Non Compliant"</formula>
    </cfRule>
    <cfRule type="cellIs" dxfId="952" priority="738" stopIfTrue="1" operator="equal">
      <formula>"Compliant"</formula>
    </cfRule>
  </conditionalFormatting>
  <conditionalFormatting sqref="L853">
    <cfRule type="cellIs" dxfId="951" priority="735" stopIfTrue="1" operator="equal">
      <formula>"Non Compliant"</formula>
    </cfRule>
    <cfRule type="cellIs" dxfId="950" priority="736" stopIfTrue="1" operator="equal">
      <formula>"Compliant"</formula>
    </cfRule>
  </conditionalFormatting>
  <conditionalFormatting sqref="L857">
    <cfRule type="cellIs" dxfId="949" priority="733" stopIfTrue="1" operator="equal">
      <formula>"Non Compliant"</formula>
    </cfRule>
    <cfRule type="cellIs" dxfId="948" priority="734" stopIfTrue="1" operator="equal">
      <formula>"Compliant"</formula>
    </cfRule>
  </conditionalFormatting>
  <conditionalFormatting sqref="L849">
    <cfRule type="cellIs" dxfId="947" priority="731" stopIfTrue="1" operator="equal">
      <formula>"Non Compliant"</formula>
    </cfRule>
    <cfRule type="cellIs" dxfId="946" priority="732" stopIfTrue="1" operator="equal">
      <formula>"Compliant"</formula>
    </cfRule>
  </conditionalFormatting>
  <conditionalFormatting sqref="L859">
    <cfRule type="cellIs" dxfId="945" priority="729" stopIfTrue="1" operator="equal">
      <formula>"Non Compliant"</formula>
    </cfRule>
    <cfRule type="cellIs" dxfId="944" priority="730" stopIfTrue="1" operator="equal">
      <formula>"Compliant"</formula>
    </cfRule>
  </conditionalFormatting>
  <conditionalFormatting sqref="L866">
    <cfRule type="cellIs" dxfId="943" priority="725" stopIfTrue="1" operator="equal">
      <formula>"Non Compliant"</formula>
    </cfRule>
    <cfRule type="cellIs" dxfId="942" priority="726" stopIfTrue="1" operator="equal">
      <formula>"Compliant"</formula>
    </cfRule>
  </conditionalFormatting>
  <conditionalFormatting sqref="L868">
    <cfRule type="cellIs" dxfId="941" priority="723" stopIfTrue="1" operator="equal">
      <formula>"Non Compliant"</formula>
    </cfRule>
    <cfRule type="cellIs" dxfId="940" priority="724" stopIfTrue="1" operator="equal">
      <formula>"Compliant"</formula>
    </cfRule>
  </conditionalFormatting>
  <conditionalFormatting sqref="L874">
    <cfRule type="cellIs" dxfId="939" priority="719" stopIfTrue="1" operator="equal">
      <formula>"Non Compliant"</formula>
    </cfRule>
    <cfRule type="cellIs" dxfId="938" priority="720" stopIfTrue="1" operator="equal">
      <formula>"Compliant"</formula>
    </cfRule>
  </conditionalFormatting>
  <conditionalFormatting sqref="L870">
    <cfRule type="cellIs" dxfId="937" priority="721" stopIfTrue="1" operator="equal">
      <formula>"Non Compliant"</formula>
    </cfRule>
    <cfRule type="cellIs" dxfId="936" priority="722" stopIfTrue="1" operator="equal">
      <formula>"Compliant"</formula>
    </cfRule>
  </conditionalFormatting>
  <conditionalFormatting sqref="L876">
    <cfRule type="cellIs" dxfId="935" priority="717" stopIfTrue="1" operator="equal">
      <formula>"Non Compliant"</formula>
    </cfRule>
    <cfRule type="cellIs" dxfId="934" priority="718" stopIfTrue="1" operator="equal">
      <formula>"Compliant"</formula>
    </cfRule>
  </conditionalFormatting>
  <conditionalFormatting sqref="L872">
    <cfRule type="cellIs" dxfId="933" priority="715" stopIfTrue="1" operator="equal">
      <formula>"Non Compliant"</formula>
    </cfRule>
    <cfRule type="cellIs" dxfId="932" priority="716" stopIfTrue="1" operator="equal">
      <formula>"Compliant"</formula>
    </cfRule>
  </conditionalFormatting>
  <conditionalFormatting sqref="L873">
    <cfRule type="cellIs" dxfId="931" priority="713" stopIfTrue="1" operator="equal">
      <formula>"Non Compliant"</formula>
    </cfRule>
    <cfRule type="cellIs" dxfId="930" priority="714" stopIfTrue="1" operator="equal">
      <formula>"Compliant"</formula>
    </cfRule>
  </conditionalFormatting>
  <conditionalFormatting sqref="L869">
    <cfRule type="cellIs" dxfId="929" priority="711" stopIfTrue="1" operator="equal">
      <formula>"Non Compliant"</formula>
    </cfRule>
    <cfRule type="cellIs" dxfId="928" priority="712" stopIfTrue="1" operator="equal">
      <formula>"Compliant"</formula>
    </cfRule>
  </conditionalFormatting>
  <conditionalFormatting sqref="L871">
    <cfRule type="cellIs" dxfId="927" priority="709" stopIfTrue="1" operator="equal">
      <formula>"Non Compliant"</formula>
    </cfRule>
    <cfRule type="cellIs" dxfId="926" priority="710" stopIfTrue="1" operator="equal">
      <formula>"Compliant"</formula>
    </cfRule>
  </conditionalFormatting>
  <conditionalFormatting sqref="L875">
    <cfRule type="cellIs" dxfId="925" priority="707" stopIfTrue="1" operator="equal">
      <formula>"Non Compliant"</formula>
    </cfRule>
    <cfRule type="cellIs" dxfId="924" priority="708" stopIfTrue="1" operator="equal">
      <formula>"Compliant"</formula>
    </cfRule>
  </conditionalFormatting>
  <conditionalFormatting sqref="L867">
    <cfRule type="cellIs" dxfId="923" priority="705" stopIfTrue="1" operator="equal">
      <formula>"Non Compliant"</formula>
    </cfRule>
    <cfRule type="cellIs" dxfId="922" priority="706" stopIfTrue="1" operator="equal">
      <formula>"Compliant"</formula>
    </cfRule>
  </conditionalFormatting>
  <conditionalFormatting sqref="L877">
    <cfRule type="cellIs" dxfId="921" priority="703" stopIfTrue="1" operator="equal">
      <formula>"Non Compliant"</formula>
    </cfRule>
    <cfRule type="cellIs" dxfId="920" priority="704" stopIfTrue="1" operator="equal">
      <formula>"Compliant"</formula>
    </cfRule>
  </conditionalFormatting>
  <conditionalFormatting sqref="L884">
    <cfRule type="cellIs" dxfId="919" priority="699" stopIfTrue="1" operator="equal">
      <formula>"Non Compliant"</formula>
    </cfRule>
    <cfRule type="cellIs" dxfId="918" priority="700" stopIfTrue="1" operator="equal">
      <formula>"Compliant"</formula>
    </cfRule>
  </conditionalFormatting>
  <conditionalFormatting sqref="L886">
    <cfRule type="cellIs" dxfId="917" priority="697" stopIfTrue="1" operator="equal">
      <formula>"Non Compliant"</formula>
    </cfRule>
    <cfRule type="cellIs" dxfId="916" priority="698" stopIfTrue="1" operator="equal">
      <formula>"Compliant"</formula>
    </cfRule>
  </conditionalFormatting>
  <conditionalFormatting sqref="L892">
    <cfRule type="cellIs" dxfId="915" priority="693" stopIfTrue="1" operator="equal">
      <formula>"Non Compliant"</formula>
    </cfRule>
    <cfRule type="cellIs" dxfId="914" priority="694" stopIfTrue="1" operator="equal">
      <formula>"Compliant"</formula>
    </cfRule>
  </conditionalFormatting>
  <conditionalFormatting sqref="L888">
    <cfRule type="cellIs" dxfId="913" priority="695" stopIfTrue="1" operator="equal">
      <formula>"Non Compliant"</formula>
    </cfRule>
    <cfRule type="cellIs" dxfId="912" priority="696" stopIfTrue="1" operator="equal">
      <formula>"Compliant"</formula>
    </cfRule>
  </conditionalFormatting>
  <conditionalFormatting sqref="L894">
    <cfRule type="cellIs" dxfId="911" priority="691" stopIfTrue="1" operator="equal">
      <formula>"Non Compliant"</formula>
    </cfRule>
    <cfRule type="cellIs" dxfId="910" priority="692" stopIfTrue="1" operator="equal">
      <formula>"Compliant"</formula>
    </cfRule>
  </conditionalFormatting>
  <conditionalFormatting sqref="L890">
    <cfRule type="cellIs" dxfId="909" priority="689" stopIfTrue="1" operator="equal">
      <formula>"Non Compliant"</formula>
    </cfRule>
    <cfRule type="cellIs" dxfId="908" priority="690" stopIfTrue="1" operator="equal">
      <formula>"Compliant"</formula>
    </cfRule>
  </conditionalFormatting>
  <conditionalFormatting sqref="L891">
    <cfRule type="cellIs" dxfId="907" priority="687" stopIfTrue="1" operator="equal">
      <formula>"Non Compliant"</formula>
    </cfRule>
    <cfRule type="cellIs" dxfId="906" priority="688" stopIfTrue="1" operator="equal">
      <formula>"Compliant"</formula>
    </cfRule>
  </conditionalFormatting>
  <conditionalFormatting sqref="L887">
    <cfRule type="cellIs" dxfId="905" priority="685" stopIfTrue="1" operator="equal">
      <formula>"Non Compliant"</formula>
    </cfRule>
    <cfRule type="cellIs" dxfId="904" priority="686" stopIfTrue="1" operator="equal">
      <formula>"Compliant"</formula>
    </cfRule>
  </conditionalFormatting>
  <conditionalFormatting sqref="L889">
    <cfRule type="cellIs" dxfId="903" priority="683" stopIfTrue="1" operator="equal">
      <formula>"Non Compliant"</formula>
    </cfRule>
    <cfRule type="cellIs" dxfId="902" priority="684" stopIfTrue="1" operator="equal">
      <formula>"Compliant"</formula>
    </cfRule>
  </conditionalFormatting>
  <conditionalFormatting sqref="L893">
    <cfRule type="cellIs" dxfId="901" priority="681" stopIfTrue="1" operator="equal">
      <formula>"Non Compliant"</formula>
    </cfRule>
    <cfRule type="cellIs" dxfId="900" priority="682" stopIfTrue="1" operator="equal">
      <formula>"Compliant"</formula>
    </cfRule>
  </conditionalFormatting>
  <conditionalFormatting sqref="L885">
    <cfRule type="cellIs" dxfId="899" priority="679" stopIfTrue="1" operator="equal">
      <formula>"Non Compliant"</formula>
    </cfRule>
    <cfRule type="cellIs" dxfId="898" priority="680" stopIfTrue="1" operator="equal">
      <formula>"Compliant"</formula>
    </cfRule>
  </conditionalFormatting>
  <conditionalFormatting sqref="L895">
    <cfRule type="cellIs" dxfId="897" priority="677" stopIfTrue="1" operator="equal">
      <formula>"Non Compliant"</formula>
    </cfRule>
    <cfRule type="cellIs" dxfId="896" priority="678" stopIfTrue="1" operator="equal">
      <formula>"Compliant"</formula>
    </cfRule>
  </conditionalFormatting>
  <conditionalFormatting sqref="L902">
    <cfRule type="cellIs" dxfId="895" priority="673" stopIfTrue="1" operator="equal">
      <formula>"Non Compliant"</formula>
    </cfRule>
    <cfRule type="cellIs" dxfId="894" priority="674" stopIfTrue="1" operator="equal">
      <formula>"Compliant"</formula>
    </cfRule>
  </conditionalFormatting>
  <conditionalFormatting sqref="L912">
    <cfRule type="cellIs" dxfId="893" priority="667" stopIfTrue="1" operator="equal">
      <formula>"Non Compliant"</formula>
    </cfRule>
    <cfRule type="cellIs" dxfId="892" priority="668" stopIfTrue="1" operator="equal">
      <formula>"Compliant"</formula>
    </cfRule>
  </conditionalFormatting>
  <conditionalFormatting sqref="L910">
    <cfRule type="cellIs" dxfId="891" priority="669" stopIfTrue="1" operator="equal">
      <formula>"Non Compliant"</formula>
    </cfRule>
    <cfRule type="cellIs" dxfId="890" priority="670" stopIfTrue="1" operator="equal">
      <formula>"Compliant"</formula>
    </cfRule>
  </conditionalFormatting>
  <conditionalFormatting sqref="L906">
    <cfRule type="cellIs" dxfId="889" priority="671" stopIfTrue="1" operator="equal">
      <formula>"Non Compliant"</formula>
    </cfRule>
    <cfRule type="cellIs" dxfId="888" priority="672" stopIfTrue="1" operator="equal">
      <formula>"Compliant"</formula>
    </cfRule>
  </conditionalFormatting>
  <conditionalFormatting sqref="L908">
    <cfRule type="cellIs" dxfId="887" priority="665" stopIfTrue="1" operator="equal">
      <formula>"Non Compliant"</formula>
    </cfRule>
    <cfRule type="cellIs" dxfId="886" priority="666" stopIfTrue="1" operator="equal">
      <formula>"Compliant"</formula>
    </cfRule>
  </conditionalFormatting>
  <conditionalFormatting sqref="L909">
    <cfRule type="cellIs" dxfId="885" priority="663" stopIfTrue="1" operator="equal">
      <formula>"Non Compliant"</formula>
    </cfRule>
    <cfRule type="cellIs" dxfId="884" priority="664" stopIfTrue="1" operator="equal">
      <formula>"Compliant"</formula>
    </cfRule>
  </conditionalFormatting>
  <conditionalFormatting sqref="L905">
    <cfRule type="cellIs" dxfId="883" priority="661" stopIfTrue="1" operator="equal">
      <formula>"Non Compliant"</formula>
    </cfRule>
    <cfRule type="cellIs" dxfId="882" priority="662" stopIfTrue="1" operator="equal">
      <formula>"Compliant"</formula>
    </cfRule>
  </conditionalFormatting>
  <conditionalFormatting sqref="L911">
    <cfRule type="cellIs" dxfId="881" priority="659" stopIfTrue="1" operator="equal">
      <formula>"Non Compliant"</formula>
    </cfRule>
    <cfRule type="cellIs" dxfId="880" priority="660" stopIfTrue="1" operator="equal">
      <formula>"Compliant"</formula>
    </cfRule>
  </conditionalFormatting>
  <conditionalFormatting sqref="L904">
    <cfRule type="cellIs" dxfId="879" priority="653" stopIfTrue="1" operator="equal">
      <formula>"Non Compliant"</formula>
    </cfRule>
    <cfRule type="cellIs" dxfId="878" priority="654" stopIfTrue="1" operator="equal">
      <formula>"Compliant"</formula>
    </cfRule>
  </conditionalFormatting>
  <conditionalFormatting sqref="L913">
    <cfRule type="cellIs" dxfId="877" priority="657" stopIfTrue="1" operator="equal">
      <formula>"Non Compliant"</formula>
    </cfRule>
    <cfRule type="cellIs" dxfId="876" priority="658" stopIfTrue="1" operator="equal">
      <formula>"Compliant"</formula>
    </cfRule>
  </conditionalFormatting>
  <conditionalFormatting sqref="L903">
    <cfRule type="cellIs" dxfId="875" priority="655" stopIfTrue="1" operator="equal">
      <formula>"Non Compliant"</formula>
    </cfRule>
    <cfRule type="cellIs" dxfId="874" priority="656" stopIfTrue="1" operator="equal">
      <formula>"Compliant"</formula>
    </cfRule>
  </conditionalFormatting>
  <conditionalFormatting sqref="L907">
    <cfRule type="cellIs" dxfId="873" priority="651" stopIfTrue="1" operator="equal">
      <formula>"Non Compliant"</formula>
    </cfRule>
    <cfRule type="cellIs" dxfId="872" priority="652" stopIfTrue="1" operator="equal">
      <formula>"Compliant"</formula>
    </cfRule>
  </conditionalFormatting>
  <conditionalFormatting sqref="L920">
    <cfRule type="cellIs" dxfId="871" priority="647" stopIfTrue="1" operator="equal">
      <formula>"Non Compliant"</formula>
    </cfRule>
    <cfRule type="cellIs" dxfId="870" priority="648" stopIfTrue="1" operator="equal">
      <formula>"Compliant"</formula>
    </cfRule>
  </conditionalFormatting>
  <conditionalFormatting sqref="L930">
    <cfRule type="cellIs" dxfId="869" priority="641" stopIfTrue="1" operator="equal">
      <formula>"Non Compliant"</formula>
    </cfRule>
    <cfRule type="cellIs" dxfId="868" priority="642" stopIfTrue="1" operator="equal">
      <formula>"Compliant"</formula>
    </cfRule>
  </conditionalFormatting>
  <conditionalFormatting sqref="L928">
    <cfRule type="cellIs" dxfId="867" priority="643" stopIfTrue="1" operator="equal">
      <formula>"Non Compliant"</formula>
    </cfRule>
    <cfRule type="cellIs" dxfId="866" priority="644" stopIfTrue="1" operator="equal">
      <formula>"Compliant"</formula>
    </cfRule>
  </conditionalFormatting>
  <conditionalFormatting sqref="L924">
    <cfRule type="cellIs" dxfId="865" priority="645" stopIfTrue="1" operator="equal">
      <formula>"Non Compliant"</formula>
    </cfRule>
    <cfRule type="cellIs" dxfId="864" priority="646" stopIfTrue="1" operator="equal">
      <formula>"Compliant"</formula>
    </cfRule>
  </conditionalFormatting>
  <conditionalFormatting sqref="L926">
    <cfRule type="cellIs" dxfId="863" priority="639" stopIfTrue="1" operator="equal">
      <formula>"Non Compliant"</formula>
    </cfRule>
    <cfRule type="cellIs" dxfId="862" priority="640" stopIfTrue="1" operator="equal">
      <formula>"Compliant"</formula>
    </cfRule>
  </conditionalFormatting>
  <conditionalFormatting sqref="L927">
    <cfRule type="cellIs" dxfId="861" priority="637" stopIfTrue="1" operator="equal">
      <formula>"Non Compliant"</formula>
    </cfRule>
    <cfRule type="cellIs" dxfId="860" priority="638" stopIfTrue="1" operator="equal">
      <formula>"Compliant"</formula>
    </cfRule>
  </conditionalFormatting>
  <conditionalFormatting sqref="L923">
    <cfRule type="cellIs" dxfId="859" priority="635" stopIfTrue="1" operator="equal">
      <formula>"Non Compliant"</formula>
    </cfRule>
    <cfRule type="cellIs" dxfId="858" priority="636" stopIfTrue="1" operator="equal">
      <formula>"Compliant"</formula>
    </cfRule>
  </conditionalFormatting>
  <conditionalFormatting sqref="L929">
    <cfRule type="cellIs" dxfId="857" priority="633" stopIfTrue="1" operator="equal">
      <formula>"Non Compliant"</formula>
    </cfRule>
    <cfRule type="cellIs" dxfId="856" priority="634" stopIfTrue="1" operator="equal">
      <formula>"Compliant"</formula>
    </cfRule>
  </conditionalFormatting>
  <conditionalFormatting sqref="L922">
    <cfRule type="cellIs" dxfId="855" priority="627" stopIfTrue="1" operator="equal">
      <formula>"Non Compliant"</formula>
    </cfRule>
    <cfRule type="cellIs" dxfId="854" priority="628" stopIfTrue="1" operator="equal">
      <formula>"Compliant"</formula>
    </cfRule>
  </conditionalFormatting>
  <conditionalFormatting sqref="L931">
    <cfRule type="cellIs" dxfId="853" priority="631" stopIfTrue="1" operator="equal">
      <formula>"Non Compliant"</formula>
    </cfRule>
    <cfRule type="cellIs" dxfId="852" priority="632" stopIfTrue="1" operator="equal">
      <formula>"Compliant"</formula>
    </cfRule>
  </conditionalFormatting>
  <conditionalFormatting sqref="L921">
    <cfRule type="cellIs" dxfId="851" priority="629" stopIfTrue="1" operator="equal">
      <formula>"Non Compliant"</formula>
    </cfRule>
    <cfRule type="cellIs" dxfId="850" priority="630" stopIfTrue="1" operator="equal">
      <formula>"Compliant"</formula>
    </cfRule>
  </conditionalFormatting>
  <conditionalFormatting sqref="L925">
    <cfRule type="cellIs" dxfId="849" priority="625" stopIfTrue="1" operator="equal">
      <formula>"Non Compliant"</formula>
    </cfRule>
    <cfRule type="cellIs" dxfId="848" priority="626" stopIfTrue="1" operator="equal">
      <formula>"Compliant"</formula>
    </cfRule>
  </conditionalFormatting>
  <conditionalFormatting sqref="L506">
    <cfRule type="cellIs" dxfId="847" priority="621" stopIfTrue="1" operator="equal">
      <formula>"Non Compliant"</formula>
    </cfRule>
    <cfRule type="cellIs" dxfId="846" priority="622" stopIfTrue="1" operator="equal">
      <formula>"Compliant"</formula>
    </cfRule>
  </conditionalFormatting>
  <conditionalFormatting sqref="L508">
    <cfRule type="cellIs" dxfId="845" priority="619" stopIfTrue="1" operator="equal">
      <formula>"Non Compliant"</formula>
    </cfRule>
    <cfRule type="cellIs" dxfId="844" priority="620" stopIfTrue="1" operator="equal">
      <formula>"Compliant"</formula>
    </cfRule>
  </conditionalFormatting>
  <conditionalFormatting sqref="L514">
    <cfRule type="cellIs" dxfId="843" priority="615" stopIfTrue="1" operator="equal">
      <formula>"Non Compliant"</formula>
    </cfRule>
    <cfRule type="cellIs" dxfId="842" priority="616" stopIfTrue="1" operator="equal">
      <formula>"Compliant"</formula>
    </cfRule>
  </conditionalFormatting>
  <conditionalFormatting sqref="L510">
    <cfRule type="cellIs" dxfId="841" priority="617" stopIfTrue="1" operator="equal">
      <formula>"Non Compliant"</formula>
    </cfRule>
    <cfRule type="cellIs" dxfId="840" priority="618" stopIfTrue="1" operator="equal">
      <formula>"Compliant"</formula>
    </cfRule>
  </conditionalFormatting>
  <conditionalFormatting sqref="L516">
    <cfRule type="cellIs" dxfId="839" priority="613" stopIfTrue="1" operator="equal">
      <formula>"Non Compliant"</formula>
    </cfRule>
    <cfRule type="cellIs" dxfId="838" priority="614" stopIfTrue="1" operator="equal">
      <formula>"Compliant"</formula>
    </cfRule>
  </conditionalFormatting>
  <conditionalFormatting sqref="L517">
    <cfRule type="cellIs" dxfId="837" priority="611" stopIfTrue="1" operator="equal">
      <formula>"Non Compliant"</formula>
    </cfRule>
    <cfRule type="cellIs" dxfId="836" priority="612" stopIfTrue="1" operator="equal">
      <formula>"Compliant"</formula>
    </cfRule>
  </conditionalFormatting>
  <conditionalFormatting sqref="L509">
    <cfRule type="cellIs" dxfId="835" priority="609" stopIfTrue="1" operator="equal">
      <formula>"Non Compliant"</formula>
    </cfRule>
    <cfRule type="cellIs" dxfId="834" priority="610" stopIfTrue="1" operator="equal">
      <formula>"Compliant"</formula>
    </cfRule>
  </conditionalFormatting>
  <conditionalFormatting sqref="L511">
    <cfRule type="cellIs" dxfId="833" priority="607" stopIfTrue="1" operator="equal">
      <formula>"Non Compliant"</formula>
    </cfRule>
    <cfRule type="cellIs" dxfId="832" priority="608" stopIfTrue="1" operator="equal">
      <formula>"Compliant"</formula>
    </cfRule>
  </conditionalFormatting>
  <conditionalFormatting sqref="L512">
    <cfRule type="cellIs" dxfId="831" priority="603" stopIfTrue="1" operator="equal">
      <formula>"Non Compliant"</formula>
    </cfRule>
    <cfRule type="cellIs" dxfId="830" priority="604" stopIfTrue="1" operator="equal">
      <formula>"Compliant"</formula>
    </cfRule>
  </conditionalFormatting>
  <conditionalFormatting sqref="L507">
    <cfRule type="cellIs" dxfId="829" priority="605" stopIfTrue="1" operator="equal">
      <formula>"Non Compliant"</formula>
    </cfRule>
    <cfRule type="cellIs" dxfId="828" priority="606" stopIfTrue="1" operator="equal">
      <formula>"Compliant"</formula>
    </cfRule>
  </conditionalFormatting>
  <conditionalFormatting sqref="L513">
    <cfRule type="cellIs" dxfId="827" priority="601" stopIfTrue="1" operator="equal">
      <formula>"Non Compliant"</formula>
    </cfRule>
    <cfRule type="cellIs" dxfId="826" priority="602" stopIfTrue="1" operator="equal">
      <formula>"Compliant"</formula>
    </cfRule>
  </conditionalFormatting>
  <conditionalFormatting sqref="L515">
    <cfRule type="cellIs" dxfId="825" priority="599" stopIfTrue="1" operator="equal">
      <formula>"Non Compliant"</formula>
    </cfRule>
    <cfRule type="cellIs" dxfId="824" priority="600" stopIfTrue="1" operator="equal">
      <formula>"Compliant"</formula>
    </cfRule>
  </conditionalFormatting>
  <conditionalFormatting sqref="L524">
    <cfRule type="cellIs" dxfId="823" priority="595" stopIfTrue="1" operator="equal">
      <formula>"Non Compliant"</formula>
    </cfRule>
    <cfRule type="cellIs" dxfId="822" priority="596" stopIfTrue="1" operator="equal">
      <formula>"Compliant"</formula>
    </cfRule>
  </conditionalFormatting>
  <conditionalFormatting sqref="L526">
    <cfRule type="cellIs" dxfId="821" priority="593" stopIfTrue="1" operator="equal">
      <formula>"Non Compliant"</formula>
    </cfRule>
    <cfRule type="cellIs" dxfId="820" priority="594" stopIfTrue="1" operator="equal">
      <formula>"Compliant"</formula>
    </cfRule>
  </conditionalFormatting>
  <conditionalFormatting sqref="L532">
    <cfRule type="cellIs" dxfId="819" priority="589" stopIfTrue="1" operator="equal">
      <formula>"Non Compliant"</formula>
    </cfRule>
    <cfRule type="cellIs" dxfId="818" priority="590" stopIfTrue="1" operator="equal">
      <formula>"Compliant"</formula>
    </cfRule>
  </conditionalFormatting>
  <conditionalFormatting sqref="L528">
    <cfRule type="cellIs" dxfId="817" priority="591" stopIfTrue="1" operator="equal">
      <formula>"Non Compliant"</formula>
    </cfRule>
    <cfRule type="cellIs" dxfId="816" priority="592" stopIfTrue="1" operator="equal">
      <formula>"Compliant"</formula>
    </cfRule>
  </conditionalFormatting>
  <conditionalFormatting sqref="L534">
    <cfRule type="cellIs" dxfId="815" priority="587" stopIfTrue="1" operator="equal">
      <formula>"Non Compliant"</formula>
    </cfRule>
    <cfRule type="cellIs" dxfId="814" priority="588" stopIfTrue="1" operator="equal">
      <formula>"Compliant"</formula>
    </cfRule>
  </conditionalFormatting>
  <conditionalFormatting sqref="L535">
    <cfRule type="cellIs" dxfId="813" priority="585" stopIfTrue="1" operator="equal">
      <formula>"Non Compliant"</formula>
    </cfRule>
    <cfRule type="cellIs" dxfId="812" priority="586" stopIfTrue="1" operator="equal">
      <formula>"Compliant"</formula>
    </cfRule>
  </conditionalFormatting>
  <conditionalFormatting sqref="L527">
    <cfRule type="cellIs" dxfId="811" priority="583" stopIfTrue="1" operator="equal">
      <formula>"Non Compliant"</formula>
    </cfRule>
    <cfRule type="cellIs" dxfId="810" priority="584" stopIfTrue="1" operator="equal">
      <formula>"Compliant"</formula>
    </cfRule>
  </conditionalFormatting>
  <conditionalFormatting sqref="L529">
    <cfRule type="cellIs" dxfId="809" priority="581" stopIfTrue="1" operator="equal">
      <formula>"Non Compliant"</formula>
    </cfRule>
    <cfRule type="cellIs" dxfId="808" priority="582" stopIfTrue="1" operator="equal">
      <formula>"Compliant"</formula>
    </cfRule>
  </conditionalFormatting>
  <conditionalFormatting sqref="L530">
    <cfRule type="cellIs" dxfId="807" priority="577" stopIfTrue="1" operator="equal">
      <formula>"Non Compliant"</formula>
    </cfRule>
    <cfRule type="cellIs" dxfId="806" priority="578" stopIfTrue="1" operator="equal">
      <formula>"Compliant"</formula>
    </cfRule>
  </conditionalFormatting>
  <conditionalFormatting sqref="L525">
    <cfRule type="cellIs" dxfId="805" priority="579" stopIfTrue="1" operator="equal">
      <formula>"Non Compliant"</formula>
    </cfRule>
    <cfRule type="cellIs" dxfId="804" priority="580" stopIfTrue="1" operator="equal">
      <formula>"Compliant"</formula>
    </cfRule>
  </conditionalFormatting>
  <conditionalFormatting sqref="L531">
    <cfRule type="cellIs" dxfId="803" priority="575" stopIfTrue="1" operator="equal">
      <formula>"Non Compliant"</formula>
    </cfRule>
    <cfRule type="cellIs" dxfId="802" priority="576" stopIfTrue="1" operator="equal">
      <formula>"Compliant"</formula>
    </cfRule>
  </conditionalFormatting>
  <conditionalFormatting sqref="L533">
    <cfRule type="cellIs" dxfId="801" priority="573" stopIfTrue="1" operator="equal">
      <formula>"Non Compliant"</formula>
    </cfRule>
    <cfRule type="cellIs" dxfId="800" priority="574" stopIfTrue="1" operator="equal">
      <formula>"Compliant"</formula>
    </cfRule>
  </conditionalFormatting>
  <conditionalFormatting sqref="L542">
    <cfRule type="cellIs" dxfId="799" priority="569" stopIfTrue="1" operator="equal">
      <formula>"Non Compliant"</formula>
    </cfRule>
    <cfRule type="cellIs" dxfId="798" priority="570" stopIfTrue="1" operator="equal">
      <formula>"Compliant"</formula>
    </cfRule>
  </conditionalFormatting>
  <conditionalFormatting sqref="L544">
    <cfRule type="cellIs" dxfId="797" priority="567" stopIfTrue="1" operator="equal">
      <formula>"Non Compliant"</formula>
    </cfRule>
    <cfRule type="cellIs" dxfId="796" priority="568" stopIfTrue="1" operator="equal">
      <formula>"Compliant"</formula>
    </cfRule>
  </conditionalFormatting>
  <conditionalFormatting sqref="L550">
    <cfRule type="cellIs" dxfId="795" priority="563" stopIfTrue="1" operator="equal">
      <formula>"Non Compliant"</formula>
    </cfRule>
    <cfRule type="cellIs" dxfId="794" priority="564" stopIfTrue="1" operator="equal">
      <formula>"Compliant"</formula>
    </cfRule>
  </conditionalFormatting>
  <conditionalFormatting sqref="L546">
    <cfRule type="cellIs" dxfId="793" priority="565" stopIfTrue="1" operator="equal">
      <formula>"Non Compliant"</formula>
    </cfRule>
    <cfRule type="cellIs" dxfId="792" priority="566" stopIfTrue="1" operator="equal">
      <formula>"Compliant"</formula>
    </cfRule>
  </conditionalFormatting>
  <conditionalFormatting sqref="L552">
    <cfRule type="cellIs" dxfId="791" priority="561" stopIfTrue="1" operator="equal">
      <formula>"Non Compliant"</formula>
    </cfRule>
    <cfRule type="cellIs" dxfId="790" priority="562" stopIfTrue="1" operator="equal">
      <formula>"Compliant"</formula>
    </cfRule>
  </conditionalFormatting>
  <conditionalFormatting sqref="L553">
    <cfRule type="cellIs" dxfId="789" priority="559" stopIfTrue="1" operator="equal">
      <formula>"Non Compliant"</formula>
    </cfRule>
    <cfRule type="cellIs" dxfId="788" priority="560" stopIfTrue="1" operator="equal">
      <formula>"Compliant"</formula>
    </cfRule>
  </conditionalFormatting>
  <conditionalFormatting sqref="L545">
    <cfRule type="cellIs" dxfId="787" priority="557" stopIfTrue="1" operator="equal">
      <formula>"Non Compliant"</formula>
    </cfRule>
    <cfRule type="cellIs" dxfId="786" priority="558" stopIfTrue="1" operator="equal">
      <formula>"Compliant"</formula>
    </cfRule>
  </conditionalFormatting>
  <conditionalFormatting sqref="L547">
    <cfRule type="cellIs" dxfId="785" priority="555" stopIfTrue="1" operator="equal">
      <formula>"Non Compliant"</formula>
    </cfRule>
    <cfRule type="cellIs" dxfId="784" priority="556" stopIfTrue="1" operator="equal">
      <formula>"Compliant"</formula>
    </cfRule>
  </conditionalFormatting>
  <conditionalFormatting sqref="L548">
    <cfRule type="cellIs" dxfId="783" priority="551" stopIfTrue="1" operator="equal">
      <formula>"Non Compliant"</formula>
    </cfRule>
    <cfRule type="cellIs" dxfId="782" priority="552" stopIfTrue="1" operator="equal">
      <formula>"Compliant"</formula>
    </cfRule>
  </conditionalFormatting>
  <conditionalFormatting sqref="L543">
    <cfRule type="cellIs" dxfId="781" priority="553" stopIfTrue="1" operator="equal">
      <formula>"Non Compliant"</formula>
    </cfRule>
    <cfRule type="cellIs" dxfId="780" priority="554" stopIfTrue="1" operator="equal">
      <formula>"Compliant"</formula>
    </cfRule>
  </conditionalFormatting>
  <conditionalFormatting sqref="L549">
    <cfRule type="cellIs" dxfId="779" priority="549" stopIfTrue="1" operator="equal">
      <formula>"Non Compliant"</formula>
    </cfRule>
    <cfRule type="cellIs" dxfId="778" priority="550" stopIfTrue="1" operator="equal">
      <formula>"Compliant"</formula>
    </cfRule>
  </conditionalFormatting>
  <conditionalFormatting sqref="L551">
    <cfRule type="cellIs" dxfId="777" priority="547" stopIfTrue="1" operator="equal">
      <formula>"Non Compliant"</formula>
    </cfRule>
    <cfRule type="cellIs" dxfId="776" priority="548" stopIfTrue="1" operator="equal">
      <formula>"Compliant"</formula>
    </cfRule>
  </conditionalFormatting>
  <conditionalFormatting sqref="L560">
    <cfRule type="cellIs" dxfId="775" priority="543" stopIfTrue="1" operator="equal">
      <formula>"Non Compliant"</formula>
    </cfRule>
    <cfRule type="cellIs" dxfId="774" priority="544" stopIfTrue="1" operator="equal">
      <formula>"Compliant"</formula>
    </cfRule>
  </conditionalFormatting>
  <conditionalFormatting sqref="L562">
    <cfRule type="cellIs" dxfId="773" priority="541" stopIfTrue="1" operator="equal">
      <formula>"Non Compliant"</formula>
    </cfRule>
    <cfRule type="cellIs" dxfId="772" priority="542" stopIfTrue="1" operator="equal">
      <formula>"Compliant"</formula>
    </cfRule>
  </conditionalFormatting>
  <conditionalFormatting sqref="L568">
    <cfRule type="cellIs" dxfId="771" priority="537" stopIfTrue="1" operator="equal">
      <formula>"Non Compliant"</formula>
    </cfRule>
    <cfRule type="cellIs" dxfId="770" priority="538" stopIfTrue="1" operator="equal">
      <formula>"Compliant"</formula>
    </cfRule>
  </conditionalFormatting>
  <conditionalFormatting sqref="L564">
    <cfRule type="cellIs" dxfId="769" priority="539" stopIfTrue="1" operator="equal">
      <formula>"Non Compliant"</formula>
    </cfRule>
    <cfRule type="cellIs" dxfId="768" priority="540" stopIfTrue="1" operator="equal">
      <formula>"Compliant"</formula>
    </cfRule>
  </conditionalFormatting>
  <conditionalFormatting sqref="L570">
    <cfRule type="cellIs" dxfId="767" priority="535" stopIfTrue="1" operator="equal">
      <formula>"Non Compliant"</formula>
    </cfRule>
    <cfRule type="cellIs" dxfId="766" priority="536" stopIfTrue="1" operator="equal">
      <formula>"Compliant"</formula>
    </cfRule>
  </conditionalFormatting>
  <conditionalFormatting sqref="L571">
    <cfRule type="cellIs" dxfId="765" priority="533" stopIfTrue="1" operator="equal">
      <formula>"Non Compliant"</formula>
    </cfRule>
    <cfRule type="cellIs" dxfId="764" priority="534" stopIfTrue="1" operator="equal">
      <formula>"Compliant"</formula>
    </cfRule>
  </conditionalFormatting>
  <conditionalFormatting sqref="L563">
    <cfRule type="cellIs" dxfId="763" priority="531" stopIfTrue="1" operator="equal">
      <formula>"Non Compliant"</formula>
    </cfRule>
    <cfRule type="cellIs" dxfId="762" priority="532" stopIfTrue="1" operator="equal">
      <formula>"Compliant"</formula>
    </cfRule>
  </conditionalFormatting>
  <conditionalFormatting sqref="L565">
    <cfRule type="cellIs" dxfId="761" priority="529" stopIfTrue="1" operator="equal">
      <formula>"Non Compliant"</formula>
    </cfRule>
    <cfRule type="cellIs" dxfId="760" priority="530" stopIfTrue="1" operator="equal">
      <formula>"Compliant"</formula>
    </cfRule>
  </conditionalFormatting>
  <conditionalFormatting sqref="L566">
    <cfRule type="cellIs" dxfId="759" priority="525" stopIfTrue="1" operator="equal">
      <formula>"Non Compliant"</formula>
    </cfRule>
    <cfRule type="cellIs" dxfId="758" priority="526" stopIfTrue="1" operator="equal">
      <formula>"Compliant"</formula>
    </cfRule>
  </conditionalFormatting>
  <conditionalFormatting sqref="L561">
    <cfRule type="cellIs" dxfId="757" priority="527" stopIfTrue="1" operator="equal">
      <formula>"Non Compliant"</formula>
    </cfRule>
    <cfRule type="cellIs" dxfId="756" priority="528" stopIfTrue="1" operator="equal">
      <formula>"Compliant"</formula>
    </cfRule>
  </conditionalFormatting>
  <conditionalFormatting sqref="L567">
    <cfRule type="cellIs" dxfId="755" priority="523" stopIfTrue="1" operator="equal">
      <formula>"Non Compliant"</formula>
    </cfRule>
    <cfRule type="cellIs" dxfId="754" priority="524" stopIfTrue="1" operator="equal">
      <formula>"Compliant"</formula>
    </cfRule>
  </conditionalFormatting>
  <conditionalFormatting sqref="L569">
    <cfRule type="cellIs" dxfId="753" priority="521" stopIfTrue="1" operator="equal">
      <formula>"Non Compliant"</formula>
    </cfRule>
    <cfRule type="cellIs" dxfId="752" priority="522" stopIfTrue="1" operator="equal">
      <formula>"Compliant"</formula>
    </cfRule>
  </conditionalFormatting>
  <conditionalFormatting sqref="L578">
    <cfRule type="cellIs" dxfId="751" priority="517" stopIfTrue="1" operator="equal">
      <formula>"Non Compliant"</formula>
    </cfRule>
    <cfRule type="cellIs" dxfId="750" priority="518" stopIfTrue="1" operator="equal">
      <formula>"Compliant"</formula>
    </cfRule>
  </conditionalFormatting>
  <conditionalFormatting sqref="L580">
    <cfRule type="cellIs" dxfId="749" priority="515" stopIfTrue="1" operator="equal">
      <formula>"Non Compliant"</formula>
    </cfRule>
    <cfRule type="cellIs" dxfId="748" priority="516" stopIfTrue="1" operator="equal">
      <formula>"Compliant"</formula>
    </cfRule>
  </conditionalFormatting>
  <conditionalFormatting sqref="L586">
    <cfRule type="cellIs" dxfId="747" priority="511" stopIfTrue="1" operator="equal">
      <formula>"Non Compliant"</formula>
    </cfRule>
    <cfRule type="cellIs" dxfId="746" priority="512" stopIfTrue="1" operator="equal">
      <formula>"Compliant"</formula>
    </cfRule>
  </conditionalFormatting>
  <conditionalFormatting sqref="L582">
    <cfRule type="cellIs" dxfId="745" priority="513" stopIfTrue="1" operator="equal">
      <formula>"Non Compliant"</formula>
    </cfRule>
    <cfRule type="cellIs" dxfId="744" priority="514" stopIfTrue="1" operator="equal">
      <formula>"Compliant"</formula>
    </cfRule>
  </conditionalFormatting>
  <conditionalFormatting sqref="L588">
    <cfRule type="cellIs" dxfId="743" priority="509" stopIfTrue="1" operator="equal">
      <formula>"Non Compliant"</formula>
    </cfRule>
    <cfRule type="cellIs" dxfId="742" priority="510" stopIfTrue="1" operator="equal">
      <formula>"Compliant"</formula>
    </cfRule>
  </conditionalFormatting>
  <conditionalFormatting sqref="L589">
    <cfRule type="cellIs" dxfId="741" priority="507" stopIfTrue="1" operator="equal">
      <formula>"Non Compliant"</formula>
    </cfRule>
    <cfRule type="cellIs" dxfId="740" priority="508" stopIfTrue="1" operator="equal">
      <formula>"Compliant"</formula>
    </cfRule>
  </conditionalFormatting>
  <conditionalFormatting sqref="L581">
    <cfRule type="cellIs" dxfId="739" priority="505" stopIfTrue="1" operator="equal">
      <formula>"Non Compliant"</formula>
    </cfRule>
    <cfRule type="cellIs" dxfId="738" priority="506" stopIfTrue="1" operator="equal">
      <formula>"Compliant"</formula>
    </cfRule>
  </conditionalFormatting>
  <conditionalFormatting sqref="L583">
    <cfRule type="cellIs" dxfId="737" priority="503" stopIfTrue="1" operator="equal">
      <formula>"Non Compliant"</formula>
    </cfRule>
    <cfRule type="cellIs" dxfId="736" priority="504" stopIfTrue="1" operator="equal">
      <formula>"Compliant"</formula>
    </cfRule>
  </conditionalFormatting>
  <conditionalFormatting sqref="L584">
    <cfRule type="cellIs" dxfId="735" priority="499" stopIfTrue="1" operator="equal">
      <formula>"Non Compliant"</formula>
    </cfRule>
    <cfRule type="cellIs" dxfId="734" priority="500" stopIfTrue="1" operator="equal">
      <formula>"Compliant"</formula>
    </cfRule>
  </conditionalFormatting>
  <conditionalFormatting sqref="L579">
    <cfRule type="cellIs" dxfId="733" priority="501" stopIfTrue="1" operator="equal">
      <formula>"Non Compliant"</formula>
    </cfRule>
    <cfRule type="cellIs" dxfId="732" priority="502" stopIfTrue="1" operator="equal">
      <formula>"Compliant"</formula>
    </cfRule>
  </conditionalFormatting>
  <conditionalFormatting sqref="L585">
    <cfRule type="cellIs" dxfId="731" priority="497" stopIfTrue="1" operator="equal">
      <formula>"Non Compliant"</formula>
    </cfRule>
    <cfRule type="cellIs" dxfId="730" priority="498" stopIfTrue="1" operator="equal">
      <formula>"Compliant"</formula>
    </cfRule>
  </conditionalFormatting>
  <conditionalFormatting sqref="L587">
    <cfRule type="cellIs" dxfId="729" priority="495" stopIfTrue="1" operator="equal">
      <formula>"Non Compliant"</formula>
    </cfRule>
    <cfRule type="cellIs" dxfId="728" priority="496" stopIfTrue="1" operator="equal">
      <formula>"Compliant"</formula>
    </cfRule>
  </conditionalFormatting>
  <conditionalFormatting sqref="L596">
    <cfRule type="cellIs" dxfId="727" priority="491" stopIfTrue="1" operator="equal">
      <formula>"Non Compliant"</formula>
    </cfRule>
    <cfRule type="cellIs" dxfId="726" priority="492" stopIfTrue="1" operator="equal">
      <formula>"Compliant"</formula>
    </cfRule>
  </conditionalFormatting>
  <conditionalFormatting sqref="L598">
    <cfRule type="cellIs" dxfId="725" priority="489" stopIfTrue="1" operator="equal">
      <formula>"Non Compliant"</formula>
    </cfRule>
    <cfRule type="cellIs" dxfId="724" priority="490" stopIfTrue="1" operator="equal">
      <formula>"Compliant"</formula>
    </cfRule>
  </conditionalFormatting>
  <conditionalFormatting sqref="L604">
    <cfRule type="cellIs" dxfId="723" priority="485" stopIfTrue="1" operator="equal">
      <formula>"Non Compliant"</formula>
    </cfRule>
    <cfRule type="cellIs" dxfId="722" priority="486" stopIfTrue="1" operator="equal">
      <formula>"Compliant"</formula>
    </cfRule>
  </conditionalFormatting>
  <conditionalFormatting sqref="L600">
    <cfRule type="cellIs" dxfId="721" priority="487" stopIfTrue="1" operator="equal">
      <formula>"Non Compliant"</formula>
    </cfRule>
    <cfRule type="cellIs" dxfId="720" priority="488" stopIfTrue="1" operator="equal">
      <formula>"Compliant"</formula>
    </cfRule>
  </conditionalFormatting>
  <conditionalFormatting sqref="L606">
    <cfRule type="cellIs" dxfId="719" priority="483" stopIfTrue="1" operator="equal">
      <formula>"Non Compliant"</formula>
    </cfRule>
    <cfRule type="cellIs" dxfId="718" priority="484" stopIfTrue="1" operator="equal">
      <formula>"Compliant"</formula>
    </cfRule>
  </conditionalFormatting>
  <conditionalFormatting sqref="L607">
    <cfRule type="cellIs" dxfId="717" priority="481" stopIfTrue="1" operator="equal">
      <formula>"Non Compliant"</formula>
    </cfRule>
    <cfRule type="cellIs" dxfId="716" priority="482" stopIfTrue="1" operator="equal">
      <formula>"Compliant"</formula>
    </cfRule>
  </conditionalFormatting>
  <conditionalFormatting sqref="L599">
    <cfRule type="cellIs" dxfId="715" priority="479" stopIfTrue="1" operator="equal">
      <formula>"Non Compliant"</formula>
    </cfRule>
    <cfRule type="cellIs" dxfId="714" priority="480" stopIfTrue="1" operator="equal">
      <formula>"Compliant"</formula>
    </cfRule>
  </conditionalFormatting>
  <conditionalFormatting sqref="L601">
    <cfRule type="cellIs" dxfId="713" priority="477" stopIfTrue="1" operator="equal">
      <formula>"Non Compliant"</formula>
    </cfRule>
    <cfRule type="cellIs" dxfId="712" priority="478" stopIfTrue="1" operator="equal">
      <formula>"Compliant"</formula>
    </cfRule>
  </conditionalFormatting>
  <conditionalFormatting sqref="L602">
    <cfRule type="cellIs" dxfId="711" priority="473" stopIfTrue="1" operator="equal">
      <formula>"Non Compliant"</formula>
    </cfRule>
    <cfRule type="cellIs" dxfId="710" priority="474" stopIfTrue="1" operator="equal">
      <formula>"Compliant"</formula>
    </cfRule>
  </conditionalFormatting>
  <conditionalFormatting sqref="L597">
    <cfRule type="cellIs" dxfId="709" priority="475" stopIfTrue="1" operator="equal">
      <formula>"Non Compliant"</formula>
    </cfRule>
    <cfRule type="cellIs" dxfId="708" priority="476" stopIfTrue="1" operator="equal">
      <formula>"Compliant"</formula>
    </cfRule>
  </conditionalFormatting>
  <conditionalFormatting sqref="L603">
    <cfRule type="cellIs" dxfId="707" priority="471" stopIfTrue="1" operator="equal">
      <formula>"Non Compliant"</formula>
    </cfRule>
    <cfRule type="cellIs" dxfId="706" priority="472" stopIfTrue="1" operator="equal">
      <formula>"Compliant"</formula>
    </cfRule>
  </conditionalFormatting>
  <conditionalFormatting sqref="L605">
    <cfRule type="cellIs" dxfId="705" priority="469" stopIfTrue="1" operator="equal">
      <formula>"Non Compliant"</formula>
    </cfRule>
    <cfRule type="cellIs" dxfId="704" priority="470" stopIfTrue="1" operator="equal">
      <formula>"Compliant"</formula>
    </cfRule>
  </conditionalFormatting>
  <conditionalFormatting sqref="L614">
    <cfRule type="cellIs" dxfId="703" priority="465" stopIfTrue="1" operator="equal">
      <formula>"Non Compliant"</formula>
    </cfRule>
    <cfRule type="cellIs" dxfId="702" priority="466" stopIfTrue="1" operator="equal">
      <formula>"Compliant"</formula>
    </cfRule>
  </conditionalFormatting>
  <conditionalFormatting sqref="L616">
    <cfRule type="cellIs" dxfId="701" priority="463" stopIfTrue="1" operator="equal">
      <formula>"Non Compliant"</formula>
    </cfRule>
    <cfRule type="cellIs" dxfId="700" priority="464" stopIfTrue="1" operator="equal">
      <formula>"Compliant"</formula>
    </cfRule>
  </conditionalFormatting>
  <conditionalFormatting sqref="L622">
    <cfRule type="cellIs" dxfId="699" priority="459" stopIfTrue="1" operator="equal">
      <formula>"Non Compliant"</formula>
    </cfRule>
    <cfRule type="cellIs" dxfId="698" priority="460" stopIfTrue="1" operator="equal">
      <formula>"Compliant"</formula>
    </cfRule>
  </conditionalFormatting>
  <conditionalFormatting sqref="L618">
    <cfRule type="cellIs" dxfId="697" priority="461" stopIfTrue="1" operator="equal">
      <formula>"Non Compliant"</formula>
    </cfRule>
    <cfRule type="cellIs" dxfId="696" priority="462" stopIfTrue="1" operator="equal">
      <formula>"Compliant"</formula>
    </cfRule>
  </conditionalFormatting>
  <conditionalFormatting sqref="L624">
    <cfRule type="cellIs" dxfId="695" priority="457" stopIfTrue="1" operator="equal">
      <formula>"Non Compliant"</formula>
    </cfRule>
    <cfRule type="cellIs" dxfId="694" priority="458" stopIfTrue="1" operator="equal">
      <formula>"Compliant"</formula>
    </cfRule>
  </conditionalFormatting>
  <conditionalFormatting sqref="L625">
    <cfRule type="cellIs" dxfId="693" priority="455" stopIfTrue="1" operator="equal">
      <formula>"Non Compliant"</formula>
    </cfRule>
    <cfRule type="cellIs" dxfId="692" priority="456" stopIfTrue="1" operator="equal">
      <formula>"Compliant"</formula>
    </cfRule>
  </conditionalFormatting>
  <conditionalFormatting sqref="L617">
    <cfRule type="cellIs" dxfId="691" priority="453" stopIfTrue="1" operator="equal">
      <formula>"Non Compliant"</formula>
    </cfRule>
    <cfRule type="cellIs" dxfId="690" priority="454" stopIfTrue="1" operator="equal">
      <formula>"Compliant"</formula>
    </cfRule>
  </conditionalFormatting>
  <conditionalFormatting sqref="L619">
    <cfRule type="cellIs" dxfId="689" priority="451" stopIfTrue="1" operator="equal">
      <formula>"Non Compliant"</formula>
    </cfRule>
    <cfRule type="cellIs" dxfId="688" priority="452" stopIfTrue="1" operator="equal">
      <formula>"Compliant"</formula>
    </cfRule>
  </conditionalFormatting>
  <conditionalFormatting sqref="L620">
    <cfRule type="cellIs" dxfId="687" priority="447" stopIfTrue="1" operator="equal">
      <formula>"Non Compliant"</formula>
    </cfRule>
    <cfRule type="cellIs" dxfId="686" priority="448" stopIfTrue="1" operator="equal">
      <formula>"Compliant"</formula>
    </cfRule>
  </conditionalFormatting>
  <conditionalFormatting sqref="L615">
    <cfRule type="cellIs" dxfId="685" priority="449" stopIfTrue="1" operator="equal">
      <formula>"Non Compliant"</formula>
    </cfRule>
    <cfRule type="cellIs" dxfId="684" priority="450" stopIfTrue="1" operator="equal">
      <formula>"Compliant"</formula>
    </cfRule>
  </conditionalFormatting>
  <conditionalFormatting sqref="L621">
    <cfRule type="cellIs" dxfId="683" priority="445" stopIfTrue="1" operator="equal">
      <formula>"Non Compliant"</formula>
    </cfRule>
    <cfRule type="cellIs" dxfId="682" priority="446" stopIfTrue="1" operator="equal">
      <formula>"Compliant"</formula>
    </cfRule>
  </conditionalFormatting>
  <conditionalFormatting sqref="L623">
    <cfRule type="cellIs" dxfId="681" priority="443" stopIfTrue="1" operator="equal">
      <formula>"Non Compliant"</formula>
    </cfRule>
    <cfRule type="cellIs" dxfId="680" priority="444" stopIfTrue="1" operator="equal">
      <formula>"Compliant"</formula>
    </cfRule>
  </conditionalFormatting>
  <conditionalFormatting sqref="L632">
    <cfRule type="cellIs" dxfId="679" priority="439" stopIfTrue="1" operator="equal">
      <formula>"Non Compliant"</formula>
    </cfRule>
    <cfRule type="cellIs" dxfId="678" priority="440" stopIfTrue="1" operator="equal">
      <formula>"Compliant"</formula>
    </cfRule>
  </conditionalFormatting>
  <conditionalFormatting sqref="L634">
    <cfRule type="cellIs" dxfId="677" priority="437" stopIfTrue="1" operator="equal">
      <formula>"Non Compliant"</formula>
    </cfRule>
    <cfRule type="cellIs" dxfId="676" priority="438" stopIfTrue="1" operator="equal">
      <formula>"Compliant"</formula>
    </cfRule>
  </conditionalFormatting>
  <conditionalFormatting sqref="L640">
    <cfRule type="cellIs" dxfId="675" priority="433" stopIfTrue="1" operator="equal">
      <formula>"Non Compliant"</formula>
    </cfRule>
    <cfRule type="cellIs" dxfId="674" priority="434" stopIfTrue="1" operator="equal">
      <formula>"Compliant"</formula>
    </cfRule>
  </conditionalFormatting>
  <conditionalFormatting sqref="L636">
    <cfRule type="cellIs" dxfId="673" priority="435" stopIfTrue="1" operator="equal">
      <formula>"Non Compliant"</formula>
    </cfRule>
    <cfRule type="cellIs" dxfId="672" priority="436" stopIfTrue="1" operator="equal">
      <formula>"Compliant"</formula>
    </cfRule>
  </conditionalFormatting>
  <conditionalFormatting sqref="L642">
    <cfRule type="cellIs" dxfId="671" priority="431" stopIfTrue="1" operator="equal">
      <formula>"Non Compliant"</formula>
    </cfRule>
    <cfRule type="cellIs" dxfId="670" priority="432" stopIfTrue="1" operator="equal">
      <formula>"Compliant"</formula>
    </cfRule>
  </conditionalFormatting>
  <conditionalFormatting sqref="L643">
    <cfRule type="cellIs" dxfId="669" priority="429" stopIfTrue="1" operator="equal">
      <formula>"Non Compliant"</formula>
    </cfRule>
    <cfRule type="cellIs" dxfId="668" priority="430" stopIfTrue="1" operator="equal">
      <formula>"Compliant"</formula>
    </cfRule>
  </conditionalFormatting>
  <conditionalFormatting sqref="L635">
    <cfRule type="cellIs" dxfId="667" priority="427" stopIfTrue="1" operator="equal">
      <formula>"Non Compliant"</formula>
    </cfRule>
    <cfRule type="cellIs" dxfId="666" priority="428" stopIfTrue="1" operator="equal">
      <formula>"Compliant"</formula>
    </cfRule>
  </conditionalFormatting>
  <conditionalFormatting sqref="L637">
    <cfRule type="cellIs" dxfId="665" priority="425" stopIfTrue="1" operator="equal">
      <formula>"Non Compliant"</formula>
    </cfRule>
    <cfRule type="cellIs" dxfId="664" priority="426" stopIfTrue="1" operator="equal">
      <formula>"Compliant"</formula>
    </cfRule>
  </conditionalFormatting>
  <conditionalFormatting sqref="L638">
    <cfRule type="cellIs" dxfId="663" priority="421" stopIfTrue="1" operator="equal">
      <formula>"Non Compliant"</formula>
    </cfRule>
    <cfRule type="cellIs" dxfId="662" priority="422" stopIfTrue="1" operator="equal">
      <formula>"Compliant"</formula>
    </cfRule>
  </conditionalFormatting>
  <conditionalFormatting sqref="L633">
    <cfRule type="cellIs" dxfId="661" priority="423" stopIfTrue="1" operator="equal">
      <formula>"Non Compliant"</formula>
    </cfRule>
    <cfRule type="cellIs" dxfId="660" priority="424" stopIfTrue="1" operator="equal">
      <formula>"Compliant"</formula>
    </cfRule>
  </conditionalFormatting>
  <conditionalFormatting sqref="L639">
    <cfRule type="cellIs" dxfId="659" priority="419" stopIfTrue="1" operator="equal">
      <formula>"Non Compliant"</formula>
    </cfRule>
    <cfRule type="cellIs" dxfId="658" priority="420" stopIfTrue="1" operator="equal">
      <formula>"Compliant"</formula>
    </cfRule>
  </conditionalFormatting>
  <conditionalFormatting sqref="L641">
    <cfRule type="cellIs" dxfId="657" priority="417" stopIfTrue="1" operator="equal">
      <formula>"Non Compliant"</formula>
    </cfRule>
    <cfRule type="cellIs" dxfId="656" priority="418" stopIfTrue="1" operator="equal">
      <formula>"Compliant"</formula>
    </cfRule>
  </conditionalFormatting>
  <conditionalFormatting sqref="L650">
    <cfRule type="cellIs" dxfId="655" priority="413" stopIfTrue="1" operator="equal">
      <formula>"Non Compliant"</formula>
    </cfRule>
    <cfRule type="cellIs" dxfId="654" priority="414" stopIfTrue="1" operator="equal">
      <formula>"Compliant"</formula>
    </cfRule>
  </conditionalFormatting>
  <conditionalFormatting sqref="L652">
    <cfRule type="cellIs" dxfId="653" priority="411" stopIfTrue="1" operator="equal">
      <formula>"Non Compliant"</formula>
    </cfRule>
    <cfRule type="cellIs" dxfId="652" priority="412" stopIfTrue="1" operator="equal">
      <formula>"Compliant"</formula>
    </cfRule>
  </conditionalFormatting>
  <conditionalFormatting sqref="L658">
    <cfRule type="cellIs" dxfId="651" priority="407" stopIfTrue="1" operator="equal">
      <formula>"Non Compliant"</formula>
    </cfRule>
    <cfRule type="cellIs" dxfId="650" priority="408" stopIfTrue="1" operator="equal">
      <formula>"Compliant"</formula>
    </cfRule>
  </conditionalFormatting>
  <conditionalFormatting sqref="L654">
    <cfRule type="cellIs" dxfId="649" priority="409" stopIfTrue="1" operator="equal">
      <formula>"Non Compliant"</formula>
    </cfRule>
    <cfRule type="cellIs" dxfId="648" priority="410" stopIfTrue="1" operator="equal">
      <formula>"Compliant"</formula>
    </cfRule>
  </conditionalFormatting>
  <conditionalFormatting sqref="L660">
    <cfRule type="cellIs" dxfId="647" priority="405" stopIfTrue="1" operator="equal">
      <formula>"Non Compliant"</formula>
    </cfRule>
    <cfRule type="cellIs" dxfId="646" priority="406" stopIfTrue="1" operator="equal">
      <formula>"Compliant"</formula>
    </cfRule>
  </conditionalFormatting>
  <conditionalFormatting sqref="L661">
    <cfRule type="cellIs" dxfId="645" priority="403" stopIfTrue="1" operator="equal">
      <formula>"Non Compliant"</formula>
    </cfRule>
    <cfRule type="cellIs" dxfId="644" priority="404" stopIfTrue="1" operator="equal">
      <formula>"Compliant"</formula>
    </cfRule>
  </conditionalFormatting>
  <conditionalFormatting sqref="L653">
    <cfRule type="cellIs" dxfId="643" priority="401" stopIfTrue="1" operator="equal">
      <formula>"Non Compliant"</formula>
    </cfRule>
    <cfRule type="cellIs" dxfId="642" priority="402" stopIfTrue="1" operator="equal">
      <formula>"Compliant"</formula>
    </cfRule>
  </conditionalFormatting>
  <conditionalFormatting sqref="L655">
    <cfRule type="cellIs" dxfId="641" priority="399" stopIfTrue="1" operator="equal">
      <formula>"Non Compliant"</formula>
    </cfRule>
    <cfRule type="cellIs" dxfId="640" priority="400" stopIfTrue="1" operator="equal">
      <formula>"Compliant"</formula>
    </cfRule>
  </conditionalFormatting>
  <conditionalFormatting sqref="L656">
    <cfRule type="cellIs" dxfId="639" priority="395" stopIfTrue="1" operator="equal">
      <formula>"Non Compliant"</formula>
    </cfRule>
    <cfRule type="cellIs" dxfId="638" priority="396" stopIfTrue="1" operator="equal">
      <formula>"Compliant"</formula>
    </cfRule>
  </conditionalFormatting>
  <conditionalFormatting sqref="L651">
    <cfRule type="cellIs" dxfId="637" priority="397" stopIfTrue="1" operator="equal">
      <formula>"Non Compliant"</formula>
    </cfRule>
    <cfRule type="cellIs" dxfId="636" priority="398" stopIfTrue="1" operator="equal">
      <formula>"Compliant"</formula>
    </cfRule>
  </conditionalFormatting>
  <conditionalFormatting sqref="L657">
    <cfRule type="cellIs" dxfId="635" priority="393" stopIfTrue="1" operator="equal">
      <formula>"Non Compliant"</formula>
    </cfRule>
    <cfRule type="cellIs" dxfId="634" priority="394" stopIfTrue="1" operator="equal">
      <formula>"Compliant"</formula>
    </cfRule>
  </conditionalFormatting>
  <conditionalFormatting sqref="L659">
    <cfRule type="cellIs" dxfId="633" priority="391" stopIfTrue="1" operator="equal">
      <formula>"Non Compliant"</formula>
    </cfRule>
    <cfRule type="cellIs" dxfId="632" priority="392" stopIfTrue="1" operator="equal">
      <formula>"Compliant"</formula>
    </cfRule>
  </conditionalFormatting>
  <conditionalFormatting sqref="L668">
    <cfRule type="cellIs" dxfId="631" priority="387" stopIfTrue="1" operator="equal">
      <formula>"Non Compliant"</formula>
    </cfRule>
    <cfRule type="cellIs" dxfId="630" priority="388" stopIfTrue="1" operator="equal">
      <formula>"Compliant"</formula>
    </cfRule>
  </conditionalFormatting>
  <conditionalFormatting sqref="L675">
    <cfRule type="cellIs" dxfId="629" priority="375" stopIfTrue="1" operator="equal">
      <formula>"Non Compliant"</formula>
    </cfRule>
    <cfRule type="cellIs" dxfId="628" priority="376" stopIfTrue="1" operator="equal">
      <formula>"Compliant"</formula>
    </cfRule>
  </conditionalFormatting>
  <conditionalFormatting sqref="L676">
    <cfRule type="cellIs" dxfId="627" priority="383" stopIfTrue="1" operator="equal">
      <formula>"Non Compliant"</formula>
    </cfRule>
    <cfRule type="cellIs" dxfId="626" priority="384" stopIfTrue="1" operator="equal">
      <formula>"Compliant"</formula>
    </cfRule>
  </conditionalFormatting>
  <conditionalFormatting sqref="L672">
    <cfRule type="cellIs" dxfId="625" priority="385" stopIfTrue="1" operator="equal">
      <formula>"Non Compliant"</formula>
    </cfRule>
    <cfRule type="cellIs" dxfId="624" priority="386" stopIfTrue="1" operator="equal">
      <formula>"Compliant"</formula>
    </cfRule>
  </conditionalFormatting>
  <conditionalFormatting sqref="L678">
    <cfRule type="cellIs" dxfId="623" priority="381" stopIfTrue="1" operator="equal">
      <formula>"Non Compliant"</formula>
    </cfRule>
    <cfRule type="cellIs" dxfId="622" priority="382" stopIfTrue="1" operator="equal">
      <formula>"Compliant"</formula>
    </cfRule>
  </conditionalFormatting>
  <conditionalFormatting sqref="L679">
    <cfRule type="cellIs" dxfId="621" priority="379" stopIfTrue="1" operator="equal">
      <formula>"Non Compliant"</formula>
    </cfRule>
    <cfRule type="cellIs" dxfId="620" priority="380" stopIfTrue="1" operator="equal">
      <formula>"Compliant"</formula>
    </cfRule>
  </conditionalFormatting>
  <conditionalFormatting sqref="L674">
    <cfRule type="cellIs" dxfId="619" priority="377" stopIfTrue="1" operator="equal">
      <formula>"Non Compliant"</formula>
    </cfRule>
    <cfRule type="cellIs" dxfId="618" priority="378" stopIfTrue="1" operator="equal">
      <formula>"Compliant"</formula>
    </cfRule>
  </conditionalFormatting>
  <conditionalFormatting sqref="L686">
    <cfRule type="cellIs" dxfId="617" priority="371" stopIfTrue="1" operator="equal">
      <formula>"Non Compliant"</formula>
    </cfRule>
    <cfRule type="cellIs" dxfId="616" priority="372" stopIfTrue="1" operator="equal">
      <formula>"Compliant"</formula>
    </cfRule>
  </conditionalFormatting>
  <conditionalFormatting sqref="L689">
    <cfRule type="cellIs" dxfId="615" priority="367" stopIfTrue="1" operator="equal">
      <formula>"Non Compliant"</formula>
    </cfRule>
    <cfRule type="cellIs" dxfId="614" priority="368" stopIfTrue="1" operator="equal">
      <formula>"Compliant"</formula>
    </cfRule>
  </conditionalFormatting>
  <conditionalFormatting sqref="L690">
    <cfRule type="cellIs" dxfId="613" priority="369" stopIfTrue="1" operator="equal">
      <formula>"Non Compliant"</formula>
    </cfRule>
    <cfRule type="cellIs" dxfId="612" priority="370" stopIfTrue="1" operator="equal">
      <formula>"Compliant"</formula>
    </cfRule>
  </conditionalFormatting>
  <conditionalFormatting sqref="L691">
    <cfRule type="cellIs" dxfId="611" priority="365" stopIfTrue="1" operator="equal">
      <formula>"Non Compliant"</formula>
    </cfRule>
    <cfRule type="cellIs" dxfId="610" priority="366" stopIfTrue="1" operator="equal">
      <formula>"Compliant"</formula>
    </cfRule>
  </conditionalFormatting>
  <conditionalFormatting sqref="L692">
    <cfRule type="cellIs" dxfId="609" priority="361" stopIfTrue="1" operator="equal">
      <formula>"Non Compliant"</formula>
    </cfRule>
    <cfRule type="cellIs" dxfId="608" priority="362" stopIfTrue="1" operator="equal">
      <formula>"Compliant"</formula>
    </cfRule>
  </conditionalFormatting>
  <conditionalFormatting sqref="L687">
    <cfRule type="cellIs" dxfId="607" priority="363" stopIfTrue="1" operator="equal">
      <formula>"Non Compliant"</formula>
    </cfRule>
    <cfRule type="cellIs" dxfId="606" priority="364" stopIfTrue="1" operator="equal">
      <formula>"Compliant"</formula>
    </cfRule>
  </conditionalFormatting>
  <conditionalFormatting sqref="L671">
    <cfRule type="cellIs" dxfId="605" priority="353" stopIfTrue="1" operator="equal">
      <formula>"Non Compliant"</formula>
    </cfRule>
    <cfRule type="cellIs" dxfId="604" priority="354" stopIfTrue="1" operator="equal">
      <formula>"Compliant"</formula>
    </cfRule>
  </conditionalFormatting>
  <conditionalFormatting sqref="L695">
    <cfRule type="cellIs" dxfId="603" priority="359" stopIfTrue="1" operator="equal">
      <formula>"Non Compliant"</formula>
    </cfRule>
    <cfRule type="cellIs" dxfId="602" priority="360" stopIfTrue="1" operator="equal">
      <formula>"Compliant"</formula>
    </cfRule>
  </conditionalFormatting>
  <conditionalFormatting sqref="L669">
    <cfRule type="cellIs" dxfId="601" priority="357" stopIfTrue="1" operator="equal">
      <formula>"Non Compliant"</formula>
    </cfRule>
    <cfRule type="cellIs" dxfId="600" priority="358" stopIfTrue="1" operator="equal">
      <formula>"Compliant"</formula>
    </cfRule>
  </conditionalFormatting>
  <conditionalFormatting sqref="L670">
    <cfRule type="cellIs" dxfId="599" priority="355" stopIfTrue="1" operator="equal">
      <formula>"Non Compliant"</formula>
    </cfRule>
    <cfRule type="cellIs" dxfId="598" priority="356" stopIfTrue="1" operator="equal">
      <formula>"Compliant"</formula>
    </cfRule>
  </conditionalFormatting>
  <conditionalFormatting sqref="L673">
    <cfRule type="cellIs" dxfId="597" priority="351" stopIfTrue="1" operator="equal">
      <formula>"Non Compliant"</formula>
    </cfRule>
    <cfRule type="cellIs" dxfId="596" priority="352" stopIfTrue="1" operator="equal">
      <formula>"Compliant"</formula>
    </cfRule>
  </conditionalFormatting>
  <conditionalFormatting sqref="L677">
    <cfRule type="cellIs" dxfId="595" priority="349" stopIfTrue="1" operator="equal">
      <formula>"Non Compliant"</formula>
    </cfRule>
    <cfRule type="cellIs" dxfId="594" priority="350" stopIfTrue="1" operator="equal">
      <formula>"Compliant"</formula>
    </cfRule>
  </conditionalFormatting>
  <conditionalFormatting sqref="L688">
    <cfRule type="cellIs" dxfId="593" priority="347" stopIfTrue="1" operator="equal">
      <formula>"Non Compliant"</formula>
    </cfRule>
    <cfRule type="cellIs" dxfId="592" priority="348" stopIfTrue="1" operator="equal">
      <formula>"Compliant"</formula>
    </cfRule>
  </conditionalFormatting>
  <conditionalFormatting sqref="L693">
    <cfRule type="cellIs" dxfId="591" priority="345" stopIfTrue="1" operator="equal">
      <formula>"Non Compliant"</formula>
    </cfRule>
    <cfRule type="cellIs" dxfId="590" priority="346" stopIfTrue="1" operator="equal">
      <formula>"Compliant"</formula>
    </cfRule>
  </conditionalFormatting>
  <conditionalFormatting sqref="L694">
    <cfRule type="cellIs" dxfId="589" priority="343" stopIfTrue="1" operator="equal">
      <formula>"Non Compliant"</formula>
    </cfRule>
    <cfRule type="cellIs" dxfId="588" priority="344" stopIfTrue="1" operator="equal">
      <formula>"Compliant"</formula>
    </cfRule>
  </conditionalFormatting>
  <conditionalFormatting sqref="L696">
    <cfRule type="cellIs" dxfId="587" priority="341" stopIfTrue="1" operator="equal">
      <formula>"Non Compliant"</formula>
    </cfRule>
    <cfRule type="cellIs" dxfId="586" priority="342" stopIfTrue="1" operator="equal">
      <formula>"Compliant"</formula>
    </cfRule>
  </conditionalFormatting>
  <conditionalFormatting sqref="L697">
    <cfRule type="cellIs" dxfId="585" priority="339" stopIfTrue="1" operator="equal">
      <formula>"Non Compliant"</formula>
    </cfRule>
    <cfRule type="cellIs" dxfId="584" priority="340" stopIfTrue="1" operator="equal">
      <formula>"Compliant"</formula>
    </cfRule>
  </conditionalFormatting>
  <conditionalFormatting sqref="L380">
    <cfRule type="cellIs" dxfId="583" priority="335" stopIfTrue="1" operator="equal">
      <formula>"Non Compliant"</formula>
    </cfRule>
    <cfRule type="cellIs" dxfId="582" priority="336" stopIfTrue="1" operator="equal">
      <formula>"Compliant"</formula>
    </cfRule>
  </conditionalFormatting>
  <conditionalFormatting sqref="L384">
    <cfRule type="cellIs" dxfId="581" priority="331" stopIfTrue="1" operator="equal">
      <formula>"Non Compliant"</formula>
    </cfRule>
    <cfRule type="cellIs" dxfId="580" priority="332" stopIfTrue="1" operator="equal">
      <formula>"Compliant"</formula>
    </cfRule>
  </conditionalFormatting>
  <conditionalFormatting sqref="L382">
    <cfRule type="cellIs" dxfId="579" priority="333" stopIfTrue="1" operator="equal">
      <formula>"Non Compliant"</formula>
    </cfRule>
    <cfRule type="cellIs" dxfId="578" priority="334" stopIfTrue="1" operator="equal">
      <formula>"Compliant"</formula>
    </cfRule>
  </conditionalFormatting>
  <conditionalFormatting sqref="L386">
    <cfRule type="cellIs" dxfId="577" priority="329" stopIfTrue="1" operator="equal">
      <formula>"Non Compliant"</formula>
    </cfRule>
    <cfRule type="cellIs" dxfId="576" priority="330" stopIfTrue="1" operator="equal">
      <formula>"Compliant"</formula>
    </cfRule>
  </conditionalFormatting>
  <conditionalFormatting sqref="L387">
    <cfRule type="cellIs" dxfId="575" priority="325" stopIfTrue="1" operator="equal">
      <formula>"Non Compliant"</formula>
    </cfRule>
    <cfRule type="cellIs" dxfId="574" priority="326" stopIfTrue="1" operator="equal">
      <formula>"Compliant"</formula>
    </cfRule>
  </conditionalFormatting>
  <conditionalFormatting sqref="L388">
    <cfRule type="cellIs" dxfId="573" priority="327" stopIfTrue="1" operator="equal">
      <formula>"Non Compliant"</formula>
    </cfRule>
    <cfRule type="cellIs" dxfId="572" priority="328" stopIfTrue="1" operator="equal">
      <formula>"Compliant"</formula>
    </cfRule>
  </conditionalFormatting>
  <conditionalFormatting sqref="L390">
    <cfRule type="cellIs" dxfId="571" priority="323" stopIfTrue="1" operator="equal">
      <formula>"Non Compliant"</formula>
    </cfRule>
    <cfRule type="cellIs" dxfId="570" priority="324" stopIfTrue="1" operator="equal">
      <formula>"Compliant"</formula>
    </cfRule>
  </conditionalFormatting>
  <conditionalFormatting sqref="L391">
    <cfRule type="cellIs" dxfId="569" priority="321" stopIfTrue="1" operator="equal">
      <formula>"Non Compliant"</formula>
    </cfRule>
    <cfRule type="cellIs" dxfId="568" priority="322" stopIfTrue="1" operator="equal">
      <formula>"Compliant"</formula>
    </cfRule>
  </conditionalFormatting>
  <conditionalFormatting sqref="L381">
    <cfRule type="cellIs" dxfId="567" priority="319" stopIfTrue="1" operator="equal">
      <formula>"Non Compliant"</formula>
    </cfRule>
    <cfRule type="cellIs" dxfId="566" priority="320" stopIfTrue="1" operator="equal">
      <formula>"Compliant"</formula>
    </cfRule>
  </conditionalFormatting>
  <conditionalFormatting sqref="L383">
    <cfRule type="cellIs" dxfId="565" priority="317" stopIfTrue="1" operator="equal">
      <formula>"Non Compliant"</formula>
    </cfRule>
    <cfRule type="cellIs" dxfId="564" priority="318" stopIfTrue="1" operator="equal">
      <formula>"Compliant"</formula>
    </cfRule>
  </conditionalFormatting>
  <conditionalFormatting sqref="L385">
    <cfRule type="cellIs" dxfId="563" priority="315" stopIfTrue="1" operator="equal">
      <formula>"Non Compliant"</formula>
    </cfRule>
    <cfRule type="cellIs" dxfId="562" priority="316" stopIfTrue="1" operator="equal">
      <formula>"Compliant"</formula>
    </cfRule>
  </conditionalFormatting>
  <conditionalFormatting sqref="L389">
    <cfRule type="cellIs" dxfId="561" priority="313" stopIfTrue="1" operator="equal">
      <formula>"Non Compliant"</formula>
    </cfRule>
    <cfRule type="cellIs" dxfId="560" priority="314" stopIfTrue="1" operator="equal">
      <formula>"Compliant"</formula>
    </cfRule>
  </conditionalFormatting>
  <conditionalFormatting sqref="L938">
    <cfRule type="cellIs" dxfId="559" priority="309" stopIfTrue="1" operator="equal">
      <formula>"Non Compliant"</formula>
    </cfRule>
    <cfRule type="cellIs" dxfId="558" priority="310" stopIfTrue="1" operator="equal">
      <formula>"Compliant"</formula>
    </cfRule>
  </conditionalFormatting>
  <conditionalFormatting sqref="L948">
    <cfRule type="cellIs" dxfId="557" priority="303" stopIfTrue="1" operator="equal">
      <formula>"Non Compliant"</formula>
    </cfRule>
    <cfRule type="cellIs" dxfId="556" priority="304" stopIfTrue="1" operator="equal">
      <formula>"Compliant"</formula>
    </cfRule>
  </conditionalFormatting>
  <conditionalFormatting sqref="L946">
    <cfRule type="cellIs" dxfId="555" priority="305" stopIfTrue="1" operator="equal">
      <formula>"Non Compliant"</formula>
    </cfRule>
    <cfRule type="cellIs" dxfId="554" priority="306" stopIfTrue="1" operator="equal">
      <formula>"Compliant"</formula>
    </cfRule>
  </conditionalFormatting>
  <conditionalFormatting sqref="L942">
    <cfRule type="cellIs" dxfId="553" priority="307" stopIfTrue="1" operator="equal">
      <formula>"Non Compliant"</formula>
    </cfRule>
    <cfRule type="cellIs" dxfId="552" priority="308" stopIfTrue="1" operator="equal">
      <formula>"Compliant"</formula>
    </cfRule>
  </conditionalFormatting>
  <conditionalFormatting sqref="L944">
    <cfRule type="cellIs" dxfId="551" priority="301" stopIfTrue="1" operator="equal">
      <formula>"Non Compliant"</formula>
    </cfRule>
    <cfRule type="cellIs" dxfId="550" priority="302" stopIfTrue="1" operator="equal">
      <formula>"Compliant"</formula>
    </cfRule>
  </conditionalFormatting>
  <conditionalFormatting sqref="L945">
    <cfRule type="cellIs" dxfId="549" priority="299" stopIfTrue="1" operator="equal">
      <formula>"Non Compliant"</formula>
    </cfRule>
    <cfRule type="cellIs" dxfId="548" priority="300" stopIfTrue="1" operator="equal">
      <formula>"Compliant"</formula>
    </cfRule>
  </conditionalFormatting>
  <conditionalFormatting sqref="L941">
    <cfRule type="cellIs" dxfId="547" priority="297" stopIfTrue="1" operator="equal">
      <formula>"Non Compliant"</formula>
    </cfRule>
    <cfRule type="cellIs" dxfId="546" priority="298" stopIfTrue="1" operator="equal">
      <formula>"Compliant"</formula>
    </cfRule>
  </conditionalFormatting>
  <conditionalFormatting sqref="L947">
    <cfRule type="cellIs" dxfId="545" priority="295" stopIfTrue="1" operator="equal">
      <formula>"Non Compliant"</formula>
    </cfRule>
    <cfRule type="cellIs" dxfId="544" priority="296" stopIfTrue="1" operator="equal">
      <formula>"Compliant"</formula>
    </cfRule>
  </conditionalFormatting>
  <conditionalFormatting sqref="L943">
    <cfRule type="cellIs" dxfId="543" priority="291" stopIfTrue="1" operator="equal">
      <formula>"Non Compliant"</formula>
    </cfRule>
    <cfRule type="cellIs" dxfId="542" priority="292" stopIfTrue="1" operator="equal">
      <formula>"Compliant"</formula>
    </cfRule>
  </conditionalFormatting>
  <conditionalFormatting sqref="L949">
    <cfRule type="cellIs" dxfId="541" priority="293" stopIfTrue="1" operator="equal">
      <formula>"Non Compliant"</formula>
    </cfRule>
    <cfRule type="cellIs" dxfId="540" priority="294" stopIfTrue="1" operator="equal">
      <formula>"Compliant"</formula>
    </cfRule>
  </conditionalFormatting>
  <conditionalFormatting sqref="L939">
    <cfRule type="cellIs" dxfId="539" priority="289" stopIfTrue="1" operator="equal">
      <formula>"Non Compliant"</formula>
    </cfRule>
    <cfRule type="cellIs" dxfId="538" priority="290" stopIfTrue="1" operator="equal">
      <formula>"Compliant"</formula>
    </cfRule>
  </conditionalFormatting>
  <conditionalFormatting sqref="L940">
    <cfRule type="cellIs" dxfId="537" priority="287" stopIfTrue="1" operator="equal">
      <formula>"Non Compliant"</formula>
    </cfRule>
    <cfRule type="cellIs" dxfId="536" priority="288" stopIfTrue="1" operator="equal">
      <formula>"Compliant"</formula>
    </cfRule>
  </conditionalFormatting>
  <conditionalFormatting sqref="L956">
    <cfRule type="cellIs" dxfId="535" priority="283" stopIfTrue="1" operator="equal">
      <formula>"Non Compliant"</formula>
    </cfRule>
    <cfRule type="cellIs" dxfId="534" priority="284" stopIfTrue="1" operator="equal">
      <formula>"Compliant"</formula>
    </cfRule>
  </conditionalFormatting>
  <conditionalFormatting sqref="L966">
    <cfRule type="cellIs" dxfId="533" priority="277" stopIfTrue="1" operator="equal">
      <formula>"Non Compliant"</formula>
    </cfRule>
    <cfRule type="cellIs" dxfId="532" priority="278" stopIfTrue="1" operator="equal">
      <formula>"Compliant"</formula>
    </cfRule>
  </conditionalFormatting>
  <conditionalFormatting sqref="L964">
    <cfRule type="cellIs" dxfId="531" priority="279" stopIfTrue="1" operator="equal">
      <formula>"Non Compliant"</formula>
    </cfRule>
    <cfRule type="cellIs" dxfId="530" priority="280" stopIfTrue="1" operator="equal">
      <formula>"Compliant"</formula>
    </cfRule>
  </conditionalFormatting>
  <conditionalFormatting sqref="L960">
    <cfRule type="cellIs" dxfId="529" priority="281" stopIfTrue="1" operator="equal">
      <formula>"Non Compliant"</formula>
    </cfRule>
    <cfRule type="cellIs" dxfId="528" priority="282" stopIfTrue="1" operator="equal">
      <formula>"Compliant"</formula>
    </cfRule>
  </conditionalFormatting>
  <conditionalFormatting sqref="L962">
    <cfRule type="cellIs" dxfId="527" priority="275" stopIfTrue="1" operator="equal">
      <formula>"Non Compliant"</formula>
    </cfRule>
    <cfRule type="cellIs" dxfId="526" priority="276" stopIfTrue="1" operator="equal">
      <formula>"Compliant"</formula>
    </cfRule>
  </conditionalFormatting>
  <conditionalFormatting sqref="L963">
    <cfRule type="cellIs" dxfId="525" priority="273" stopIfTrue="1" operator="equal">
      <formula>"Non Compliant"</formula>
    </cfRule>
    <cfRule type="cellIs" dxfId="524" priority="274" stopIfTrue="1" operator="equal">
      <formula>"Compliant"</formula>
    </cfRule>
  </conditionalFormatting>
  <conditionalFormatting sqref="L959">
    <cfRule type="cellIs" dxfId="523" priority="271" stopIfTrue="1" operator="equal">
      <formula>"Non Compliant"</formula>
    </cfRule>
    <cfRule type="cellIs" dxfId="522" priority="272" stopIfTrue="1" operator="equal">
      <formula>"Compliant"</formula>
    </cfRule>
  </conditionalFormatting>
  <conditionalFormatting sqref="L965">
    <cfRule type="cellIs" dxfId="521" priority="269" stopIfTrue="1" operator="equal">
      <formula>"Non Compliant"</formula>
    </cfRule>
    <cfRule type="cellIs" dxfId="520" priority="270" stopIfTrue="1" operator="equal">
      <formula>"Compliant"</formula>
    </cfRule>
  </conditionalFormatting>
  <conditionalFormatting sqref="L961">
    <cfRule type="cellIs" dxfId="519" priority="265" stopIfTrue="1" operator="equal">
      <formula>"Non Compliant"</formula>
    </cfRule>
    <cfRule type="cellIs" dxfId="518" priority="266" stopIfTrue="1" operator="equal">
      <formula>"Compliant"</formula>
    </cfRule>
  </conditionalFormatting>
  <conditionalFormatting sqref="L967">
    <cfRule type="cellIs" dxfId="517" priority="267" stopIfTrue="1" operator="equal">
      <formula>"Non Compliant"</formula>
    </cfRule>
    <cfRule type="cellIs" dxfId="516" priority="268" stopIfTrue="1" operator="equal">
      <formula>"Compliant"</formula>
    </cfRule>
  </conditionalFormatting>
  <conditionalFormatting sqref="L957">
    <cfRule type="cellIs" dxfId="515" priority="263" stopIfTrue="1" operator="equal">
      <formula>"Non Compliant"</formula>
    </cfRule>
    <cfRule type="cellIs" dxfId="514" priority="264" stopIfTrue="1" operator="equal">
      <formula>"Compliant"</formula>
    </cfRule>
  </conditionalFormatting>
  <conditionalFormatting sqref="L958">
    <cfRule type="cellIs" dxfId="513" priority="261" stopIfTrue="1" operator="equal">
      <formula>"Non Compliant"</formula>
    </cfRule>
    <cfRule type="cellIs" dxfId="512" priority="262" stopIfTrue="1" operator="equal">
      <formula>"Compliant"</formula>
    </cfRule>
  </conditionalFormatting>
  <conditionalFormatting sqref="L974">
    <cfRule type="cellIs" dxfId="511" priority="257" stopIfTrue="1" operator="equal">
      <formula>"Non Compliant"</formula>
    </cfRule>
    <cfRule type="cellIs" dxfId="510" priority="258" stopIfTrue="1" operator="equal">
      <formula>"Compliant"</formula>
    </cfRule>
  </conditionalFormatting>
  <conditionalFormatting sqref="L984">
    <cfRule type="cellIs" dxfId="509" priority="253" stopIfTrue="1" operator="equal">
      <formula>"Non Compliant"</formula>
    </cfRule>
    <cfRule type="cellIs" dxfId="508" priority="254" stopIfTrue="1" operator="equal">
      <formula>"Compliant"</formula>
    </cfRule>
  </conditionalFormatting>
  <conditionalFormatting sqref="L982">
    <cfRule type="cellIs" dxfId="507" priority="255" stopIfTrue="1" operator="equal">
      <formula>"Non Compliant"</formula>
    </cfRule>
    <cfRule type="cellIs" dxfId="506" priority="256" stopIfTrue="1" operator="equal">
      <formula>"Compliant"</formula>
    </cfRule>
  </conditionalFormatting>
  <conditionalFormatting sqref="L983">
    <cfRule type="cellIs" dxfId="505" priority="251" stopIfTrue="1" operator="equal">
      <formula>"Non Compliant"</formula>
    </cfRule>
    <cfRule type="cellIs" dxfId="504" priority="252" stopIfTrue="1" operator="equal">
      <formula>"Compliant"</formula>
    </cfRule>
  </conditionalFormatting>
  <conditionalFormatting sqref="L979">
    <cfRule type="cellIs" dxfId="503" priority="247" stopIfTrue="1" operator="equal">
      <formula>"Non Compliant"</formula>
    </cfRule>
    <cfRule type="cellIs" dxfId="502" priority="248" stopIfTrue="1" operator="equal">
      <formula>"Compliant"</formula>
    </cfRule>
  </conditionalFormatting>
  <conditionalFormatting sqref="L985">
    <cfRule type="cellIs" dxfId="501" priority="249" stopIfTrue="1" operator="equal">
      <formula>"Non Compliant"</formula>
    </cfRule>
    <cfRule type="cellIs" dxfId="500" priority="250" stopIfTrue="1" operator="equal">
      <formula>"Compliant"</formula>
    </cfRule>
  </conditionalFormatting>
  <conditionalFormatting sqref="L980">
    <cfRule type="cellIs" dxfId="499" priority="237" stopIfTrue="1" operator="equal">
      <formula>"Non Compliant"</formula>
    </cfRule>
    <cfRule type="cellIs" dxfId="498" priority="238" stopIfTrue="1" operator="equal">
      <formula>"Compliant"</formula>
    </cfRule>
  </conditionalFormatting>
  <conditionalFormatting sqref="L975">
    <cfRule type="cellIs" dxfId="497" priority="245" stopIfTrue="1" operator="equal">
      <formula>"Non Compliant"</formula>
    </cfRule>
    <cfRule type="cellIs" dxfId="496" priority="246" stopIfTrue="1" operator="equal">
      <formula>"Compliant"</formula>
    </cfRule>
  </conditionalFormatting>
  <conditionalFormatting sqref="L976">
    <cfRule type="cellIs" dxfId="495" priority="243" stopIfTrue="1" operator="equal">
      <formula>"Non Compliant"</formula>
    </cfRule>
    <cfRule type="cellIs" dxfId="494" priority="244" stopIfTrue="1" operator="equal">
      <formula>"Compliant"</formula>
    </cfRule>
  </conditionalFormatting>
  <conditionalFormatting sqref="L978">
    <cfRule type="cellIs" dxfId="493" priority="239" stopIfTrue="1" operator="equal">
      <formula>"Non Compliant"</formula>
    </cfRule>
    <cfRule type="cellIs" dxfId="492" priority="240" stopIfTrue="1" operator="equal">
      <formula>"Compliant"</formula>
    </cfRule>
  </conditionalFormatting>
  <conditionalFormatting sqref="L977">
    <cfRule type="cellIs" dxfId="491" priority="241" stopIfTrue="1" operator="equal">
      <formula>"Non Compliant"</formula>
    </cfRule>
    <cfRule type="cellIs" dxfId="490" priority="242" stopIfTrue="1" operator="equal">
      <formula>"Compliant"</formula>
    </cfRule>
  </conditionalFormatting>
  <conditionalFormatting sqref="L981">
    <cfRule type="cellIs" dxfId="489" priority="235" stopIfTrue="1" operator="equal">
      <formula>"Non Compliant"</formula>
    </cfRule>
    <cfRule type="cellIs" dxfId="488" priority="236" stopIfTrue="1" operator="equal">
      <formula>"Compliant"</formula>
    </cfRule>
  </conditionalFormatting>
  <conditionalFormatting sqref="L992">
    <cfRule type="cellIs" dxfId="487" priority="231" stopIfTrue="1" operator="equal">
      <formula>"Non Compliant"</formula>
    </cfRule>
    <cfRule type="cellIs" dxfId="486" priority="232" stopIfTrue="1" operator="equal">
      <formula>"Compliant"</formula>
    </cfRule>
  </conditionalFormatting>
  <conditionalFormatting sqref="L1002">
    <cfRule type="cellIs" dxfId="485" priority="227" stopIfTrue="1" operator="equal">
      <formula>"Non Compliant"</formula>
    </cfRule>
    <cfRule type="cellIs" dxfId="484" priority="228" stopIfTrue="1" operator="equal">
      <formula>"Compliant"</formula>
    </cfRule>
  </conditionalFormatting>
  <conditionalFormatting sqref="L1000">
    <cfRule type="cellIs" dxfId="483" priority="229" stopIfTrue="1" operator="equal">
      <formula>"Non Compliant"</formula>
    </cfRule>
    <cfRule type="cellIs" dxfId="482" priority="230" stopIfTrue="1" operator="equal">
      <formula>"Compliant"</formula>
    </cfRule>
  </conditionalFormatting>
  <conditionalFormatting sqref="L1001">
    <cfRule type="cellIs" dxfId="481" priority="225" stopIfTrue="1" operator="equal">
      <formula>"Non Compliant"</formula>
    </cfRule>
    <cfRule type="cellIs" dxfId="480" priority="226" stopIfTrue="1" operator="equal">
      <formula>"Compliant"</formula>
    </cfRule>
  </conditionalFormatting>
  <conditionalFormatting sqref="L1003">
    <cfRule type="cellIs" dxfId="479" priority="223" stopIfTrue="1" operator="equal">
      <formula>"Non Compliant"</formula>
    </cfRule>
    <cfRule type="cellIs" dxfId="478" priority="224" stopIfTrue="1" operator="equal">
      <formula>"Compliant"</formula>
    </cfRule>
  </conditionalFormatting>
  <conditionalFormatting sqref="L999">
    <cfRule type="cellIs" dxfId="477" priority="209" stopIfTrue="1" operator="equal">
      <formula>"Non Compliant"</formula>
    </cfRule>
    <cfRule type="cellIs" dxfId="476" priority="210" stopIfTrue="1" operator="equal">
      <formula>"Compliant"</formula>
    </cfRule>
  </conditionalFormatting>
  <conditionalFormatting sqref="L997">
    <cfRule type="cellIs" dxfId="475" priority="221" stopIfTrue="1" operator="equal">
      <formula>"Non Compliant"</formula>
    </cfRule>
    <cfRule type="cellIs" dxfId="474" priority="222" stopIfTrue="1" operator="equal">
      <formula>"Compliant"</formula>
    </cfRule>
  </conditionalFormatting>
  <conditionalFormatting sqref="L993">
    <cfRule type="cellIs" dxfId="473" priority="219" stopIfTrue="1" operator="equal">
      <formula>"Non Compliant"</formula>
    </cfRule>
    <cfRule type="cellIs" dxfId="472" priority="220" stopIfTrue="1" operator="equal">
      <formula>"Compliant"</formula>
    </cfRule>
  </conditionalFormatting>
  <conditionalFormatting sqref="L994">
    <cfRule type="cellIs" dxfId="471" priority="217" stopIfTrue="1" operator="equal">
      <formula>"Non Compliant"</formula>
    </cfRule>
    <cfRule type="cellIs" dxfId="470" priority="218" stopIfTrue="1" operator="equal">
      <formula>"Compliant"</formula>
    </cfRule>
  </conditionalFormatting>
  <conditionalFormatting sqref="L995">
    <cfRule type="cellIs" dxfId="469" priority="215" stopIfTrue="1" operator="equal">
      <formula>"Non Compliant"</formula>
    </cfRule>
    <cfRule type="cellIs" dxfId="468" priority="216" stopIfTrue="1" operator="equal">
      <formula>"Compliant"</formula>
    </cfRule>
  </conditionalFormatting>
  <conditionalFormatting sqref="L996">
    <cfRule type="cellIs" dxfId="467" priority="213" stopIfTrue="1" operator="equal">
      <formula>"Non Compliant"</formula>
    </cfRule>
    <cfRule type="cellIs" dxfId="466" priority="214" stopIfTrue="1" operator="equal">
      <formula>"Compliant"</formula>
    </cfRule>
  </conditionalFormatting>
  <conditionalFormatting sqref="L998">
    <cfRule type="cellIs" dxfId="465" priority="211" stopIfTrue="1" operator="equal">
      <formula>"Non Compliant"</formula>
    </cfRule>
    <cfRule type="cellIs" dxfId="464" priority="212" stopIfTrue="1" operator="equal">
      <formula>"Compliant"</formula>
    </cfRule>
  </conditionalFormatting>
  <conditionalFormatting sqref="L1010">
    <cfRule type="cellIs" dxfId="463" priority="205" stopIfTrue="1" operator="equal">
      <formula>"Non Compliant"</formula>
    </cfRule>
    <cfRule type="cellIs" dxfId="462" priority="206" stopIfTrue="1" operator="equal">
      <formula>"Compliant"</formula>
    </cfRule>
  </conditionalFormatting>
  <conditionalFormatting sqref="L1020">
    <cfRule type="cellIs" dxfId="461" priority="201" stopIfTrue="1" operator="equal">
      <formula>"Non Compliant"</formula>
    </cfRule>
    <cfRule type="cellIs" dxfId="460" priority="202" stopIfTrue="1" operator="equal">
      <formula>"Compliant"</formula>
    </cfRule>
  </conditionalFormatting>
  <conditionalFormatting sqref="L1018">
    <cfRule type="cellIs" dxfId="459" priority="203" stopIfTrue="1" operator="equal">
      <formula>"Non Compliant"</formula>
    </cfRule>
    <cfRule type="cellIs" dxfId="458" priority="204" stopIfTrue="1" operator="equal">
      <formula>"Compliant"</formula>
    </cfRule>
  </conditionalFormatting>
  <conditionalFormatting sqref="L1019">
    <cfRule type="cellIs" dxfId="457" priority="199" stopIfTrue="1" operator="equal">
      <formula>"Non Compliant"</formula>
    </cfRule>
    <cfRule type="cellIs" dxfId="456" priority="200" stopIfTrue="1" operator="equal">
      <formula>"Compliant"</formula>
    </cfRule>
  </conditionalFormatting>
  <conditionalFormatting sqref="L1015">
    <cfRule type="cellIs" dxfId="455" priority="195" stopIfTrue="1" operator="equal">
      <formula>"Non Compliant"</formula>
    </cfRule>
    <cfRule type="cellIs" dxfId="454" priority="196" stopIfTrue="1" operator="equal">
      <formula>"Compliant"</formula>
    </cfRule>
  </conditionalFormatting>
  <conditionalFormatting sqref="L1021">
    <cfRule type="cellIs" dxfId="453" priority="197" stopIfTrue="1" operator="equal">
      <formula>"Non Compliant"</formula>
    </cfRule>
    <cfRule type="cellIs" dxfId="452" priority="198" stopIfTrue="1" operator="equal">
      <formula>"Compliant"</formula>
    </cfRule>
  </conditionalFormatting>
  <conditionalFormatting sqref="L1016">
    <cfRule type="cellIs" dxfId="451" priority="185" stopIfTrue="1" operator="equal">
      <formula>"Non Compliant"</formula>
    </cfRule>
    <cfRule type="cellIs" dxfId="450" priority="186" stopIfTrue="1" operator="equal">
      <formula>"Compliant"</formula>
    </cfRule>
  </conditionalFormatting>
  <conditionalFormatting sqref="L1011">
    <cfRule type="cellIs" dxfId="449" priority="193" stopIfTrue="1" operator="equal">
      <formula>"Non Compliant"</formula>
    </cfRule>
    <cfRule type="cellIs" dxfId="448" priority="194" stopIfTrue="1" operator="equal">
      <formula>"Compliant"</formula>
    </cfRule>
  </conditionalFormatting>
  <conditionalFormatting sqref="L1012">
    <cfRule type="cellIs" dxfId="447" priority="191" stopIfTrue="1" operator="equal">
      <formula>"Non Compliant"</formula>
    </cfRule>
    <cfRule type="cellIs" dxfId="446" priority="192" stopIfTrue="1" operator="equal">
      <formula>"Compliant"</formula>
    </cfRule>
  </conditionalFormatting>
  <conditionalFormatting sqref="L1014">
    <cfRule type="cellIs" dxfId="445" priority="187" stopIfTrue="1" operator="equal">
      <formula>"Non Compliant"</formula>
    </cfRule>
    <cfRule type="cellIs" dxfId="444" priority="188" stopIfTrue="1" operator="equal">
      <formula>"Compliant"</formula>
    </cfRule>
  </conditionalFormatting>
  <conditionalFormatting sqref="L1013">
    <cfRule type="cellIs" dxfId="443" priority="189" stopIfTrue="1" operator="equal">
      <formula>"Non Compliant"</formula>
    </cfRule>
    <cfRule type="cellIs" dxfId="442" priority="190" stopIfTrue="1" operator="equal">
      <formula>"Compliant"</formula>
    </cfRule>
  </conditionalFormatting>
  <conditionalFormatting sqref="L1017">
    <cfRule type="cellIs" dxfId="441" priority="183" stopIfTrue="1" operator="equal">
      <formula>"Non Compliant"</formula>
    </cfRule>
    <cfRule type="cellIs" dxfId="440" priority="184" stopIfTrue="1" operator="equal">
      <formula>"Compliant"</formula>
    </cfRule>
  </conditionalFormatting>
  <conditionalFormatting sqref="L1028">
    <cfRule type="cellIs" dxfId="439" priority="179" stopIfTrue="1" operator="equal">
      <formula>"Non Compliant"</formula>
    </cfRule>
    <cfRule type="cellIs" dxfId="438" priority="180" stopIfTrue="1" operator="equal">
      <formula>"Compliant"</formula>
    </cfRule>
  </conditionalFormatting>
  <conditionalFormatting sqref="L1038">
    <cfRule type="cellIs" dxfId="437" priority="175" stopIfTrue="1" operator="equal">
      <formula>"Non Compliant"</formula>
    </cfRule>
    <cfRule type="cellIs" dxfId="436" priority="176" stopIfTrue="1" operator="equal">
      <formula>"Compliant"</formula>
    </cfRule>
  </conditionalFormatting>
  <conditionalFormatting sqref="L1036">
    <cfRule type="cellIs" dxfId="435" priority="177" stopIfTrue="1" operator="equal">
      <formula>"Non Compliant"</formula>
    </cfRule>
    <cfRule type="cellIs" dxfId="434" priority="178" stopIfTrue="1" operator="equal">
      <formula>"Compliant"</formula>
    </cfRule>
  </conditionalFormatting>
  <conditionalFormatting sqref="L1037">
    <cfRule type="cellIs" dxfId="433" priority="173" stopIfTrue="1" operator="equal">
      <formula>"Non Compliant"</formula>
    </cfRule>
    <cfRule type="cellIs" dxfId="432" priority="174" stopIfTrue="1" operator="equal">
      <formula>"Compliant"</formula>
    </cfRule>
  </conditionalFormatting>
  <conditionalFormatting sqref="L1039">
    <cfRule type="cellIs" dxfId="431" priority="171" stopIfTrue="1" operator="equal">
      <formula>"Non Compliant"</formula>
    </cfRule>
    <cfRule type="cellIs" dxfId="430" priority="172" stopIfTrue="1" operator="equal">
      <formula>"Compliant"</formula>
    </cfRule>
  </conditionalFormatting>
  <conditionalFormatting sqref="L1035">
    <cfRule type="cellIs" dxfId="429" priority="157" stopIfTrue="1" operator="equal">
      <formula>"Non Compliant"</formula>
    </cfRule>
    <cfRule type="cellIs" dxfId="428" priority="158" stopIfTrue="1" operator="equal">
      <formula>"Compliant"</formula>
    </cfRule>
  </conditionalFormatting>
  <conditionalFormatting sqref="L1033">
    <cfRule type="cellIs" dxfId="427" priority="169" stopIfTrue="1" operator="equal">
      <formula>"Non Compliant"</formula>
    </cfRule>
    <cfRule type="cellIs" dxfId="426" priority="170" stopIfTrue="1" operator="equal">
      <formula>"Compliant"</formula>
    </cfRule>
  </conditionalFormatting>
  <conditionalFormatting sqref="L1029">
    <cfRule type="cellIs" dxfId="425" priority="167" stopIfTrue="1" operator="equal">
      <formula>"Non Compliant"</formula>
    </cfRule>
    <cfRule type="cellIs" dxfId="424" priority="168" stopIfTrue="1" operator="equal">
      <formula>"Compliant"</formula>
    </cfRule>
  </conditionalFormatting>
  <conditionalFormatting sqref="L1030">
    <cfRule type="cellIs" dxfId="423" priority="165" stopIfTrue="1" operator="equal">
      <formula>"Non Compliant"</formula>
    </cfRule>
    <cfRule type="cellIs" dxfId="422" priority="166" stopIfTrue="1" operator="equal">
      <formula>"Compliant"</formula>
    </cfRule>
  </conditionalFormatting>
  <conditionalFormatting sqref="L1031">
    <cfRule type="cellIs" dxfId="421" priority="163" stopIfTrue="1" operator="equal">
      <formula>"Non Compliant"</formula>
    </cfRule>
    <cfRule type="cellIs" dxfId="420" priority="164" stopIfTrue="1" operator="equal">
      <formula>"Compliant"</formula>
    </cfRule>
  </conditionalFormatting>
  <conditionalFormatting sqref="L1032">
    <cfRule type="cellIs" dxfId="419" priority="161" stopIfTrue="1" operator="equal">
      <formula>"Non Compliant"</formula>
    </cfRule>
    <cfRule type="cellIs" dxfId="418" priority="162" stopIfTrue="1" operator="equal">
      <formula>"Compliant"</formula>
    </cfRule>
  </conditionalFormatting>
  <conditionalFormatting sqref="L1034">
    <cfRule type="cellIs" dxfId="417" priority="159" stopIfTrue="1" operator="equal">
      <formula>"Non Compliant"</formula>
    </cfRule>
    <cfRule type="cellIs" dxfId="416" priority="160" stopIfTrue="1" operator="equal">
      <formula>"Compliant"</formula>
    </cfRule>
  </conditionalFormatting>
  <conditionalFormatting sqref="L1046">
    <cfRule type="cellIs" dxfId="415" priority="153" stopIfTrue="1" operator="equal">
      <formula>"Non Compliant"</formula>
    </cfRule>
    <cfRule type="cellIs" dxfId="414" priority="154" stopIfTrue="1" operator="equal">
      <formula>"Compliant"</formula>
    </cfRule>
  </conditionalFormatting>
  <conditionalFormatting sqref="L1056">
    <cfRule type="cellIs" dxfId="413" priority="149" stopIfTrue="1" operator="equal">
      <formula>"Non Compliant"</formula>
    </cfRule>
    <cfRule type="cellIs" dxfId="412" priority="150" stopIfTrue="1" operator="equal">
      <formula>"Compliant"</formula>
    </cfRule>
  </conditionalFormatting>
  <conditionalFormatting sqref="L1054">
    <cfRule type="cellIs" dxfId="411" priority="151" stopIfTrue="1" operator="equal">
      <formula>"Non Compliant"</formula>
    </cfRule>
    <cfRule type="cellIs" dxfId="410" priority="152" stopIfTrue="1" operator="equal">
      <formula>"Compliant"</formula>
    </cfRule>
  </conditionalFormatting>
  <conditionalFormatting sqref="L1057">
    <cfRule type="cellIs" dxfId="409" priority="147" stopIfTrue="1" operator="equal">
      <formula>"Non Compliant"</formula>
    </cfRule>
    <cfRule type="cellIs" dxfId="408" priority="148" stopIfTrue="1" operator="equal">
      <formula>"Compliant"</formula>
    </cfRule>
  </conditionalFormatting>
  <conditionalFormatting sqref="L1053">
    <cfRule type="cellIs" dxfId="407" priority="139" stopIfTrue="1" operator="equal">
      <formula>"Non Compliant"</formula>
    </cfRule>
    <cfRule type="cellIs" dxfId="406" priority="140" stopIfTrue="1" operator="equal">
      <formula>"Compliant"</formula>
    </cfRule>
  </conditionalFormatting>
  <conditionalFormatting sqref="L1048">
    <cfRule type="cellIs" dxfId="405" priority="145" stopIfTrue="1" operator="equal">
      <formula>"Non Compliant"</formula>
    </cfRule>
    <cfRule type="cellIs" dxfId="404" priority="146" stopIfTrue="1" operator="equal">
      <formula>"Compliant"</formula>
    </cfRule>
  </conditionalFormatting>
  <conditionalFormatting sqref="L1052">
    <cfRule type="cellIs" dxfId="403" priority="141" stopIfTrue="1" operator="equal">
      <formula>"Non Compliant"</formula>
    </cfRule>
    <cfRule type="cellIs" dxfId="402" priority="142" stopIfTrue="1" operator="equal">
      <formula>"Compliant"</formula>
    </cfRule>
  </conditionalFormatting>
  <conditionalFormatting sqref="L1050">
    <cfRule type="cellIs" dxfId="401" priority="143" stopIfTrue="1" operator="equal">
      <formula>"Non Compliant"</formula>
    </cfRule>
    <cfRule type="cellIs" dxfId="400" priority="144" stopIfTrue="1" operator="equal">
      <formula>"Compliant"</formula>
    </cfRule>
  </conditionalFormatting>
  <conditionalFormatting sqref="L1047">
    <cfRule type="cellIs" dxfId="399" priority="137" stopIfTrue="1" operator="equal">
      <formula>"Non Compliant"</formula>
    </cfRule>
    <cfRule type="cellIs" dxfId="398" priority="138" stopIfTrue="1" operator="equal">
      <formula>"Compliant"</formula>
    </cfRule>
  </conditionalFormatting>
  <conditionalFormatting sqref="L1049">
    <cfRule type="cellIs" dxfId="397" priority="135" stopIfTrue="1" operator="equal">
      <formula>"Non Compliant"</formula>
    </cfRule>
    <cfRule type="cellIs" dxfId="396" priority="136" stopIfTrue="1" operator="equal">
      <formula>"Compliant"</formula>
    </cfRule>
  </conditionalFormatting>
  <conditionalFormatting sqref="L1051">
    <cfRule type="cellIs" dxfId="395" priority="133" stopIfTrue="1" operator="equal">
      <formula>"Non Compliant"</formula>
    </cfRule>
    <cfRule type="cellIs" dxfId="394" priority="134" stopIfTrue="1" operator="equal">
      <formula>"Compliant"</formula>
    </cfRule>
  </conditionalFormatting>
  <conditionalFormatting sqref="L1055">
    <cfRule type="cellIs" dxfId="393" priority="131" stopIfTrue="1" operator="equal">
      <formula>"Non Compliant"</formula>
    </cfRule>
    <cfRule type="cellIs" dxfId="392" priority="132" stopIfTrue="1" operator="equal">
      <formula>"Compliant"</formula>
    </cfRule>
  </conditionalFormatting>
  <conditionalFormatting sqref="L416">
    <cfRule type="cellIs" dxfId="391" priority="127" stopIfTrue="1" operator="equal">
      <formula>"Non Compliant"</formula>
    </cfRule>
    <cfRule type="cellIs" dxfId="390" priority="128" stopIfTrue="1" operator="equal">
      <formula>"Compliant"</formula>
    </cfRule>
  </conditionalFormatting>
  <conditionalFormatting sqref="L417">
    <cfRule type="cellIs" dxfId="389" priority="125" stopIfTrue="1" operator="equal">
      <formula>"Non Compliant"</formula>
    </cfRule>
    <cfRule type="cellIs" dxfId="388" priority="126" stopIfTrue="1" operator="equal">
      <formula>"Compliant"</formula>
    </cfRule>
  </conditionalFormatting>
  <conditionalFormatting sqref="L418">
    <cfRule type="cellIs" dxfId="387" priority="123" stopIfTrue="1" operator="equal">
      <formula>"Non Compliant"</formula>
    </cfRule>
    <cfRule type="cellIs" dxfId="386" priority="124" stopIfTrue="1" operator="equal">
      <formula>"Compliant"</formula>
    </cfRule>
  </conditionalFormatting>
  <conditionalFormatting sqref="L424">
    <cfRule type="cellIs" dxfId="385" priority="119" stopIfTrue="1" operator="equal">
      <formula>"Non Compliant"</formula>
    </cfRule>
    <cfRule type="cellIs" dxfId="384" priority="120" stopIfTrue="1" operator="equal">
      <formula>"Compliant"</formula>
    </cfRule>
  </conditionalFormatting>
  <conditionalFormatting sqref="L420">
    <cfRule type="cellIs" dxfId="383" priority="121" stopIfTrue="1" operator="equal">
      <formula>"Non Compliant"</formula>
    </cfRule>
    <cfRule type="cellIs" dxfId="382" priority="122" stopIfTrue="1" operator="equal">
      <formula>"Compliant"</formula>
    </cfRule>
  </conditionalFormatting>
  <conditionalFormatting sqref="L425">
    <cfRule type="cellIs" dxfId="381" priority="117" stopIfTrue="1" operator="equal">
      <formula>"Non Compliant"</formula>
    </cfRule>
    <cfRule type="cellIs" dxfId="380" priority="118" stopIfTrue="1" operator="equal">
      <formula>"Compliant"</formula>
    </cfRule>
  </conditionalFormatting>
  <conditionalFormatting sqref="L426">
    <cfRule type="cellIs" dxfId="379" priority="115" stopIfTrue="1" operator="equal">
      <formula>"Non Compliant"</formula>
    </cfRule>
    <cfRule type="cellIs" dxfId="378" priority="116" stopIfTrue="1" operator="equal">
      <formula>"Compliant"</formula>
    </cfRule>
  </conditionalFormatting>
  <conditionalFormatting sqref="L427">
    <cfRule type="cellIs" dxfId="377" priority="113" stopIfTrue="1" operator="equal">
      <formula>"Non Compliant"</formula>
    </cfRule>
    <cfRule type="cellIs" dxfId="376" priority="114" stopIfTrue="1" operator="equal">
      <formula>"Compliant"</formula>
    </cfRule>
  </conditionalFormatting>
  <conditionalFormatting sqref="L419">
    <cfRule type="cellIs" dxfId="375" priority="111" stopIfTrue="1" operator="equal">
      <formula>"Non Compliant"</formula>
    </cfRule>
    <cfRule type="cellIs" dxfId="374" priority="112" stopIfTrue="1" operator="equal">
      <formula>"Compliant"</formula>
    </cfRule>
  </conditionalFormatting>
  <conditionalFormatting sqref="L421">
    <cfRule type="cellIs" dxfId="373" priority="109" stopIfTrue="1" operator="equal">
      <formula>"Non Compliant"</formula>
    </cfRule>
    <cfRule type="cellIs" dxfId="372" priority="110" stopIfTrue="1" operator="equal">
      <formula>"Compliant"</formula>
    </cfRule>
  </conditionalFormatting>
  <conditionalFormatting sqref="L422">
    <cfRule type="cellIs" dxfId="371" priority="107" stopIfTrue="1" operator="equal">
      <formula>"Non Compliant"</formula>
    </cfRule>
    <cfRule type="cellIs" dxfId="370" priority="108" stopIfTrue="1" operator="equal">
      <formula>"Compliant"</formula>
    </cfRule>
  </conditionalFormatting>
  <conditionalFormatting sqref="L423">
    <cfRule type="cellIs" dxfId="369" priority="105" stopIfTrue="1" operator="equal">
      <formula>"Non Compliant"</formula>
    </cfRule>
    <cfRule type="cellIs" dxfId="368" priority="106" stopIfTrue="1" operator="equal">
      <formula>"Compliant"</formula>
    </cfRule>
  </conditionalFormatting>
  <conditionalFormatting sqref="L434">
    <cfRule type="cellIs" dxfId="367" priority="101" stopIfTrue="1" operator="equal">
      <formula>"Non Compliant"</formula>
    </cfRule>
    <cfRule type="cellIs" dxfId="366" priority="102" stopIfTrue="1" operator="equal">
      <formula>"Compliant"</formula>
    </cfRule>
  </conditionalFormatting>
  <conditionalFormatting sqref="L435">
    <cfRule type="cellIs" dxfId="365" priority="99" stopIfTrue="1" operator="equal">
      <formula>"Non Compliant"</formula>
    </cfRule>
    <cfRule type="cellIs" dxfId="364" priority="100" stopIfTrue="1" operator="equal">
      <formula>"Compliant"</formula>
    </cfRule>
  </conditionalFormatting>
  <conditionalFormatting sqref="L436">
    <cfRule type="cellIs" dxfId="363" priority="97" stopIfTrue="1" operator="equal">
      <formula>"Non Compliant"</formula>
    </cfRule>
    <cfRule type="cellIs" dxfId="362" priority="98" stopIfTrue="1" operator="equal">
      <formula>"Compliant"</formula>
    </cfRule>
  </conditionalFormatting>
  <conditionalFormatting sqref="L442">
    <cfRule type="cellIs" dxfId="361" priority="93" stopIfTrue="1" operator="equal">
      <formula>"Non Compliant"</formula>
    </cfRule>
    <cfRule type="cellIs" dxfId="360" priority="94" stopIfTrue="1" operator="equal">
      <formula>"Compliant"</formula>
    </cfRule>
  </conditionalFormatting>
  <conditionalFormatting sqref="L438">
    <cfRule type="cellIs" dxfId="359" priority="95" stopIfTrue="1" operator="equal">
      <formula>"Non Compliant"</formula>
    </cfRule>
    <cfRule type="cellIs" dxfId="358" priority="96" stopIfTrue="1" operator="equal">
      <formula>"Compliant"</formula>
    </cfRule>
  </conditionalFormatting>
  <conditionalFormatting sqref="L443">
    <cfRule type="cellIs" dxfId="357" priority="91" stopIfTrue="1" operator="equal">
      <formula>"Non Compliant"</formula>
    </cfRule>
    <cfRule type="cellIs" dxfId="356" priority="92" stopIfTrue="1" operator="equal">
      <formula>"Compliant"</formula>
    </cfRule>
  </conditionalFormatting>
  <conditionalFormatting sqref="L444">
    <cfRule type="cellIs" dxfId="355" priority="89" stopIfTrue="1" operator="equal">
      <formula>"Non Compliant"</formula>
    </cfRule>
    <cfRule type="cellIs" dxfId="354" priority="90" stopIfTrue="1" operator="equal">
      <formula>"Compliant"</formula>
    </cfRule>
  </conditionalFormatting>
  <conditionalFormatting sqref="L445">
    <cfRule type="cellIs" dxfId="353" priority="87" stopIfTrue="1" operator="equal">
      <formula>"Non Compliant"</formula>
    </cfRule>
    <cfRule type="cellIs" dxfId="352" priority="88" stopIfTrue="1" operator="equal">
      <formula>"Compliant"</formula>
    </cfRule>
  </conditionalFormatting>
  <conditionalFormatting sqref="L437">
    <cfRule type="cellIs" dxfId="351" priority="85" stopIfTrue="1" operator="equal">
      <formula>"Non Compliant"</formula>
    </cfRule>
    <cfRule type="cellIs" dxfId="350" priority="86" stopIfTrue="1" operator="equal">
      <formula>"Compliant"</formula>
    </cfRule>
  </conditionalFormatting>
  <conditionalFormatting sqref="L439">
    <cfRule type="cellIs" dxfId="349" priority="83" stopIfTrue="1" operator="equal">
      <formula>"Non Compliant"</formula>
    </cfRule>
    <cfRule type="cellIs" dxfId="348" priority="84" stopIfTrue="1" operator="equal">
      <formula>"Compliant"</formula>
    </cfRule>
  </conditionalFormatting>
  <conditionalFormatting sqref="L440">
    <cfRule type="cellIs" dxfId="347" priority="81" stopIfTrue="1" operator="equal">
      <formula>"Non Compliant"</formula>
    </cfRule>
    <cfRule type="cellIs" dxfId="346" priority="82" stopIfTrue="1" operator="equal">
      <formula>"Compliant"</formula>
    </cfRule>
  </conditionalFormatting>
  <conditionalFormatting sqref="L441">
    <cfRule type="cellIs" dxfId="345" priority="79" stopIfTrue="1" operator="equal">
      <formula>"Non Compliant"</formula>
    </cfRule>
    <cfRule type="cellIs" dxfId="344" priority="80" stopIfTrue="1" operator="equal">
      <formula>"Compliant"</formula>
    </cfRule>
  </conditionalFormatting>
  <conditionalFormatting sqref="L452">
    <cfRule type="cellIs" dxfId="343" priority="75" stopIfTrue="1" operator="equal">
      <formula>"Non Compliant"</formula>
    </cfRule>
    <cfRule type="cellIs" dxfId="342" priority="76" stopIfTrue="1" operator="equal">
      <formula>"Compliant"</formula>
    </cfRule>
  </conditionalFormatting>
  <conditionalFormatting sqref="L453">
    <cfRule type="cellIs" dxfId="341" priority="73" stopIfTrue="1" operator="equal">
      <formula>"Non Compliant"</formula>
    </cfRule>
    <cfRule type="cellIs" dxfId="340" priority="74" stopIfTrue="1" operator="equal">
      <formula>"Compliant"</formula>
    </cfRule>
  </conditionalFormatting>
  <conditionalFormatting sqref="L454">
    <cfRule type="cellIs" dxfId="339" priority="71" stopIfTrue="1" operator="equal">
      <formula>"Non Compliant"</formula>
    </cfRule>
    <cfRule type="cellIs" dxfId="338" priority="72" stopIfTrue="1" operator="equal">
      <formula>"Compliant"</formula>
    </cfRule>
  </conditionalFormatting>
  <conditionalFormatting sqref="L460">
    <cfRule type="cellIs" dxfId="337" priority="67" stopIfTrue="1" operator="equal">
      <formula>"Non Compliant"</formula>
    </cfRule>
    <cfRule type="cellIs" dxfId="336" priority="68" stopIfTrue="1" operator="equal">
      <formula>"Compliant"</formula>
    </cfRule>
  </conditionalFormatting>
  <conditionalFormatting sqref="L456">
    <cfRule type="cellIs" dxfId="335" priority="69" stopIfTrue="1" operator="equal">
      <formula>"Non Compliant"</formula>
    </cfRule>
    <cfRule type="cellIs" dxfId="334" priority="70" stopIfTrue="1" operator="equal">
      <formula>"Compliant"</formula>
    </cfRule>
  </conditionalFormatting>
  <conditionalFormatting sqref="L461">
    <cfRule type="cellIs" dxfId="333" priority="65" stopIfTrue="1" operator="equal">
      <formula>"Non Compliant"</formula>
    </cfRule>
    <cfRule type="cellIs" dxfId="332" priority="66" stopIfTrue="1" operator="equal">
      <formula>"Compliant"</formula>
    </cfRule>
  </conditionalFormatting>
  <conditionalFormatting sqref="L462">
    <cfRule type="cellIs" dxfId="331" priority="63" stopIfTrue="1" operator="equal">
      <formula>"Non Compliant"</formula>
    </cfRule>
    <cfRule type="cellIs" dxfId="330" priority="64" stopIfTrue="1" operator="equal">
      <formula>"Compliant"</formula>
    </cfRule>
  </conditionalFormatting>
  <conditionalFormatting sqref="L463">
    <cfRule type="cellIs" dxfId="329" priority="61" stopIfTrue="1" operator="equal">
      <formula>"Non Compliant"</formula>
    </cfRule>
    <cfRule type="cellIs" dxfId="328" priority="62" stopIfTrue="1" operator="equal">
      <formula>"Compliant"</formula>
    </cfRule>
  </conditionalFormatting>
  <conditionalFormatting sqref="L455">
    <cfRule type="cellIs" dxfId="327" priority="59" stopIfTrue="1" operator="equal">
      <formula>"Non Compliant"</formula>
    </cfRule>
    <cfRule type="cellIs" dxfId="326" priority="60" stopIfTrue="1" operator="equal">
      <formula>"Compliant"</formula>
    </cfRule>
  </conditionalFormatting>
  <conditionalFormatting sqref="L457">
    <cfRule type="cellIs" dxfId="325" priority="57" stopIfTrue="1" operator="equal">
      <formula>"Non Compliant"</formula>
    </cfRule>
    <cfRule type="cellIs" dxfId="324" priority="58" stopIfTrue="1" operator="equal">
      <formula>"Compliant"</formula>
    </cfRule>
  </conditionalFormatting>
  <conditionalFormatting sqref="L458">
    <cfRule type="cellIs" dxfId="323" priority="55" stopIfTrue="1" operator="equal">
      <formula>"Non Compliant"</formula>
    </cfRule>
    <cfRule type="cellIs" dxfId="322" priority="56" stopIfTrue="1" operator="equal">
      <formula>"Compliant"</formula>
    </cfRule>
  </conditionalFormatting>
  <conditionalFormatting sqref="L459">
    <cfRule type="cellIs" dxfId="321" priority="53" stopIfTrue="1" operator="equal">
      <formula>"Non Compliant"</formula>
    </cfRule>
    <cfRule type="cellIs" dxfId="320" priority="54" stopIfTrue="1" operator="equal">
      <formula>"Compliant"</formula>
    </cfRule>
  </conditionalFormatting>
  <conditionalFormatting sqref="L1064">
    <cfRule type="cellIs" dxfId="319" priority="49" stopIfTrue="1" operator="equal">
      <formula>"Non Compliant"</formula>
    </cfRule>
    <cfRule type="cellIs" dxfId="318" priority="50" stopIfTrue="1" operator="equal">
      <formula>"Compliant"</formula>
    </cfRule>
  </conditionalFormatting>
  <conditionalFormatting sqref="L1074">
    <cfRule type="cellIs" dxfId="317" priority="45" stopIfTrue="1" operator="equal">
      <formula>"Non Compliant"</formula>
    </cfRule>
    <cfRule type="cellIs" dxfId="316" priority="46" stopIfTrue="1" operator="equal">
      <formula>"Compliant"</formula>
    </cfRule>
  </conditionalFormatting>
  <conditionalFormatting sqref="L1072">
    <cfRule type="cellIs" dxfId="315" priority="47" stopIfTrue="1" operator="equal">
      <formula>"Non Compliant"</formula>
    </cfRule>
    <cfRule type="cellIs" dxfId="314" priority="48" stopIfTrue="1" operator="equal">
      <formula>"Compliant"</formula>
    </cfRule>
  </conditionalFormatting>
  <conditionalFormatting sqref="L1075">
    <cfRule type="cellIs" dxfId="313" priority="43" stopIfTrue="1" operator="equal">
      <formula>"Non Compliant"</formula>
    </cfRule>
    <cfRule type="cellIs" dxfId="312" priority="44" stopIfTrue="1" operator="equal">
      <formula>"Compliant"</formula>
    </cfRule>
  </conditionalFormatting>
  <conditionalFormatting sqref="L1066">
    <cfRule type="cellIs" dxfId="311" priority="41" stopIfTrue="1" operator="equal">
      <formula>"Non Compliant"</formula>
    </cfRule>
    <cfRule type="cellIs" dxfId="310" priority="42" stopIfTrue="1" operator="equal">
      <formula>"Compliant"</formula>
    </cfRule>
  </conditionalFormatting>
  <conditionalFormatting sqref="L1068">
    <cfRule type="cellIs" dxfId="309" priority="39" stopIfTrue="1" operator="equal">
      <formula>"Non Compliant"</formula>
    </cfRule>
    <cfRule type="cellIs" dxfId="308" priority="40" stopIfTrue="1" operator="equal">
      <formula>"Compliant"</formula>
    </cfRule>
  </conditionalFormatting>
  <conditionalFormatting sqref="L1065">
    <cfRule type="cellIs" dxfId="307" priority="37" stopIfTrue="1" operator="equal">
      <formula>"Non Compliant"</formula>
    </cfRule>
    <cfRule type="cellIs" dxfId="306" priority="38" stopIfTrue="1" operator="equal">
      <formula>"Compliant"</formula>
    </cfRule>
  </conditionalFormatting>
  <conditionalFormatting sqref="L1067">
    <cfRule type="cellIs" dxfId="305" priority="35" stopIfTrue="1" operator="equal">
      <formula>"Non Compliant"</formula>
    </cfRule>
    <cfRule type="cellIs" dxfId="304" priority="36" stopIfTrue="1" operator="equal">
      <formula>"Compliant"</formula>
    </cfRule>
  </conditionalFormatting>
  <conditionalFormatting sqref="L1069">
    <cfRule type="cellIs" dxfId="303" priority="33" stopIfTrue="1" operator="equal">
      <formula>"Non Compliant"</formula>
    </cfRule>
    <cfRule type="cellIs" dxfId="302" priority="34" stopIfTrue="1" operator="equal">
      <formula>"Compliant"</formula>
    </cfRule>
  </conditionalFormatting>
  <conditionalFormatting sqref="L1073">
    <cfRule type="cellIs" dxfId="301" priority="31" stopIfTrue="1" operator="equal">
      <formula>"Non Compliant"</formula>
    </cfRule>
    <cfRule type="cellIs" dxfId="300" priority="32" stopIfTrue="1" operator="equal">
      <formula>"Compliant"</formula>
    </cfRule>
  </conditionalFormatting>
  <conditionalFormatting sqref="L1070">
    <cfRule type="cellIs" dxfId="299" priority="29" stopIfTrue="1" operator="equal">
      <formula>"Non Compliant"</formula>
    </cfRule>
    <cfRule type="cellIs" dxfId="298" priority="30" stopIfTrue="1" operator="equal">
      <formula>"Compliant"</formula>
    </cfRule>
  </conditionalFormatting>
  <conditionalFormatting sqref="L1071">
    <cfRule type="cellIs" dxfId="297" priority="27" stopIfTrue="1" operator="equal">
      <formula>"Non Compliant"</formula>
    </cfRule>
    <cfRule type="cellIs" dxfId="296" priority="28" stopIfTrue="1" operator="equal">
      <formula>"Compliant"</formula>
    </cfRule>
  </conditionalFormatting>
  <conditionalFormatting sqref="L1083 L1086 L1089 L1092 L1095 L1098 L1101 L1104 L1107 L1110 L1113 L1116 L1119 L1122 L1125 L1128 L1131 L1134 L1137 L1140 L1143 L1146 L1149:L1268">
    <cfRule type="cellIs" dxfId="295" priority="25" stopIfTrue="1" operator="equal">
      <formula>"Non Compliant"</formula>
    </cfRule>
    <cfRule type="cellIs" dxfId="294" priority="26" stopIfTrue="1" operator="equal">
      <formula>"Compliant"</formula>
    </cfRule>
  </conditionalFormatting>
  <conditionalFormatting sqref="L1082 L1085 L1088 L1091 L1094 L1097 L1100 L1103 L1106 L1109 L1112 L1115 L1118 L1121 L1124 L1127 L1130 L1133 L1136 L1139 L1142 L1145 L1148">
    <cfRule type="cellIs" dxfId="293" priority="23" stopIfTrue="1" operator="equal">
      <formula>"non-compliant"</formula>
    </cfRule>
    <cfRule type="cellIs" dxfId="292" priority="24" stopIfTrue="1" operator="equal">
      <formula>"compliant"</formula>
    </cfRule>
  </conditionalFormatting>
  <conditionalFormatting sqref="L1084 L1087 L1090 L1093 L1096 L1099 L1102 L1105 L1108 L1111 L1114 L1117 L1120 L1123 L1126 L1129 L1132 L1135 L1138 L1141 L1144 L1147">
    <cfRule type="cellIs" dxfId="291" priority="21" stopIfTrue="1" operator="equal">
      <formula>"non-compliant"</formula>
    </cfRule>
    <cfRule type="cellIs" dxfId="290" priority="22" stopIfTrue="1" operator="equal">
      <formula>"compliant"</formula>
    </cfRule>
  </conditionalFormatting>
  <conditionalFormatting sqref="L1269:L1285">
    <cfRule type="cellIs" dxfId="289" priority="19" stopIfTrue="1" operator="equal">
      <formula>"Non Compliant"</formula>
    </cfRule>
    <cfRule type="cellIs" dxfId="288" priority="20" stopIfTrue="1" operator="equal">
      <formula>"Compliant"</formula>
    </cfRule>
  </conditionalFormatting>
  <conditionalFormatting sqref="L1286:L1387">
    <cfRule type="cellIs" dxfId="287" priority="17" stopIfTrue="1" operator="equal">
      <formula>"Non Compliant"</formula>
    </cfRule>
    <cfRule type="cellIs" dxfId="286" priority="18" stopIfTrue="1" operator="equal">
      <formula>"Compliant"</formula>
    </cfRule>
  </conditionalFormatting>
  <conditionalFormatting sqref="L5">
    <cfRule type="cellIs" dxfId="285" priority="15" stopIfTrue="1" operator="equal">
      <formula>"Non Compliant"</formula>
    </cfRule>
    <cfRule type="cellIs" dxfId="284" priority="16" stopIfTrue="1" operator="equal">
      <formula>"Compliant"</formula>
    </cfRule>
  </conditionalFormatting>
  <conditionalFormatting sqref="L6">
    <cfRule type="cellIs" dxfId="283" priority="13" stopIfTrue="1" operator="equal">
      <formula>"Non Compliant"</formula>
    </cfRule>
    <cfRule type="cellIs" dxfId="282" priority="14" stopIfTrue="1" operator="equal">
      <formula>"Compliant"</formula>
    </cfRule>
  </conditionalFormatting>
  <conditionalFormatting sqref="L23">
    <cfRule type="cellIs" dxfId="281" priority="11" stopIfTrue="1" operator="equal">
      <formula>"Non Compliant"</formula>
    </cfRule>
    <cfRule type="cellIs" dxfId="280" priority="12" stopIfTrue="1" operator="equal">
      <formula>"Compliant"</formula>
    </cfRule>
  </conditionalFormatting>
  <conditionalFormatting sqref="L24">
    <cfRule type="cellIs" dxfId="279" priority="9" stopIfTrue="1" operator="equal">
      <formula>"Non Compliant"</formula>
    </cfRule>
    <cfRule type="cellIs" dxfId="278" priority="10" stopIfTrue="1" operator="equal">
      <formula>"Compliant"</formula>
    </cfRule>
  </conditionalFormatting>
  <conditionalFormatting sqref="L41">
    <cfRule type="cellIs" dxfId="277" priority="7" stopIfTrue="1" operator="equal">
      <formula>"Non Compliant"</formula>
    </cfRule>
    <cfRule type="cellIs" dxfId="276" priority="8" stopIfTrue="1" operator="equal">
      <formula>"Compliant"</formula>
    </cfRule>
  </conditionalFormatting>
  <conditionalFormatting sqref="L42">
    <cfRule type="cellIs" dxfId="275" priority="5" stopIfTrue="1" operator="equal">
      <formula>"Non Compliant"</formula>
    </cfRule>
    <cfRule type="cellIs" dxfId="274" priority="6" stopIfTrue="1" operator="equal">
      <formula>"Compliant"</formula>
    </cfRule>
  </conditionalFormatting>
  <conditionalFormatting sqref="L59">
    <cfRule type="cellIs" dxfId="273" priority="3" stopIfTrue="1" operator="equal">
      <formula>"Non Compliant"</formula>
    </cfRule>
    <cfRule type="cellIs" dxfId="272" priority="4" stopIfTrue="1" operator="equal">
      <formula>"Compliant"</formula>
    </cfRule>
  </conditionalFormatting>
  <conditionalFormatting sqref="L60">
    <cfRule type="cellIs" dxfId="271" priority="1" stopIfTrue="1" operator="equal">
      <formula>"Non Compliant"</formula>
    </cfRule>
    <cfRule type="cellIs" dxfId="270" priority="2" stopIfTrue="1" operator="equal">
      <formula>"Compliant"</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5"/>
  <sheetViews>
    <sheetView workbookViewId="0">
      <pane ySplit="1" topLeftCell="A2" activePane="bottomLeft" state="frozen"/>
      <selection pane="bottomLeft" activeCell="J1" sqref="J1:J1048576"/>
    </sheetView>
  </sheetViews>
  <sheetFormatPr baseColWidth="10" defaultColWidth="8.83203125" defaultRowHeight="14" x14ac:dyDescent="0.2"/>
  <cols>
    <col min="1" max="1" width="12.83203125" style="66" bestFit="1" customWidth="1"/>
    <col min="2" max="2" width="16.83203125" style="66" customWidth="1"/>
    <col min="3" max="3" width="10.83203125" style="66" customWidth="1"/>
    <col min="4" max="4" width="8.33203125" style="66" bestFit="1" customWidth="1"/>
    <col min="5" max="5" width="9.6640625" style="66" bestFit="1" customWidth="1"/>
    <col min="6" max="6" width="44.5" style="66" customWidth="1"/>
    <col min="7" max="7" width="18.83203125" style="66" bestFit="1" customWidth="1"/>
    <col min="8" max="8" width="14.6640625" style="66" hidden="1" customWidth="1"/>
    <col min="9" max="9" width="18" style="66" bestFit="1" customWidth="1"/>
    <col min="10" max="10" width="11.6640625" style="66" hidden="1" customWidth="1"/>
    <col min="11" max="11" width="12.83203125" style="66" bestFit="1" customWidth="1"/>
    <col min="12" max="12" width="9.5" style="66" bestFit="1" customWidth="1"/>
    <col min="13" max="13" width="10.1640625" style="66" bestFit="1" customWidth="1"/>
    <col min="14" max="14" width="6.83203125" style="66" bestFit="1" customWidth="1"/>
    <col min="15" max="15" width="7.1640625" style="66" bestFit="1" customWidth="1"/>
    <col min="16" max="16" width="12.5" style="66" bestFit="1" customWidth="1"/>
    <col min="17" max="18" width="10.1640625" style="66" bestFit="1" customWidth="1"/>
    <col min="19" max="19" width="17.83203125" style="66" bestFit="1" customWidth="1"/>
    <col min="20" max="20" width="8.83203125" style="66"/>
    <col min="21" max="16384" width="8.83203125" style="69"/>
  </cols>
  <sheetData>
    <row r="1" spans="1:19" ht="28" x14ac:dyDescent="0.2">
      <c r="A1" s="63" t="s">
        <v>3</v>
      </c>
      <c r="B1" s="64" t="s">
        <v>0</v>
      </c>
      <c r="C1" s="64" t="s">
        <v>5</v>
      </c>
      <c r="D1" s="64" t="s">
        <v>1</v>
      </c>
      <c r="E1" s="64" t="s">
        <v>7</v>
      </c>
      <c r="F1" s="64" t="s">
        <v>8</v>
      </c>
      <c r="G1" s="144" t="s">
        <v>103</v>
      </c>
      <c r="H1" s="144" t="s">
        <v>102</v>
      </c>
      <c r="I1" s="144" t="s">
        <v>101</v>
      </c>
      <c r="J1" s="144" t="s">
        <v>100</v>
      </c>
      <c r="K1" s="64" t="s">
        <v>2</v>
      </c>
      <c r="L1" s="65" t="s">
        <v>14</v>
      </c>
      <c r="M1" s="65" t="s">
        <v>9</v>
      </c>
      <c r="N1" s="65" t="s">
        <v>10</v>
      </c>
      <c r="O1" s="65" t="s">
        <v>11</v>
      </c>
      <c r="P1" s="65" t="s">
        <v>12</v>
      </c>
      <c r="Q1" s="65" t="s">
        <v>13</v>
      </c>
      <c r="R1" s="65" t="s">
        <v>4</v>
      </c>
      <c r="S1" s="66" t="s">
        <v>6</v>
      </c>
    </row>
    <row r="2" spans="1:19" ht="120" x14ac:dyDescent="0.2">
      <c r="A2" s="66" t="s">
        <v>401</v>
      </c>
      <c r="B2" s="68">
        <v>42614</v>
      </c>
      <c r="C2" s="68" t="s">
        <v>202</v>
      </c>
      <c r="D2" s="68" t="s">
        <v>402</v>
      </c>
      <c r="E2" s="1" t="s">
        <v>105</v>
      </c>
      <c r="F2" s="1" t="s">
        <v>403</v>
      </c>
      <c r="G2" s="46" t="s">
        <v>88</v>
      </c>
      <c r="H2" s="46">
        <f>VLOOKUP(G2,lookups!$B$10:$C$22,2)</f>
        <v>100</v>
      </c>
      <c r="I2" s="157" t="s">
        <v>88</v>
      </c>
      <c r="J2" s="46">
        <f>VLOOKUP(I2,lookups!$B$10:$C$22,2)</f>
        <v>100</v>
      </c>
      <c r="K2" s="158" t="s">
        <v>82</v>
      </c>
      <c r="P2" s="1"/>
    </row>
    <row r="3" spans="1:19" ht="48" x14ac:dyDescent="0.2">
      <c r="A3" s="66" t="s">
        <v>401</v>
      </c>
      <c r="B3" s="68">
        <v>42614</v>
      </c>
      <c r="C3" s="68" t="s">
        <v>202</v>
      </c>
      <c r="D3" s="68" t="s">
        <v>402</v>
      </c>
      <c r="E3" s="1" t="s">
        <v>108</v>
      </c>
      <c r="F3" s="1" t="s">
        <v>404</v>
      </c>
      <c r="G3" s="46" t="s">
        <v>88</v>
      </c>
      <c r="H3" s="46">
        <f>VLOOKUP(G3,lookups!$B$10:$C$22,2)</f>
        <v>100</v>
      </c>
      <c r="I3" s="157" t="s">
        <v>88</v>
      </c>
      <c r="J3" s="46">
        <f>VLOOKUP(I3,lookups!$B$10:$C$22,2)</f>
        <v>100</v>
      </c>
      <c r="K3" s="158" t="s">
        <v>82</v>
      </c>
      <c r="P3" s="1"/>
    </row>
    <row r="4" spans="1:19" ht="24" x14ac:dyDescent="0.2">
      <c r="A4" s="66" t="s">
        <v>401</v>
      </c>
      <c r="B4" s="68">
        <v>42614</v>
      </c>
      <c r="C4" s="68" t="s">
        <v>202</v>
      </c>
      <c r="D4" s="68" t="s">
        <v>402</v>
      </c>
      <c r="E4" s="1" t="s">
        <v>111</v>
      </c>
      <c r="F4" s="7" t="s">
        <v>405</v>
      </c>
      <c r="G4" s="46" t="s">
        <v>90</v>
      </c>
      <c r="H4" s="46">
        <f>VLOOKUP(G4,lookups!$B$10:$C$22,2)</f>
        <v>50</v>
      </c>
      <c r="I4" s="157">
        <v>0</v>
      </c>
      <c r="J4" s="46">
        <f>VLOOKUP(I4,lookups!$B$10:$C$22,2)</f>
        <v>0</v>
      </c>
      <c r="K4" s="5" t="s">
        <v>81</v>
      </c>
      <c r="P4" s="7"/>
    </row>
    <row r="5" spans="1:19" x14ac:dyDescent="0.2">
      <c r="A5" s="66" t="s">
        <v>401</v>
      </c>
      <c r="B5" s="68">
        <v>42614</v>
      </c>
      <c r="C5" s="68" t="s">
        <v>202</v>
      </c>
      <c r="D5" s="68" t="s">
        <v>402</v>
      </c>
      <c r="E5" s="1" t="s">
        <v>114</v>
      </c>
      <c r="F5" s="1" t="s">
        <v>406</v>
      </c>
      <c r="G5" s="46" t="s">
        <v>91</v>
      </c>
      <c r="H5" s="46">
        <f>VLOOKUP(G5,lookups!$B$10:$C$22,2)</f>
        <v>10</v>
      </c>
      <c r="I5" s="157">
        <v>0</v>
      </c>
      <c r="J5" s="46">
        <f>VLOOKUP(I5,lookups!$B$10:$C$22,2)</f>
        <v>0</v>
      </c>
      <c r="K5" s="5" t="s">
        <v>81</v>
      </c>
      <c r="P5" s="1"/>
    </row>
    <row r="6" spans="1:19" ht="24" x14ac:dyDescent="0.2">
      <c r="A6" s="66" t="s">
        <v>401</v>
      </c>
      <c r="B6" s="68">
        <v>42614</v>
      </c>
      <c r="C6" s="68" t="s">
        <v>202</v>
      </c>
      <c r="D6" s="68" t="s">
        <v>402</v>
      </c>
      <c r="E6" s="1" t="s">
        <v>117</v>
      </c>
      <c r="F6" s="1" t="s">
        <v>407</v>
      </c>
      <c r="G6" s="46" t="s">
        <v>91</v>
      </c>
      <c r="H6" s="46">
        <f>VLOOKUP(G6,lookups!$B$10:$C$22,2)</f>
        <v>10</v>
      </c>
      <c r="I6" s="157">
        <v>0</v>
      </c>
      <c r="J6" s="46">
        <f>VLOOKUP(I6,lookups!$B$10:$C$22,2)</f>
        <v>0</v>
      </c>
      <c r="K6" s="5" t="s">
        <v>81</v>
      </c>
      <c r="P6" s="1"/>
    </row>
    <row r="7" spans="1:19" x14ac:dyDescent="0.2">
      <c r="A7" s="66" t="s">
        <v>401</v>
      </c>
      <c r="B7" s="68">
        <v>42614</v>
      </c>
      <c r="C7" s="68" t="s">
        <v>202</v>
      </c>
      <c r="D7" s="68" t="s">
        <v>402</v>
      </c>
      <c r="E7" s="1" t="s">
        <v>120</v>
      </c>
      <c r="F7" s="1" t="s">
        <v>408</v>
      </c>
      <c r="G7" s="46" t="s">
        <v>91</v>
      </c>
      <c r="H7" s="46">
        <f>VLOOKUP(G7,lookups!$B$10:$C$22,2)</f>
        <v>10</v>
      </c>
      <c r="I7" s="157">
        <v>0</v>
      </c>
      <c r="J7" s="46">
        <f>VLOOKUP(I7,lookups!$B$10:$C$22,2)</f>
        <v>0</v>
      </c>
      <c r="K7" s="48" t="s">
        <v>81</v>
      </c>
      <c r="P7" s="1"/>
    </row>
    <row r="8" spans="1:19" x14ac:dyDescent="0.2">
      <c r="A8" s="66" t="s">
        <v>401</v>
      </c>
      <c r="B8" s="68">
        <v>42614</v>
      </c>
      <c r="C8" s="68" t="s">
        <v>202</v>
      </c>
      <c r="D8" s="68" t="s">
        <v>402</v>
      </c>
      <c r="E8" s="1" t="s">
        <v>123</v>
      </c>
      <c r="F8" s="7" t="s">
        <v>409</v>
      </c>
      <c r="G8" s="48" t="s">
        <v>91</v>
      </c>
      <c r="H8" s="46">
        <f>VLOOKUP(G8,lookups!$B$10:$C$22,2)</f>
        <v>10</v>
      </c>
      <c r="I8" s="157">
        <v>0</v>
      </c>
      <c r="J8" s="46">
        <f>VLOOKUP(I8,lookups!$B$10:$C$22,2)</f>
        <v>0</v>
      </c>
      <c r="K8" s="48" t="s">
        <v>81</v>
      </c>
      <c r="P8" s="7"/>
    </row>
    <row r="9" spans="1:19" ht="36" x14ac:dyDescent="0.2">
      <c r="A9" s="66" t="s">
        <v>401</v>
      </c>
      <c r="B9" s="68">
        <v>42614</v>
      </c>
      <c r="C9" s="68" t="s">
        <v>202</v>
      </c>
      <c r="D9" s="68" t="s">
        <v>402</v>
      </c>
      <c r="E9" s="1" t="s">
        <v>126</v>
      </c>
      <c r="F9" s="7" t="s">
        <v>410</v>
      </c>
      <c r="G9" s="46" t="s">
        <v>91</v>
      </c>
      <c r="H9" s="46">
        <f>VLOOKUP(G9,lookups!$B$10:$C$22,2)</f>
        <v>10</v>
      </c>
      <c r="I9" s="157">
        <v>0</v>
      </c>
      <c r="J9" s="46">
        <f>VLOOKUP(I9,lookups!$B$10:$C$22,2)</f>
        <v>0</v>
      </c>
      <c r="K9" s="5" t="s">
        <v>81</v>
      </c>
      <c r="P9" s="7"/>
    </row>
    <row r="10" spans="1:19" ht="60" x14ac:dyDescent="0.2">
      <c r="A10" s="66" t="s">
        <v>401</v>
      </c>
      <c r="B10" s="68">
        <v>42614</v>
      </c>
      <c r="C10" s="68" t="s">
        <v>202</v>
      </c>
      <c r="D10" s="68" t="s">
        <v>402</v>
      </c>
      <c r="E10" s="1" t="s">
        <v>129</v>
      </c>
      <c r="F10" s="1" t="s">
        <v>411</v>
      </c>
      <c r="G10" s="46" t="s">
        <v>91</v>
      </c>
      <c r="H10" s="46">
        <f>VLOOKUP(G10,lookups!$B$10:$C$22,2)</f>
        <v>10</v>
      </c>
      <c r="I10" s="157" t="s">
        <v>91</v>
      </c>
      <c r="J10" s="46">
        <f>VLOOKUP(I10,lookups!$B$10:$C$22,2)</f>
        <v>10</v>
      </c>
      <c r="K10" s="5" t="s">
        <v>82</v>
      </c>
      <c r="P10" s="1"/>
    </row>
    <row r="11" spans="1:19" ht="24" x14ac:dyDescent="0.2">
      <c r="A11" s="66" t="s">
        <v>401</v>
      </c>
      <c r="B11" s="68">
        <v>42614</v>
      </c>
      <c r="C11" s="68" t="s">
        <v>202</v>
      </c>
      <c r="D11" s="68" t="s">
        <v>402</v>
      </c>
      <c r="E11" s="1" t="s">
        <v>138</v>
      </c>
      <c r="F11" s="1" t="s">
        <v>412</v>
      </c>
      <c r="G11" s="46" t="s">
        <v>88</v>
      </c>
      <c r="H11" s="46">
        <f>VLOOKUP(G11,lookups!$B$10:$C$22,2)</f>
        <v>100</v>
      </c>
      <c r="I11" s="157">
        <v>0</v>
      </c>
      <c r="J11" s="46">
        <f>VLOOKUP(I11,lookups!$B$10:$C$22,2)</f>
        <v>0</v>
      </c>
      <c r="K11" s="5" t="s">
        <v>81</v>
      </c>
      <c r="P11" s="1"/>
    </row>
    <row r="12" spans="1:19" ht="24" x14ac:dyDescent="0.2">
      <c r="A12" s="66" t="s">
        <v>401</v>
      </c>
      <c r="B12" s="68">
        <v>42614</v>
      </c>
      <c r="C12" s="68" t="s">
        <v>202</v>
      </c>
      <c r="D12" s="68" t="s">
        <v>402</v>
      </c>
      <c r="E12" s="1" t="s">
        <v>16</v>
      </c>
      <c r="F12" s="1" t="s">
        <v>413</v>
      </c>
      <c r="G12" s="46" t="s">
        <v>88</v>
      </c>
      <c r="H12" s="46">
        <f>VLOOKUP(G12,lookups!$B$10:$C$22,2)</f>
        <v>100</v>
      </c>
      <c r="I12" s="157">
        <v>0</v>
      </c>
      <c r="J12" s="46">
        <f>VLOOKUP(I12,lookups!$B$10:$C$22,2)</f>
        <v>0</v>
      </c>
      <c r="K12" s="5" t="s">
        <v>81</v>
      </c>
      <c r="P12" s="1"/>
    </row>
    <row r="13" spans="1:19" ht="24" x14ac:dyDescent="0.2">
      <c r="A13" s="66" t="s">
        <v>401</v>
      </c>
      <c r="B13" s="68">
        <v>42614</v>
      </c>
      <c r="C13" s="68" t="s">
        <v>202</v>
      </c>
      <c r="D13" s="68" t="s">
        <v>402</v>
      </c>
      <c r="E13" s="1" t="s">
        <v>143</v>
      </c>
      <c r="F13" s="1" t="s">
        <v>414</v>
      </c>
      <c r="G13" s="46" t="s">
        <v>91</v>
      </c>
      <c r="H13" s="46">
        <f>VLOOKUP(G13,lookups!$B$10:$C$22,2)</f>
        <v>10</v>
      </c>
      <c r="I13" s="157">
        <v>0</v>
      </c>
      <c r="J13" s="46">
        <f>VLOOKUP(I13,lookups!$B$10:$C$22,2)</f>
        <v>0</v>
      </c>
      <c r="K13" s="5" t="s">
        <v>81</v>
      </c>
      <c r="P13" s="1"/>
    </row>
    <row r="14" spans="1:19" x14ac:dyDescent="0.2">
      <c r="A14" s="66" t="s">
        <v>401</v>
      </c>
      <c r="B14" s="68">
        <v>42614</v>
      </c>
      <c r="C14" s="68" t="s">
        <v>202</v>
      </c>
      <c r="D14" s="68" t="s">
        <v>402</v>
      </c>
      <c r="E14" s="1" t="s">
        <v>146</v>
      </c>
      <c r="F14" s="1" t="s">
        <v>415</v>
      </c>
      <c r="G14" s="46" t="s">
        <v>88</v>
      </c>
      <c r="H14" s="46">
        <f>VLOOKUP(G14,lookups!$B$10:$C$22,2)</f>
        <v>100</v>
      </c>
      <c r="I14" s="157">
        <v>0</v>
      </c>
      <c r="J14" s="46">
        <f>VLOOKUP(I14,lookups!$B$10:$C$22,2)</f>
        <v>0</v>
      </c>
      <c r="K14" s="5" t="s">
        <v>81</v>
      </c>
      <c r="P14" s="1"/>
    </row>
    <row r="15" spans="1:19" ht="60" x14ac:dyDescent="0.2">
      <c r="A15" s="66" t="s">
        <v>401</v>
      </c>
      <c r="B15" s="68">
        <v>42614</v>
      </c>
      <c r="C15" s="68" t="s">
        <v>202</v>
      </c>
      <c r="D15" s="68" t="s">
        <v>402</v>
      </c>
      <c r="E15" s="1" t="s">
        <v>149</v>
      </c>
      <c r="F15" s="1" t="s">
        <v>416</v>
      </c>
      <c r="G15" s="46" t="s">
        <v>88</v>
      </c>
      <c r="H15" s="46">
        <f>VLOOKUP(G15,lookups!$B$10:$C$22,2)</f>
        <v>100</v>
      </c>
      <c r="I15" s="157" t="s">
        <v>88</v>
      </c>
      <c r="J15" s="46">
        <f>VLOOKUP(I15,lookups!$B$10:$C$22,2)</f>
        <v>100</v>
      </c>
      <c r="K15" s="5" t="s">
        <v>82</v>
      </c>
      <c r="P15" s="1"/>
    </row>
    <row r="16" spans="1:19" ht="48" x14ac:dyDescent="0.2">
      <c r="A16" s="66" t="s">
        <v>401</v>
      </c>
      <c r="B16" s="68">
        <v>42614</v>
      </c>
      <c r="C16" s="68" t="s">
        <v>202</v>
      </c>
      <c r="D16" s="68" t="s">
        <v>402</v>
      </c>
      <c r="E16" s="1" t="s">
        <v>152</v>
      </c>
      <c r="F16" s="7" t="s">
        <v>568</v>
      </c>
      <c r="G16" s="46" t="s">
        <v>91</v>
      </c>
      <c r="H16" s="46">
        <f>VLOOKUP(G16,lookups!$B$10:$C$22,2)</f>
        <v>10</v>
      </c>
      <c r="I16" s="157" t="s">
        <v>91</v>
      </c>
      <c r="J16" s="46">
        <f>VLOOKUP(I16,lookups!$B$10:$C$22,2)</f>
        <v>10</v>
      </c>
      <c r="K16" s="5" t="s">
        <v>82</v>
      </c>
      <c r="P16" s="1"/>
    </row>
    <row r="17" spans="1:16" ht="60" x14ac:dyDescent="0.2">
      <c r="A17" s="66" t="s">
        <v>401</v>
      </c>
      <c r="B17" s="68">
        <v>42614</v>
      </c>
      <c r="C17" s="68" t="s">
        <v>202</v>
      </c>
      <c r="D17" s="68" t="s">
        <v>402</v>
      </c>
      <c r="E17" s="1" t="s">
        <v>155</v>
      </c>
      <c r="F17" s="7" t="s">
        <v>569</v>
      </c>
      <c r="G17" s="46" t="s">
        <v>91</v>
      </c>
      <c r="H17" s="46">
        <f>VLOOKUP(G17,lookups!$B$10:$C$22,2)</f>
        <v>10</v>
      </c>
      <c r="I17" s="157">
        <v>0</v>
      </c>
      <c r="J17" s="46">
        <f>VLOOKUP(I17,lookups!$B$10:$C$22,2)</f>
        <v>0</v>
      </c>
      <c r="K17" s="5" t="s">
        <v>81</v>
      </c>
      <c r="P17" s="1"/>
    </row>
    <row r="18" spans="1:16" x14ac:dyDescent="0.2">
      <c r="A18" s="66" t="s">
        <v>401</v>
      </c>
      <c r="B18" s="68">
        <v>42614</v>
      </c>
      <c r="C18" s="68" t="s">
        <v>202</v>
      </c>
      <c r="D18" s="68" t="s">
        <v>402</v>
      </c>
      <c r="E18" s="1" t="s">
        <v>417</v>
      </c>
      <c r="F18" s="1" t="s">
        <v>418</v>
      </c>
      <c r="G18" s="46" t="s">
        <v>91</v>
      </c>
      <c r="H18" s="46">
        <f>VLOOKUP(G18,lookups!$B$10:$C$22,2)</f>
        <v>10</v>
      </c>
      <c r="I18" s="157">
        <v>0</v>
      </c>
      <c r="J18" s="46">
        <f>VLOOKUP(I18,lookups!$B$10:$C$22,2)</f>
        <v>0</v>
      </c>
      <c r="K18" s="5" t="s">
        <v>81</v>
      </c>
      <c r="P18" s="1"/>
    </row>
    <row r="19" spans="1:16" ht="60" x14ac:dyDescent="0.2">
      <c r="A19" s="66" t="s">
        <v>401</v>
      </c>
      <c r="B19" s="68">
        <v>42614</v>
      </c>
      <c r="C19" s="68" t="s">
        <v>202</v>
      </c>
      <c r="D19" s="68" t="s">
        <v>402</v>
      </c>
      <c r="E19" s="1" t="s">
        <v>419</v>
      </c>
      <c r="F19" s="7" t="s">
        <v>570</v>
      </c>
      <c r="G19" s="46" t="s">
        <v>91</v>
      </c>
      <c r="H19" s="46">
        <f>VLOOKUP(G19,lookups!$B$10:$C$22,2)</f>
        <v>10</v>
      </c>
      <c r="I19" s="157" t="s">
        <v>91</v>
      </c>
      <c r="J19" s="46">
        <f>VLOOKUP(I19,lookups!$B$10:$C$22,2)</f>
        <v>10</v>
      </c>
      <c r="K19" s="5" t="s">
        <v>82</v>
      </c>
      <c r="P19" s="1"/>
    </row>
    <row r="20" spans="1:16" x14ac:dyDescent="0.2">
      <c r="A20" s="66" t="s">
        <v>401</v>
      </c>
      <c r="B20" s="68">
        <v>42614</v>
      </c>
      <c r="C20" s="68" t="s">
        <v>202</v>
      </c>
      <c r="D20" s="68" t="s">
        <v>402</v>
      </c>
      <c r="E20" s="1" t="s">
        <v>420</v>
      </c>
      <c r="F20" s="7" t="s">
        <v>421</v>
      </c>
      <c r="G20" s="46" t="s">
        <v>91</v>
      </c>
      <c r="H20" s="46">
        <f>VLOOKUP(G20,lookups!$B$10:$C$22,2)</f>
        <v>10</v>
      </c>
      <c r="I20" s="157">
        <v>0</v>
      </c>
      <c r="J20" s="46">
        <f>VLOOKUP(I20,lookups!$B$10:$C$22,2)</f>
        <v>0</v>
      </c>
      <c r="K20" s="5" t="s">
        <v>81</v>
      </c>
      <c r="P20" s="7"/>
    </row>
    <row r="21" spans="1:16" ht="36" x14ac:dyDescent="0.2">
      <c r="A21" s="66" t="s">
        <v>401</v>
      </c>
      <c r="B21" s="68">
        <v>42614</v>
      </c>
      <c r="C21" s="68" t="s">
        <v>202</v>
      </c>
      <c r="D21" s="68" t="s">
        <v>402</v>
      </c>
      <c r="E21" s="1" t="s">
        <v>422</v>
      </c>
      <c r="F21" s="7" t="s">
        <v>423</v>
      </c>
      <c r="G21" s="46" t="s">
        <v>94</v>
      </c>
      <c r="H21" s="46">
        <f>VLOOKUP(G21,lookups!$B$10:$C$22,2)</f>
        <v>1</v>
      </c>
      <c r="I21" s="157">
        <v>0</v>
      </c>
      <c r="J21" s="46">
        <f>VLOOKUP(I21,lookups!$B$10:$C$22,2)</f>
        <v>0</v>
      </c>
      <c r="K21" s="5" t="s">
        <v>81</v>
      </c>
      <c r="P21" s="7"/>
    </row>
    <row r="22" spans="1:16" ht="36" x14ac:dyDescent="0.2">
      <c r="A22" s="66" t="s">
        <v>401</v>
      </c>
      <c r="B22" s="68">
        <v>42614</v>
      </c>
      <c r="C22" s="68" t="s">
        <v>202</v>
      </c>
      <c r="D22" s="68" t="s">
        <v>402</v>
      </c>
      <c r="E22" s="1" t="s">
        <v>424</v>
      </c>
      <c r="F22" s="7" t="s">
        <v>425</v>
      </c>
      <c r="G22" s="46" t="s">
        <v>88</v>
      </c>
      <c r="H22" s="46">
        <f>VLOOKUP(G22,lookups!$B$10:$C$22,2)</f>
        <v>100</v>
      </c>
      <c r="I22" s="157">
        <v>0</v>
      </c>
      <c r="J22" s="46">
        <f>VLOOKUP(I22,lookups!$B$10:$C$22,2)</f>
        <v>0</v>
      </c>
      <c r="K22" s="5" t="s">
        <v>81</v>
      </c>
      <c r="P22" s="7"/>
    </row>
    <row r="23" spans="1:16" ht="36" x14ac:dyDescent="0.2">
      <c r="A23" s="66" t="s">
        <v>401</v>
      </c>
      <c r="B23" s="68">
        <v>42614</v>
      </c>
      <c r="C23" s="68" t="s">
        <v>202</v>
      </c>
      <c r="D23" s="68" t="s">
        <v>402</v>
      </c>
      <c r="E23" s="1" t="s">
        <v>426</v>
      </c>
      <c r="F23" s="7" t="s">
        <v>427</v>
      </c>
      <c r="G23" s="46" t="s">
        <v>91</v>
      </c>
      <c r="H23" s="46">
        <f>VLOOKUP(G23,lookups!$B$10:$C$22,2)</f>
        <v>10</v>
      </c>
      <c r="I23" s="157">
        <v>0</v>
      </c>
      <c r="J23" s="46">
        <f>VLOOKUP(I23,lookups!$B$10:$C$22,2)</f>
        <v>0</v>
      </c>
      <c r="K23" s="5" t="s">
        <v>81</v>
      </c>
      <c r="P23" s="7"/>
    </row>
    <row r="24" spans="1:16" x14ac:dyDescent="0.2">
      <c r="A24" s="66" t="s">
        <v>401</v>
      </c>
      <c r="B24" s="68">
        <v>42614</v>
      </c>
      <c r="C24" s="68" t="s">
        <v>202</v>
      </c>
      <c r="D24" s="68" t="s">
        <v>402</v>
      </c>
      <c r="E24" s="1" t="s">
        <v>18</v>
      </c>
      <c r="F24" s="7" t="s">
        <v>428</v>
      </c>
      <c r="G24" s="48" t="s">
        <v>91</v>
      </c>
      <c r="H24" s="46">
        <f>VLOOKUP(G24,lookups!$B$10:$C$22,2)</f>
        <v>10</v>
      </c>
      <c r="I24" s="157">
        <v>0</v>
      </c>
      <c r="J24" s="46">
        <f>VLOOKUP(I24,lookups!$B$10:$C$22,2)</f>
        <v>0</v>
      </c>
      <c r="K24" s="5" t="s">
        <v>81</v>
      </c>
      <c r="P24" s="7"/>
    </row>
    <row r="25" spans="1:16" ht="36" x14ac:dyDescent="0.2">
      <c r="A25" s="66" t="s">
        <v>401</v>
      </c>
      <c r="B25" s="68">
        <v>42614</v>
      </c>
      <c r="C25" s="68" t="s">
        <v>202</v>
      </c>
      <c r="D25" s="68" t="s">
        <v>402</v>
      </c>
      <c r="E25" s="1" t="s">
        <v>163</v>
      </c>
      <c r="F25" s="7" t="s">
        <v>429</v>
      </c>
      <c r="G25" s="46" t="s">
        <v>91</v>
      </c>
      <c r="H25" s="46">
        <f>VLOOKUP(G25,lookups!$B$10:$C$22,2)</f>
        <v>10</v>
      </c>
      <c r="I25" s="157" t="s">
        <v>91</v>
      </c>
      <c r="J25" s="46">
        <f>VLOOKUP(I25,lookups!$B$10:$C$22,2)</f>
        <v>10</v>
      </c>
      <c r="K25" s="5" t="s">
        <v>82</v>
      </c>
      <c r="P25" s="7"/>
    </row>
    <row r="26" spans="1:16" ht="36" x14ac:dyDescent="0.2">
      <c r="A26" s="66" t="s">
        <v>401</v>
      </c>
      <c r="B26" s="68">
        <v>42614</v>
      </c>
      <c r="C26" s="68" t="s">
        <v>202</v>
      </c>
      <c r="D26" s="68" t="s">
        <v>402</v>
      </c>
      <c r="E26" s="1" t="s">
        <v>430</v>
      </c>
      <c r="F26" s="7" t="s">
        <v>431</v>
      </c>
      <c r="G26" s="46" t="s">
        <v>91</v>
      </c>
      <c r="H26" s="46">
        <f>VLOOKUP(G26,lookups!$B$10:$C$22,2)</f>
        <v>10</v>
      </c>
      <c r="I26" s="157" t="s">
        <v>91</v>
      </c>
      <c r="J26" s="46">
        <f>VLOOKUP(I26,lookups!$B$10:$C$22,2)</f>
        <v>10</v>
      </c>
      <c r="K26" s="5" t="s">
        <v>82</v>
      </c>
      <c r="P26" s="7"/>
    </row>
    <row r="27" spans="1:16" ht="132" x14ac:dyDescent="0.2">
      <c r="A27" s="66" t="s">
        <v>401</v>
      </c>
      <c r="B27" s="68">
        <v>42614</v>
      </c>
      <c r="C27" s="68" t="s">
        <v>202</v>
      </c>
      <c r="D27" s="68" t="s">
        <v>402</v>
      </c>
      <c r="E27" s="1" t="s">
        <v>432</v>
      </c>
      <c r="F27" s="1" t="s">
        <v>433</v>
      </c>
      <c r="G27" s="46" t="s">
        <v>94</v>
      </c>
      <c r="H27" s="46">
        <f>VLOOKUP(G27,lookups!$B$10:$C$22,2)</f>
        <v>1</v>
      </c>
      <c r="I27" s="157">
        <v>0</v>
      </c>
      <c r="J27" s="46">
        <f>VLOOKUP(I27,lookups!$B$10:$C$22,2)</f>
        <v>0</v>
      </c>
      <c r="K27" s="5" t="s">
        <v>81</v>
      </c>
      <c r="P27" s="1"/>
    </row>
    <row r="28" spans="1:16" ht="24" x14ac:dyDescent="0.2">
      <c r="A28" s="66" t="s">
        <v>401</v>
      </c>
      <c r="B28" s="68">
        <v>42614</v>
      </c>
      <c r="C28" s="68" t="s">
        <v>202</v>
      </c>
      <c r="D28" s="68" t="s">
        <v>402</v>
      </c>
      <c r="E28" s="1" t="s">
        <v>434</v>
      </c>
      <c r="F28" s="1" t="s">
        <v>435</v>
      </c>
      <c r="G28" s="46" t="s">
        <v>94</v>
      </c>
      <c r="H28" s="46">
        <f>VLOOKUP(G28,lookups!$B$10:$C$22,2)</f>
        <v>1</v>
      </c>
      <c r="I28" s="157">
        <v>0</v>
      </c>
      <c r="J28" s="46">
        <f>VLOOKUP(I28,lookups!$B$10:$C$22,2)</f>
        <v>0</v>
      </c>
      <c r="K28" s="5" t="s">
        <v>81</v>
      </c>
      <c r="P28" s="1"/>
    </row>
    <row r="29" spans="1:16" x14ac:dyDescent="0.2">
      <c r="A29" s="66" t="s">
        <v>401</v>
      </c>
      <c r="B29" s="68">
        <v>42614</v>
      </c>
      <c r="C29" s="68" t="s">
        <v>202</v>
      </c>
      <c r="D29" s="68" t="s">
        <v>402</v>
      </c>
      <c r="E29" s="1" t="s">
        <v>213</v>
      </c>
      <c r="F29" s="1" t="s">
        <v>436</v>
      </c>
      <c r="G29" s="46" t="s">
        <v>88</v>
      </c>
      <c r="H29" s="46">
        <f>VLOOKUP(G29,lookups!$B$10:$C$22,2)</f>
        <v>100</v>
      </c>
      <c r="I29" s="157">
        <v>0</v>
      </c>
      <c r="J29" s="46">
        <f>VLOOKUP(I29,lookups!$B$10:$C$22,2)</f>
        <v>0</v>
      </c>
      <c r="K29" s="5" t="s">
        <v>81</v>
      </c>
      <c r="P29" s="1"/>
    </row>
    <row r="30" spans="1:16" ht="24" x14ac:dyDescent="0.2">
      <c r="A30" s="66" t="s">
        <v>401</v>
      </c>
      <c r="B30" s="68">
        <v>42614</v>
      </c>
      <c r="C30" s="68" t="s">
        <v>202</v>
      </c>
      <c r="D30" s="68" t="s">
        <v>402</v>
      </c>
      <c r="E30" s="1" t="s">
        <v>215</v>
      </c>
      <c r="F30" s="1" t="s">
        <v>437</v>
      </c>
      <c r="G30" s="46" t="s">
        <v>91</v>
      </c>
      <c r="H30" s="46">
        <f>VLOOKUP(G30,lookups!$B$10:$C$22,2)</f>
        <v>10</v>
      </c>
      <c r="I30" s="157" t="s">
        <v>91</v>
      </c>
      <c r="J30" s="46">
        <f>VLOOKUP(I30,lookups!$B$10:$C$22,2)</f>
        <v>10</v>
      </c>
      <c r="K30" s="5" t="s">
        <v>82</v>
      </c>
      <c r="P30" s="1"/>
    </row>
    <row r="31" spans="1:16" ht="24" x14ac:dyDescent="0.2">
      <c r="A31" s="66" t="s">
        <v>401</v>
      </c>
      <c r="B31" s="68">
        <v>42614</v>
      </c>
      <c r="C31" s="68" t="s">
        <v>202</v>
      </c>
      <c r="D31" s="68" t="s">
        <v>402</v>
      </c>
      <c r="E31" s="1" t="s">
        <v>217</v>
      </c>
      <c r="F31" s="1" t="s">
        <v>438</v>
      </c>
      <c r="G31" s="46" t="s">
        <v>91</v>
      </c>
      <c r="H31" s="46">
        <f>VLOOKUP(G31,lookups!$B$10:$C$22,2)</f>
        <v>10</v>
      </c>
      <c r="I31" s="157" t="s">
        <v>91</v>
      </c>
      <c r="J31" s="46">
        <f>VLOOKUP(I31,lookups!$B$10:$C$22,2)</f>
        <v>10</v>
      </c>
      <c r="K31" s="5" t="s">
        <v>82</v>
      </c>
      <c r="P31" s="1"/>
    </row>
    <row r="32" spans="1:16" ht="24" x14ac:dyDescent="0.2">
      <c r="A32" s="66" t="s">
        <v>401</v>
      </c>
      <c r="B32" s="68">
        <v>42614</v>
      </c>
      <c r="C32" s="68" t="s">
        <v>202</v>
      </c>
      <c r="D32" s="68" t="s">
        <v>402</v>
      </c>
      <c r="E32" s="1" t="s">
        <v>439</v>
      </c>
      <c r="F32" s="1" t="s">
        <v>440</v>
      </c>
      <c r="G32" s="46" t="s">
        <v>91</v>
      </c>
      <c r="H32" s="46">
        <f>VLOOKUP(G32,lookups!$B$10:$C$22,2)</f>
        <v>10</v>
      </c>
      <c r="I32" s="157">
        <v>0</v>
      </c>
      <c r="J32" s="46">
        <f>VLOOKUP(I32,lookups!$B$10:$C$22,2)</f>
        <v>0</v>
      </c>
      <c r="K32" s="5" t="s">
        <v>81</v>
      </c>
      <c r="P32" s="1"/>
    </row>
    <row r="33" spans="1:16" ht="24" x14ac:dyDescent="0.2">
      <c r="A33" s="66" t="s">
        <v>401</v>
      </c>
      <c r="B33" s="68">
        <v>42614</v>
      </c>
      <c r="C33" s="68" t="s">
        <v>202</v>
      </c>
      <c r="D33" s="68" t="s">
        <v>402</v>
      </c>
      <c r="E33" s="1" t="s">
        <v>441</v>
      </c>
      <c r="F33" s="7" t="s">
        <v>442</v>
      </c>
      <c r="G33" s="46" t="s">
        <v>91</v>
      </c>
      <c r="H33" s="46">
        <f>VLOOKUP(G33,lookups!$B$10:$C$22,2)</f>
        <v>10</v>
      </c>
      <c r="I33" s="157">
        <v>0</v>
      </c>
      <c r="J33" s="46">
        <f>VLOOKUP(I33,lookups!$B$10:$C$22,2)</f>
        <v>0</v>
      </c>
      <c r="K33" s="5" t="s">
        <v>81</v>
      </c>
      <c r="P33" s="7"/>
    </row>
    <row r="34" spans="1:16" x14ac:dyDescent="0.2">
      <c r="A34" s="66" t="s">
        <v>401</v>
      </c>
      <c r="B34" s="68">
        <v>42614</v>
      </c>
      <c r="C34" s="68" t="s">
        <v>202</v>
      </c>
      <c r="D34" s="68" t="s">
        <v>402</v>
      </c>
      <c r="E34" s="1" t="s">
        <v>443</v>
      </c>
      <c r="F34" s="1" t="s">
        <v>444</v>
      </c>
      <c r="G34" s="46" t="s">
        <v>91</v>
      </c>
      <c r="H34" s="46">
        <f>VLOOKUP(G34,lookups!$B$10:$C$22,2)</f>
        <v>10</v>
      </c>
      <c r="I34" s="157">
        <v>0</v>
      </c>
      <c r="J34" s="46">
        <f>VLOOKUP(I34,lookups!$B$10:$C$22,2)</f>
        <v>0</v>
      </c>
      <c r="K34" s="5" t="s">
        <v>81</v>
      </c>
      <c r="P34" s="1"/>
    </row>
    <row r="35" spans="1:16" ht="24" x14ac:dyDescent="0.2">
      <c r="A35" s="66" t="s">
        <v>401</v>
      </c>
      <c r="B35" s="68">
        <v>42614</v>
      </c>
      <c r="C35" s="68" t="s">
        <v>202</v>
      </c>
      <c r="D35" s="68" t="s">
        <v>402</v>
      </c>
      <c r="E35" s="1" t="s">
        <v>445</v>
      </c>
      <c r="F35" s="1" t="s">
        <v>446</v>
      </c>
      <c r="G35" s="46" t="s">
        <v>91</v>
      </c>
      <c r="H35" s="46">
        <f>VLOOKUP(G35,lookups!$B$10:$C$22,2)</f>
        <v>10</v>
      </c>
      <c r="I35" s="157">
        <v>0</v>
      </c>
      <c r="J35" s="46">
        <f>VLOOKUP(I35,lookups!$B$10:$C$22,2)</f>
        <v>0</v>
      </c>
      <c r="K35" s="5" t="s">
        <v>81</v>
      </c>
      <c r="P35" s="1"/>
    </row>
    <row r="36" spans="1:16" ht="24" x14ac:dyDescent="0.2">
      <c r="A36" s="66" t="s">
        <v>401</v>
      </c>
      <c r="B36" s="68">
        <v>42614</v>
      </c>
      <c r="C36" s="68" t="s">
        <v>202</v>
      </c>
      <c r="D36" s="68" t="s">
        <v>402</v>
      </c>
      <c r="E36" s="1" t="s">
        <v>447</v>
      </c>
      <c r="F36" s="1" t="s">
        <v>448</v>
      </c>
      <c r="G36" s="46" t="s">
        <v>91</v>
      </c>
      <c r="H36" s="46">
        <f>VLOOKUP(G36,lookups!$B$10:$C$22,2)</f>
        <v>10</v>
      </c>
      <c r="I36" s="157">
        <v>0</v>
      </c>
      <c r="J36" s="46">
        <f>VLOOKUP(I36,lookups!$B$10:$C$22,2)</f>
        <v>0</v>
      </c>
      <c r="K36" s="5" t="s">
        <v>81</v>
      </c>
      <c r="P36" s="1"/>
    </row>
    <row r="37" spans="1:16" ht="60" x14ac:dyDescent="0.2">
      <c r="A37" s="66" t="s">
        <v>401</v>
      </c>
      <c r="B37" s="68">
        <v>42614</v>
      </c>
      <c r="C37" s="68" t="s">
        <v>202</v>
      </c>
      <c r="D37" s="68" t="s">
        <v>402</v>
      </c>
      <c r="E37" s="1" t="s">
        <v>449</v>
      </c>
      <c r="F37" s="1" t="s">
        <v>450</v>
      </c>
      <c r="G37" s="46" t="s">
        <v>91</v>
      </c>
      <c r="H37" s="46">
        <f>VLOOKUP(G37,lookups!$B$10:$C$22,2)</f>
        <v>10</v>
      </c>
      <c r="I37" s="157">
        <v>0</v>
      </c>
      <c r="J37" s="46">
        <f>VLOOKUP(I37,lookups!$B$10:$C$22,2)</f>
        <v>0</v>
      </c>
      <c r="K37" s="5" t="s">
        <v>81</v>
      </c>
      <c r="P37" s="1"/>
    </row>
    <row r="38" spans="1:16" ht="84" x14ac:dyDescent="0.2">
      <c r="A38" s="66" t="s">
        <v>401</v>
      </c>
      <c r="B38" s="68">
        <v>42614</v>
      </c>
      <c r="C38" s="68" t="s">
        <v>202</v>
      </c>
      <c r="D38" s="68" t="s">
        <v>402</v>
      </c>
      <c r="E38" s="1" t="s">
        <v>21</v>
      </c>
      <c r="F38" s="1" t="s">
        <v>451</v>
      </c>
      <c r="G38" s="46" t="s">
        <v>91</v>
      </c>
      <c r="H38" s="46">
        <f>VLOOKUP(G38,lookups!$B$10:$C$22,2)</f>
        <v>10</v>
      </c>
      <c r="I38" s="157" t="s">
        <v>91</v>
      </c>
      <c r="J38" s="46">
        <f>VLOOKUP(I38,lookups!$B$10:$C$22,2)</f>
        <v>10</v>
      </c>
      <c r="K38" s="5" t="s">
        <v>82</v>
      </c>
      <c r="P38" s="1"/>
    </row>
    <row r="39" spans="1:16" ht="84" x14ac:dyDescent="0.2">
      <c r="A39" s="66" t="s">
        <v>401</v>
      </c>
      <c r="B39" s="68">
        <v>42614</v>
      </c>
      <c r="C39" s="68" t="s">
        <v>202</v>
      </c>
      <c r="D39" s="68" t="s">
        <v>402</v>
      </c>
      <c r="E39" s="1" t="s">
        <v>23</v>
      </c>
      <c r="F39" s="1" t="s">
        <v>452</v>
      </c>
      <c r="G39" s="46" t="s">
        <v>91</v>
      </c>
      <c r="H39" s="46">
        <f>VLOOKUP(G39,lookups!$B$10:$C$22,2)</f>
        <v>10</v>
      </c>
      <c r="I39" s="157" t="s">
        <v>91</v>
      </c>
      <c r="J39" s="46">
        <f>VLOOKUP(I39,lookups!$B$10:$C$22,2)</f>
        <v>10</v>
      </c>
      <c r="K39" s="5" t="s">
        <v>82</v>
      </c>
      <c r="P39" s="1"/>
    </row>
    <row r="40" spans="1:16" ht="96" x14ac:dyDescent="0.2">
      <c r="A40" s="66" t="s">
        <v>401</v>
      </c>
      <c r="B40" s="68">
        <v>42614</v>
      </c>
      <c r="C40" s="68" t="s">
        <v>202</v>
      </c>
      <c r="D40" s="68" t="s">
        <v>402</v>
      </c>
      <c r="E40" s="1" t="s">
        <v>25</v>
      </c>
      <c r="F40" s="1" t="s">
        <v>453</v>
      </c>
      <c r="G40" s="46" t="s">
        <v>91</v>
      </c>
      <c r="H40" s="46">
        <f>VLOOKUP(G40,lookups!$B$10:$C$22,2)</f>
        <v>10</v>
      </c>
      <c r="I40" s="157" t="s">
        <v>91</v>
      </c>
      <c r="J40" s="46">
        <f>VLOOKUP(I40,lookups!$B$10:$C$22,2)</f>
        <v>10</v>
      </c>
      <c r="K40" s="5" t="s">
        <v>82</v>
      </c>
      <c r="P40" s="1"/>
    </row>
    <row r="41" spans="1:16" ht="72" x14ac:dyDescent="0.2">
      <c r="A41" s="66" t="s">
        <v>401</v>
      </c>
      <c r="B41" s="68">
        <v>42614</v>
      </c>
      <c r="C41" s="68" t="s">
        <v>202</v>
      </c>
      <c r="D41" s="68" t="s">
        <v>402</v>
      </c>
      <c r="E41" s="1" t="s">
        <v>27</v>
      </c>
      <c r="F41" s="1" t="s">
        <v>454</v>
      </c>
      <c r="G41" s="46" t="s">
        <v>91</v>
      </c>
      <c r="H41" s="46">
        <f>VLOOKUP(G41,lookups!$B$10:$C$22,2)</f>
        <v>10</v>
      </c>
      <c r="I41" s="157" t="s">
        <v>91</v>
      </c>
      <c r="J41" s="46">
        <f>VLOOKUP(I41,lookups!$B$10:$C$22,2)</f>
        <v>10</v>
      </c>
      <c r="K41" s="5" t="s">
        <v>82</v>
      </c>
      <c r="P41" s="1"/>
    </row>
    <row r="42" spans="1:16" ht="72" x14ac:dyDescent="0.2">
      <c r="A42" s="66" t="s">
        <v>401</v>
      </c>
      <c r="B42" s="68">
        <v>42614</v>
      </c>
      <c r="C42" s="68" t="s">
        <v>202</v>
      </c>
      <c r="D42" s="68" t="s">
        <v>402</v>
      </c>
      <c r="E42" s="1" t="s">
        <v>223</v>
      </c>
      <c r="F42" s="1" t="s">
        <v>455</v>
      </c>
      <c r="G42" s="46" t="s">
        <v>91</v>
      </c>
      <c r="H42" s="46">
        <f>VLOOKUP(G42,lookups!$B$10:$C$22,2)</f>
        <v>10</v>
      </c>
      <c r="I42" s="157" t="s">
        <v>91</v>
      </c>
      <c r="J42" s="46">
        <f>VLOOKUP(I42,lookups!$B$10:$C$22,2)</f>
        <v>10</v>
      </c>
      <c r="K42" s="5" t="s">
        <v>82</v>
      </c>
      <c r="P42" s="1"/>
    </row>
    <row r="43" spans="1:16" ht="60" x14ac:dyDescent="0.2">
      <c r="A43" s="66" t="s">
        <v>401</v>
      </c>
      <c r="B43" s="68">
        <v>42614</v>
      </c>
      <c r="C43" s="68" t="s">
        <v>202</v>
      </c>
      <c r="D43" s="68" t="s">
        <v>402</v>
      </c>
      <c r="E43" s="1" t="s">
        <v>456</v>
      </c>
      <c r="F43" s="1" t="s">
        <v>457</v>
      </c>
      <c r="G43" s="46" t="s">
        <v>91</v>
      </c>
      <c r="H43" s="46">
        <f>VLOOKUP(G43,lookups!$B$10:$C$22,2)</f>
        <v>10</v>
      </c>
      <c r="I43" s="157" t="s">
        <v>91</v>
      </c>
      <c r="J43" s="46">
        <f>VLOOKUP(I43,lookups!$B$10:$C$22,2)</f>
        <v>10</v>
      </c>
      <c r="K43" s="5" t="s">
        <v>82</v>
      </c>
      <c r="P43" s="1"/>
    </row>
    <row r="44" spans="1:16" ht="24" x14ac:dyDescent="0.2">
      <c r="A44" s="66" t="s">
        <v>401</v>
      </c>
      <c r="B44" s="68">
        <v>42614</v>
      </c>
      <c r="C44" s="68" t="s">
        <v>202</v>
      </c>
      <c r="D44" s="68" t="s">
        <v>402</v>
      </c>
      <c r="E44" s="1" t="s">
        <v>458</v>
      </c>
      <c r="F44" s="1" t="s">
        <v>459</v>
      </c>
      <c r="G44" s="46" t="s">
        <v>88</v>
      </c>
      <c r="H44" s="46">
        <f>VLOOKUP(G44,lookups!$B$10:$C$22,2)</f>
        <v>100</v>
      </c>
      <c r="I44" s="157">
        <v>0</v>
      </c>
      <c r="J44" s="46">
        <f>VLOOKUP(I44,lookups!$B$10:$C$22,2)</f>
        <v>0</v>
      </c>
      <c r="K44" s="5" t="s">
        <v>81</v>
      </c>
      <c r="P44" s="1"/>
    </row>
    <row r="45" spans="1:16" ht="24" x14ac:dyDescent="0.2">
      <c r="A45" s="66" t="s">
        <v>401</v>
      </c>
      <c r="B45" s="68">
        <v>42614</v>
      </c>
      <c r="C45" s="68" t="s">
        <v>202</v>
      </c>
      <c r="D45" s="68" t="s">
        <v>402</v>
      </c>
      <c r="E45" s="1" t="s">
        <v>460</v>
      </c>
      <c r="F45" s="1" t="s">
        <v>461</v>
      </c>
      <c r="G45" s="46" t="s">
        <v>94</v>
      </c>
      <c r="H45" s="46">
        <f>VLOOKUP(G45,lookups!$B$10:$C$22,2)</f>
        <v>1</v>
      </c>
      <c r="I45" s="157">
        <v>0</v>
      </c>
      <c r="J45" s="46">
        <f>VLOOKUP(I45,lookups!$B$10:$C$22,2)</f>
        <v>0</v>
      </c>
      <c r="K45" s="5" t="s">
        <v>81</v>
      </c>
      <c r="P45" s="1"/>
    </row>
    <row r="46" spans="1:16" x14ac:dyDescent="0.2">
      <c r="A46" s="66" t="s">
        <v>401</v>
      </c>
      <c r="B46" s="68">
        <v>42614</v>
      </c>
      <c r="C46" s="68" t="s">
        <v>202</v>
      </c>
      <c r="D46" s="68" t="s">
        <v>402</v>
      </c>
      <c r="E46" s="1" t="s">
        <v>462</v>
      </c>
      <c r="F46" s="1" t="s">
        <v>463</v>
      </c>
      <c r="G46" s="46" t="s">
        <v>91</v>
      </c>
      <c r="H46" s="46">
        <f>VLOOKUP(G46,lookups!$B$10:$C$22,2)</f>
        <v>10</v>
      </c>
      <c r="I46" s="157">
        <v>0</v>
      </c>
      <c r="J46" s="46">
        <f>VLOOKUP(I46,lookups!$B$10:$C$22,2)</f>
        <v>0</v>
      </c>
      <c r="K46" s="5" t="s">
        <v>81</v>
      </c>
      <c r="P46" s="1"/>
    </row>
    <row r="47" spans="1:16" ht="36" x14ac:dyDescent="0.2">
      <c r="A47" s="66" t="s">
        <v>401</v>
      </c>
      <c r="B47" s="68">
        <v>42614</v>
      </c>
      <c r="C47" s="68" t="s">
        <v>202</v>
      </c>
      <c r="D47" s="68" t="s">
        <v>402</v>
      </c>
      <c r="E47" s="1" t="s">
        <v>464</v>
      </c>
      <c r="F47" s="1" t="s">
        <v>465</v>
      </c>
      <c r="G47" s="46" t="s">
        <v>91</v>
      </c>
      <c r="H47" s="46">
        <f>VLOOKUP(G47,lookups!$B$10:$C$22,2)</f>
        <v>10</v>
      </c>
      <c r="I47" s="157">
        <v>0</v>
      </c>
      <c r="J47" s="46">
        <f>VLOOKUP(I47,lookups!$B$10:$C$22,2)</f>
        <v>0</v>
      </c>
      <c r="K47" s="5" t="s">
        <v>81</v>
      </c>
      <c r="P47" s="1"/>
    </row>
    <row r="48" spans="1:16" x14ac:dyDescent="0.2">
      <c r="A48" s="66" t="s">
        <v>401</v>
      </c>
      <c r="B48" s="68">
        <v>42614</v>
      </c>
      <c r="C48" s="68" t="s">
        <v>202</v>
      </c>
      <c r="D48" s="68" t="s">
        <v>402</v>
      </c>
      <c r="E48" s="1" t="s">
        <v>466</v>
      </c>
      <c r="F48" s="1" t="s">
        <v>467</v>
      </c>
      <c r="G48" s="46" t="s">
        <v>88</v>
      </c>
      <c r="H48" s="46">
        <f>VLOOKUP(G48,lookups!$B$10:$C$22,2)</f>
        <v>100</v>
      </c>
      <c r="I48" s="157">
        <v>0</v>
      </c>
      <c r="J48" s="46">
        <f>VLOOKUP(I48,lookups!$B$10:$C$22,2)</f>
        <v>0</v>
      </c>
      <c r="K48" s="5" t="s">
        <v>81</v>
      </c>
      <c r="P48" s="1"/>
    </row>
    <row r="49" spans="1:16" ht="216" x14ac:dyDescent="0.2">
      <c r="A49" s="66" t="s">
        <v>401</v>
      </c>
      <c r="B49" s="68">
        <v>42614</v>
      </c>
      <c r="C49" s="68" t="s">
        <v>202</v>
      </c>
      <c r="D49" s="68" t="s">
        <v>402</v>
      </c>
      <c r="E49" s="1" t="s">
        <v>468</v>
      </c>
      <c r="F49" s="1" t="s">
        <v>469</v>
      </c>
      <c r="G49" s="46" t="s">
        <v>88</v>
      </c>
      <c r="H49" s="46">
        <f>VLOOKUP(G49,lookups!$B$10:$C$22,2)</f>
        <v>100</v>
      </c>
      <c r="I49" s="157">
        <v>0</v>
      </c>
      <c r="J49" s="46">
        <f>VLOOKUP(I49,lookups!$B$10:$C$22,2)</f>
        <v>0</v>
      </c>
      <c r="K49" s="5" t="s">
        <v>81</v>
      </c>
      <c r="P49" s="1"/>
    </row>
    <row r="50" spans="1:16" ht="48" x14ac:dyDescent="0.2">
      <c r="A50" s="66" t="s">
        <v>401</v>
      </c>
      <c r="B50" s="68">
        <v>42614</v>
      </c>
      <c r="C50" s="68" t="s">
        <v>202</v>
      </c>
      <c r="D50" s="68" t="s">
        <v>402</v>
      </c>
      <c r="E50" s="1" t="s">
        <v>470</v>
      </c>
      <c r="F50" s="1" t="s">
        <v>471</v>
      </c>
      <c r="G50" s="46" t="s">
        <v>88</v>
      </c>
      <c r="H50" s="46">
        <f>VLOOKUP(G50,lookups!$B$10:$C$22,2)</f>
        <v>100</v>
      </c>
      <c r="I50" s="157">
        <v>0</v>
      </c>
      <c r="J50" s="46">
        <f>VLOOKUP(I50,lookups!$B$10:$C$22,2)</f>
        <v>0</v>
      </c>
      <c r="K50" s="5" t="s">
        <v>81</v>
      </c>
      <c r="P50" s="1"/>
    </row>
    <row r="51" spans="1:16" x14ac:dyDescent="0.2">
      <c r="A51" s="66" t="s">
        <v>401</v>
      </c>
      <c r="B51" s="68">
        <v>42614</v>
      </c>
      <c r="C51" s="68" t="s">
        <v>202</v>
      </c>
      <c r="D51" s="68" t="s">
        <v>402</v>
      </c>
      <c r="E51" s="1" t="s">
        <v>472</v>
      </c>
      <c r="F51" s="7" t="s">
        <v>473</v>
      </c>
      <c r="G51" s="46" t="s">
        <v>91</v>
      </c>
      <c r="H51" s="46">
        <f>VLOOKUP(G51,lookups!$B$10:$C$22,2)</f>
        <v>10</v>
      </c>
      <c r="I51" s="157">
        <v>0</v>
      </c>
      <c r="J51" s="46">
        <f>VLOOKUP(I51,lookups!$B$10:$C$22,2)</f>
        <v>0</v>
      </c>
      <c r="K51" s="5" t="s">
        <v>81</v>
      </c>
      <c r="P51" s="7"/>
    </row>
    <row r="52" spans="1:16" ht="24" x14ac:dyDescent="0.2">
      <c r="A52" s="66" t="s">
        <v>401</v>
      </c>
      <c r="B52" s="68">
        <v>42614</v>
      </c>
      <c r="C52" s="68" t="s">
        <v>202</v>
      </c>
      <c r="D52" s="68" t="s">
        <v>402</v>
      </c>
      <c r="E52" s="1" t="s">
        <v>474</v>
      </c>
      <c r="F52" s="7" t="s">
        <v>475</v>
      </c>
      <c r="G52" s="46" t="s">
        <v>88</v>
      </c>
      <c r="H52" s="46">
        <f>VLOOKUP(G52,lookups!$B$10:$C$22,2)</f>
        <v>100</v>
      </c>
      <c r="I52" s="157" t="s">
        <v>91</v>
      </c>
      <c r="J52" s="46">
        <f>VLOOKUP(I52,lookups!$B$10:$C$22,2)</f>
        <v>10</v>
      </c>
      <c r="K52" s="5" t="s">
        <v>82</v>
      </c>
      <c r="P52" s="7"/>
    </row>
    <row r="53" spans="1:16" ht="60" x14ac:dyDescent="0.2">
      <c r="A53" s="66" t="s">
        <v>401</v>
      </c>
      <c r="B53" s="68">
        <v>42614</v>
      </c>
      <c r="C53" s="68" t="s">
        <v>202</v>
      </c>
      <c r="D53" s="68" t="s">
        <v>402</v>
      </c>
      <c r="E53" s="1" t="s">
        <v>476</v>
      </c>
      <c r="F53" s="7" t="s">
        <v>477</v>
      </c>
      <c r="G53" s="46" t="s">
        <v>88</v>
      </c>
      <c r="H53" s="46">
        <f>VLOOKUP(G53,lookups!$B$10:$C$22,2)</f>
        <v>100</v>
      </c>
      <c r="I53" s="157" t="s">
        <v>88</v>
      </c>
      <c r="J53" s="46">
        <f>VLOOKUP(I53,lookups!$B$10:$C$22,2)</f>
        <v>100</v>
      </c>
      <c r="K53" s="5" t="s">
        <v>82</v>
      </c>
      <c r="P53" s="7"/>
    </row>
    <row r="54" spans="1:16" ht="60" x14ac:dyDescent="0.2">
      <c r="A54" s="66" t="s">
        <v>401</v>
      </c>
      <c r="B54" s="68">
        <v>42614</v>
      </c>
      <c r="C54" s="68" t="s">
        <v>202</v>
      </c>
      <c r="D54" s="68" t="s">
        <v>402</v>
      </c>
      <c r="E54" s="1" t="s">
        <v>478</v>
      </c>
      <c r="F54" s="7" t="s">
        <v>479</v>
      </c>
      <c r="G54" s="46" t="s">
        <v>88</v>
      </c>
      <c r="H54" s="46">
        <f>VLOOKUP(G54,lookups!$B$10:$C$22,2)</f>
        <v>100</v>
      </c>
      <c r="I54" s="157" t="s">
        <v>88</v>
      </c>
      <c r="J54" s="46">
        <f>VLOOKUP(I54,lookups!$B$10:$C$22,2)</f>
        <v>100</v>
      </c>
      <c r="K54" s="5" t="s">
        <v>82</v>
      </c>
      <c r="P54" s="7"/>
    </row>
    <row r="55" spans="1:16" ht="72" x14ac:dyDescent="0.2">
      <c r="A55" s="66" t="s">
        <v>401</v>
      </c>
      <c r="B55" s="68">
        <v>42614</v>
      </c>
      <c r="C55" s="68" t="s">
        <v>202</v>
      </c>
      <c r="D55" s="68" t="s">
        <v>402</v>
      </c>
      <c r="E55" s="1" t="s">
        <v>480</v>
      </c>
      <c r="F55" s="1" t="s">
        <v>481</v>
      </c>
      <c r="G55" s="46" t="s">
        <v>88</v>
      </c>
      <c r="H55" s="46">
        <f>VLOOKUP(G55,lookups!$B$10:$C$22,2)</f>
        <v>100</v>
      </c>
      <c r="I55" s="157" t="s">
        <v>88</v>
      </c>
      <c r="J55" s="46">
        <f>VLOOKUP(I55,lookups!$B$10:$C$22,2)</f>
        <v>100</v>
      </c>
      <c r="K55" s="5" t="s">
        <v>82</v>
      </c>
      <c r="P55" s="1"/>
    </row>
    <row r="56" spans="1:16" ht="72" x14ac:dyDescent="0.2">
      <c r="A56" s="66" t="s">
        <v>401</v>
      </c>
      <c r="B56" s="68">
        <v>42614</v>
      </c>
      <c r="C56" s="68" t="s">
        <v>202</v>
      </c>
      <c r="D56" s="68" t="s">
        <v>402</v>
      </c>
      <c r="E56" s="1" t="s">
        <v>482</v>
      </c>
      <c r="F56" s="1" t="s">
        <v>483</v>
      </c>
      <c r="G56" s="46" t="s">
        <v>91</v>
      </c>
      <c r="H56" s="46">
        <f>VLOOKUP(G56,lookups!$B$10:$C$22,2)</f>
        <v>10</v>
      </c>
      <c r="I56" s="157" t="s">
        <v>91</v>
      </c>
      <c r="J56" s="46">
        <f>VLOOKUP(I56,lookups!$B$10:$C$22,2)</f>
        <v>10</v>
      </c>
      <c r="K56" s="5" t="s">
        <v>82</v>
      </c>
      <c r="P56" s="1"/>
    </row>
    <row r="57" spans="1:16" ht="72" x14ac:dyDescent="0.2">
      <c r="A57" s="66" t="s">
        <v>401</v>
      </c>
      <c r="B57" s="68">
        <v>42614</v>
      </c>
      <c r="C57" s="68" t="s">
        <v>202</v>
      </c>
      <c r="D57" s="68" t="s">
        <v>402</v>
      </c>
      <c r="E57" s="1" t="s">
        <v>484</v>
      </c>
      <c r="F57" s="1" t="s">
        <v>485</v>
      </c>
      <c r="G57" s="46" t="s">
        <v>88</v>
      </c>
      <c r="H57" s="46">
        <f>VLOOKUP(G57,lookups!$B$10:$C$22,2)</f>
        <v>100</v>
      </c>
      <c r="I57" s="157" t="s">
        <v>88</v>
      </c>
      <c r="J57" s="46">
        <f>VLOOKUP(I57,lookups!$B$10:$C$22,2)</f>
        <v>100</v>
      </c>
      <c r="K57" s="5" t="s">
        <v>82</v>
      </c>
      <c r="P57" s="1"/>
    </row>
    <row r="58" spans="1:16" ht="60" x14ac:dyDescent="0.2">
      <c r="A58" s="66" t="s">
        <v>401</v>
      </c>
      <c r="B58" s="68">
        <v>42614</v>
      </c>
      <c r="C58" s="68" t="s">
        <v>202</v>
      </c>
      <c r="D58" s="68" t="s">
        <v>402</v>
      </c>
      <c r="E58" s="1" t="s">
        <v>486</v>
      </c>
      <c r="F58" s="1" t="s">
        <v>487</v>
      </c>
      <c r="G58" s="46" t="s">
        <v>91</v>
      </c>
      <c r="H58" s="46">
        <f>VLOOKUP(G58,lookups!$B$10:$C$22,2)</f>
        <v>10</v>
      </c>
      <c r="I58" s="157" t="s">
        <v>91</v>
      </c>
      <c r="J58" s="46">
        <f>VLOOKUP(I58,lookups!$B$10:$C$22,2)</f>
        <v>10</v>
      </c>
      <c r="K58" s="5" t="s">
        <v>82</v>
      </c>
      <c r="P58" s="1"/>
    </row>
    <row r="59" spans="1:16" x14ac:dyDescent="0.2">
      <c r="A59" s="66" t="s">
        <v>401</v>
      </c>
      <c r="B59" s="68">
        <v>42614</v>
      </c>
      <c r="C59" s="68" t="s">
        <v>202</v>
      </c>
      <c r="D59" s="68" t="s">
        <v>402</v>
      </c>
      <c r="E59" s="1" t="s">
        <v>239</v>
      </c>
      <c r="F59" s="1" t="s">
        <v>488</v>
      </c>
      <c r="G59" s="46" t="s">
        <v>88</v>
      </c>
      <c r="H59" s="46">
        <f>VLOOKUP(G59,lookups!$B$10:$C$22,2)</f>
        <v>100</v>
      </c>
      <c r="I59" s="157">
        <v>0</v>
      </c>
      <c r="J59" s="46">
        <f>VLOOKUP(I59,lookups!$B$10:$C$22,2)</f>
        <v>0</v>
      </c>
      <c r="K59" s="5" t="s">
        <v>81</v>
      </c>
      <c r="P59" s="1"/>
    </row>
    <row r="60" spans="1:16" ht="24" x14ac:dyDescent="0.2">
      <c r="A60" s="66" t="s">
        <v>401</v>
      </c>
      <c r="B60" s="68">
        <v>42614</v>
      </c>
      <c r="C60" s="68" t="s">
        <v>202</v>
      </c>
      <c r="D60" s="68" t="s">
        <v>402</v>
      </c>
      <c r="E60" s="1" t="s">
        <v>489</v>
      </c>
      <c r="F60" s="1" t="s">
        <v>490</v>
      </c>
      <c r="G60" s="46" t="s">
        <v>88</v>
      </c>
      <c r="H60" s="46">
        <f>VLOOKUP(G60,lookups!$B$10:$C$22,2)</f>
        <v>100</v>
      </c>
      <c r="I60" s="157">
        <v>0</v>
      </c>
      <c r="J60" s="46">
        <f>VLOOKUP(I60,lookups!$B$10:$C$22,2)</f>
        <v>0</v>
      </c>
      <c r="K60" s="5" t="s">
        <v>81</v>
      </c>
      <c r="P60" s="1"/>
    </row>
    <row r="61" spans="1:16" ht="60" x14ac:dyDescent="0.2">
      <c r="A61" s="66" t="s">
        <v>401</v>
      </c>
      <c r="B61" s="68">
        <v>42614</v>
      </c>
      <c r="C61" s="68" t="s">
        <v>202</v>
      </c>
      <c r="D61" s="68" t="s">
        <v>402</v>
      </c>
      <c r="E61" s="1" t="s">
        <v>491</v>
      </c>
      <c r="F61" s="7" t="s">
        <v>492</v>
      </c>
      <c r="G61" s="46" t="s">
        <v>88</v>
      </c>
      <c r="H61" s="46">
        <f>VLOOKUP(G61,lookups!$B$10:$C$22,2)</f>
        <v>100</v>
      </c>
      <c r="I61" s="157" t="s">
        <v>88</v>
      </c>
      <c r="J61" s="46">
        <f>VLOOKUP(I61,lookups!$B$10:$C$22,2)</f>
        <v>100</v>
      </c>
      <c r="K61" s="5" t="s">
        <v>82</v>
      </c>
      <c r="P61" s="7"/>
    </row>
    <row r="62" spans="1:16" ht="24" x14ac:dyDescent="0.2">
      <c r="A62" s="66" t="s">
        <v>401</v>
      </c>
      <c r="B62" s="68">
        <v>42614</v>
      </c>
      <c r="C62" s="68" t="s">
        <v>202</v>
      </c>
      <c r="D62" s="68" t="s">
        <v>402</v>
      </c>
      <c r="E62" s="1" t="s">
        <v>493</v>
      </c>
      <c r="F62" s="7" t="s">
        <v>494</v>
      </c>
      <c r="G62" s="46" t="s">
        <v>91</v>
      </c>
      <c r="H62" s="46">
        <f>VLOOKUP(G62,lookups!$B$10:$C$22,2)</f>
        <v>10</v>
      </c>
      <c r="I62" s="157">
        <v>0</v>
      </c>
      <c r="J62" s="46">
        <f>VLOOKUP(I62,lookups!$B$10:$C$22,2)</f>
        <v>0</v>
      </c>
      <c r="K62" s="5" t="s">
        <v>81</v>
      </c>
      <c r="P62" s="7"/>
    </row>
    <row r="63" spans="1:16" ht="36" x14ac:dyDescent="0.2">
      <c r="A63" s="66" t="s">
        <v>401</v>
      </c>
      <c r="B63" s="68">
        <v>42614</v>
      </c>
      <c r="C63" s="68" t="s">
        <v>202</v>
      </c>
      <c r="D63" s="68" t="s">
        <v>402</v>
      </c>
      <c r="E63" s="1" t="s">
        <v>168</v>
      </c>
      <c r="F63" s="7" t="s">
        <v>495</v>
      </c>
      <c r="G63" s="46" t="s">
        <v>91</v>
      </c>
      <c r="H63" s="46">
        <f>VLOOKUP(G63,lookups!$B$10:$C$22,2)</f>
        <v>10</v>
      </c>
      <c r="I63" s="157">
        <v>0</v>
      </c>
      <c r="J63" s="46">
        <f>VLOOKUP(I63,lookups!$B$10:$C$22,2)</f>
        <v>0</v>
      </c>
      <c r="K63" s="5" t="s">
        <v>81</v>
      </c>
      <c r="P63" s="7"/>
    </row>
    <row r="64" spans="1:16" ht="36" x14ac:dyDescent="0.2">
      <c r="A64" s="66" t="s">
        <v>401</v>
      </c>
      <c r="B64" s="68">
        <v>42614</v>
      </c>
      <c r="C64" s="68" t="s">
        <v>202</v>
      </c>
      <c r="D64" s="68" t="s">
        <v>402</v>
      </c>
      <c r="E64" s="1" t="s">
        <v>170</v>
      </c>
      <c r="F64" s="7" t="s">
        <v>496</v>
      </c>
      <c r="G64" s="46" t="s">
        <v>91</v>
      </c>
      <c r="H64" s="46">
        <f>VLOOKUP(G64,lookups!$B$10:$C$22,2)</f>
        <v>10</v>
      </c>
      <c r="I64" s="157">
        <v>0</v>
      </c>
      <c r="J64" s="46">
        <f>VLOOKUP(I64,lookups!$B$10:$C$22,2)</f>
        <v>0</v>
      </c>
      <c r="K64" s="5" t="s">
        <v>81</v>
      </c>
      <c r="P64" s="7"/>
    </row>
    <row r="65" spans="1:16" ht="36" x14ac:dyDescent="0.2">
      <c r="A65" s="66" t="s">
        <v>401</v>
      </c>
      <c r="B65" s="68">
        <v>42614</v>
      </c>
      <c r="C65" s="68" t="s">
        <v>202</v>
      </c>
      <c r="D65" s="68" t="s">
        <v>402</v>
      </c>
      <c r="E65" s="1" t="s">
        <v>172</v>
      </c>
      <c r="F65" s="7" t="s">
        <v>497</v>
      </c>
      <c r="G65" s="46" t="s">
        <v>91</v>
      </c>
      <c r="H65" s="46">
        <f>VLOOKUP(G65,lookups!$B$10:$C$22,2)</f>
        <v>10</v>
      </c>
      <c r="I65" s="157">
        <v>0</v>
      </c>
      <c r="J65" s="46">
        <f>VLOOKUP(I65,lookups!$B$10:$C$22,2)</f>
        <v>0</v>
      </c>
      <c r="K65" s="5" t="s">
        <v>81</v>
      </c>
      <c r="P65" s="7"/>
    </row>
    <row r="66" spans="1:16" ht="36" x14ac:dyDescent="0.2">
      <c r="A66" s="66" t="s">
        <v>401</v>
      </c>
      <c r="B66" s="68">
        <v>42614</v>
      </c>
      <c r="C66" s="68" t="s">
        <v>202</v>
      </c>
      <c r="D66" s="68" t="s">
        <v>402</v>
      </c>
      <c r="E66" s="1" t="s">
        <v>175</v>
      </c>
      <c r="F66" s="1" t="s">
        <v>498</v>
      </c>
      <c r="G66" s="46" t="s">
        <v>88</v>
      </c>
      <c r="H66" s="46">
        <f>VLOOKUP(G66,lookups!$B$10:$C$22,2)</f>
        <v>100</v>
      </c>
      <c r="I66" s="157">
        <v>0</v>
      </c>
      <c r="J66" s="46">
        <f>VLOOKUP(I66,lookups!$B$10:$C$22,2)</f>
        <v>0</v>
      </c>
      <c r="K66" s="5" t="s">
        <v>81</v>
      </c>
      <c r="P66" s="1"/>
    </row>
    <row r="67" spans="1:16" ht="24" x14ac:dyDescent="0.2">
      <c r="A67" s="66" t="s">
        <v>401</v>
      </c>
      <c r="B67" s="68">
        <v>42614</v>
      </c>
      <c r="C67" s="68" t="s">
        <v>202</v>
      </c>
      <c r="D67" s="68" t="s">
        <v>402</v>
      </c>
      <c r="E67" s="1" t="s">
        <v>499</v>
      </c>
      <c r="F67" s="1" t="s">
        <v>500</v>
      </c>
      <c r="G67" s="46" t="s">
        <v>91</v>
      </c>
      <c r="H67" s="46">
        <f>VLOOKUP(G67,lookups!$B$10:$C$22,2)</f>
        <v>10</v>
      </c>
      <c r="I67" s="157">
        <v>0</v>
      </c>
      <c r="J67" s="46">
        <f>VLOOKUP(I67,lookups!$B$10:$C$22,2)</f>
        <v>0</v>
      </c>
      <c r="K67" s="5" t="s">
        <v>81</v>
      </c>
      <c r="P67" s="1"/>
    </row>
    <row r="68" spans="1:16" ht="24" x14ac:dyDescent="0.2">
      <c r="A68" s="66" t="s">
        <v>401</v>
      </c>
      <c r="B68" s="68">
        <v>42614</v>
      </c>
      <c r="C68" s="68" t="s">
        <v>202</v>
      </c>
      <c r="D68" s="68" t="s">
        <v>402</v>
      </c>
      <c r="E68" s="1" t="s">
        <v>501</v>
      </c>
      <c r="F68" s="1" t="s">
        <v>502</v>
      </c>
      <c r="G68" s="46" t="s">
        <v>94</v>
      </c>
      <c r="H68" s="46">
        <f>VLOOKUP(G68,lookups!$B$10:$C$22,2)</f>
        <v>1</v>
      </c>
      <c r="I68" s="157">
        <v>0</v>
      </c>
      <c r="J68" s="46">
        <f>VLOOKUP(I68,lookups!$B$10:$C$22,2)</f>
        <v>0</v>
      </c>
      <c r="K68" s="5" t="s">
        <v>81</v>
      </c>
      <c r="P68" s="1"/>
    </row>
    <row r="69" spans="1:16" ht="24" x14ac:dyDescent="0.2">
      <c r="A69" s="66" t="s">
        <v>401</v>
      </c>
      <c r="B69" s="68">
        <v>42614</v>
      </c>
      <c r="C69" s="68" t="s">
        <v>202</v>
      </c>
      <c r="D69" s="68" t="s">
        <v>402</v>
      </c>
      <c r="E69" s="1" t="s">
        <v>503</v>
      </c>
      <c r="F69" s="1" t="s">
        <v>504</v>
      </c>
      <c r="G69" s="46" t="s">
        <v>91</v>
      </c>
      <c r="H69" s="46">
        <f>VLOOKUP(G69,lookups!$B$10:$C$22,2)</f>
        <v>10</v>
      </c>
      <c r="I69" s="157">
        <v>0</v>
      </c>
      <c r="J69" s="46">
        <f>VLOOKUP(I69,lookups!$B$10:$C$22,2)</f>
        <v>0</v>
      </c>
      <c r="K69" s="5" t="s">
        <v>81</v>
      </c>
      <c r="P69" s="1"/>
    </row>
    <row r="70" spans="1:16" ht="36" x14ac:dyDescent="0.2">
      <c r="A70" s="66" t="s">
        <v>401</v>
      </c>
      <c r="B70" s="68">
        <v>42614</v>
      </c>
      <c r="C70" s="68" t="s">
        <v>202</v>
      </c>
      <c r="D70" s="68" t="s">
        <v>402</v>
      </c>
      <c r="E70" s="1" t="s">
        <v>505</v>
      </c>
      <c r="F70" s="1" t="s">
        <v>506</v>
      </c>
      <c r="G70" s="46" t="s">
        <v>91</v>
      </c>
      <c r="H70" s="46">
        <f>VLOOKUP(G70,lookups!$B$10:$C$22,2)</f>
        <v>10</v>
      </c>
      <c r="I70" s="157" t="s">
        <v>91</v>
      </c>
      <c r="J70" s="46">
        <f>VLOOKUP(I70,lookups!$B$10:$C$22,2)</f>
        <v>10</v>
      </c>
      <c r="K70" s="5" t="s">
        <v>82</v>
      </c>
      <c r="P70" s="1"/>
    </row>
    <row r="71" spans="1:16" ht="48" x14ac:dyDescent="0.2">
      <c r="A71" s="66" t="s">
        <v>401</v>
      </c>
      <c r="B71" s="68">
        <v>42614</v>
      </c>
      <c r="C71" s="68" t="s">
        <v>202</v>
      </c>
      <c r="D71" s="68" t="s">
        <v>402</v>
      </c>
      <c r="E71" s="1" t="s">
        <v>507</v>
      </c>
      <c r="F71" s="1" t="s">
        <v>508</v>
      </c>
      <c r="G71" s="46" t="s">
        <v>92</v>
      </c>
      <c r="H71" s="46">
        <f>VLOOKUP(G71,lookups!$B$10:$C$22,2)</f>
        <v>10</v>
      </c>
      <c r="I71" s="157" t="s">
        <v>92</v>
      </c>
      <c r="J71" s="46">
        <f>VLOOKUP(I71,lookups!$B$10:$C$22,2)</f>
        <v>10</v>
      </c>
      <c r="K71" s="5" t="s">
        <v>82</v>
      </c>
      <c r="P71" s="1"/>
    </row>
    <row r="72" spans="1:16" ht="36" x14ac:dyDescent="0.2">
      <c r="A72" s="66" t="s">
        <v>401</v>
      </c>
      <c r="B72" s="68">
        <v>42614</v>
      </c>
      <c r="C72" s="68" t="s">
        <v>202</v>
      </c>
      <c r="D72" s="68" t="s">
        <v>402</v>
      </c>
      <c r="E72" s="1" t="s">
        <v>509</v>
      </c>
      <c r="F72" s="1" t="s">
        <v>510</v>
      </c>
      <c r="G72" s="46" t="s">
        <v>91</v>
      </c>
      <c r="H72" s="46">
        <f>VLOOKUP(G72,lookups!$B$10:$C$22,2)</f>
        <v>10</v>
      </c>
      <c r="I72" s="157" t="s">
        <v>91</v>
      </c>
      <c r="J72" s="46">
        <f>VLOOKUP(I72,lookups!$B$10:$C$22,2)</f>
        <v>10</v>
      </c>
      <c r="K72" s="5" t="s">
        <v>82</v>
      </c>
      <c r="P72" s="1"/>
    </row>
    <row r="73" spans="1:16" ht="24" x14ac:dyDescent="0.2">
      <c r="A73" s="66" t="s">
        <v>401</v>
      </c>
      <c r="B73" s="68">
        <v>42614</v>
      </c>
      <c r="C73" s="68" t="s">
        <v>202</v>
      </c>
      <c r="D73" s="68" t="s">
        <v>402</v>
      </c>
      <c r="E73" s="1" t="s">
        <v>511</v>
      </c>
      <c r="F73" s="1" t="s">
        <v>512</v>
      </c>
      <c r="G73" s="46" t="s">
        <v>88</v>
      </c>
      <c r="H73" s="46">
        <f>VLOOKUP(G73,lookups!$B$10:$C$22,2)</f>
        <v>100</v>
      </c>
      <c r="I73" s="157">
        <v>0</v>
      </c>
      <c r="J73" s="46">
        <f>VLOOKUP(I73,lookups!$B$10:$C$22,2)</f>
        <v>0</v>
      </c>
      <c r="K73" s="5" t="s">
        <v>81</v>
      </c>
      <c r="P73" s="1"/>
    </row>
    <row r="74" spans="1:16" x14ac:dyDescent="0.2">
      <c r="A74" s="66" t="s">
        <v>401</v>
      </c>
      <c r="B74" s="68">
        <v>42614</v>
      </c>
      <c r="C74" s="68" t="s">
        <v>202</v>
      </c>
      <c r="D74" s="68" t="s">
        <v>402</v>
      </c>
      <c r="E74" s="1" t="s">
        <v>513</v>
      </c>
      <c r="F74" s="1" t="s">
        <v>514</v>
      </c>
      <c r="G74" s="46" t="s">
        <v>88</v>
      </c>
      <c r="H74" s="46">
        <f>VLOOKUP(G74,lookups!$B$10:$C$22,2)</f>
        <v>100</v>
      </c>
      <c r="I74" s="157">
        <v>0</v>
      </c>
      <c r="J74" s="46">
        <f>VLOOKUP(I74,lookups!$B$10:$C$22,2)</f>
        <v>0</v>
      </c>
      <c r="K74" s="5" t="s">
        <v>81</v>
      </c>
      <c r="P74" s="1"/>
    </row>
    <row r="75" spans="1:16" ht="84" x14ac:dyDescent="0.2">
      <c r="A75" s="66" t="s">
        <v>401</v>
      </c>
      <c r="B75" s="68">
        <v>42614</v>
      </c>
      <c r="C75" s="68" t="s">
        <v>202</v>
      </c>
      <c r="D75" s="68" t="s">
        <v>402</v>
      </c>
      <c r="E75" s="1" t="s">
        <v>515</v>
      </c>
      <c r="F75" s="1" t="s">
        <v>516</v>
      </c>
      <c r="G75" s="46" t="s">
        <v>91</v>
      </c>
      <c r="H75" s="46">
        <f>VLOOKUP(G75,lookups!$B$10:$C$22,2)</f>
        <v>10</v>
      </c>
      <c r="I75" s="157">
        <v>0</v>
      </c>
      <c r="J75" s="46">
        <f>VLOOKUP(I75,lookups!$B$10:$C$22,2)</f>
        <v>0</v>
      </c>
      <c r="K75" s="5" t="s">
        <v>81</v>
      </c>
      <c r="P75" s="1"/>
    </row>
    <row r="76" spans="1:16" ht="24" x14ac:dyDescent="0.2">
      <c r="A76" s="66" t="s">
        <v>401</v>
      </c>
      <c r="B76" s="68">
        <v>42614</v>
      </c>
      <c r="C76" s="68" t="s">
        <v>202</v>
      </c>
      <c r="D76" s="68" t="s">
        <v>402</v>
      </c>
      <c r="E76" s="1" t="s">
        <v>517</v>
      </c>
      <c r="F76" s="1" t="s">
        <v>518</v>
      </c>
      <c r="G76" s="46" t="s">
        <v>91</v>
      </c>
      <c r="H76" s="46">
        <f>VLOOKUP(G76,lookups!$B$10:$C$22,2)</f>
        <v>10</v>
      </c>
      <c r="I76" s="157">
        <v>0</v>
      </c>
      <c r="J76" s="46">
        <f>VLOOKUP(I76,lookups!$B$10:$C$22,2)</f>
        <v>0</v>
      </c>
      <c r="K76" s="5" t="s">
        <v>81</v>
      </c>
      <c r="P76" s="1"/>
    </row>
    <row r="77" spans="1:16" ht="24" x14ac:dyDescent="0.2">
      <c r="A77" s="66" t="s">
        <v>401</v>
      </c>
      <c r="B77" s="68">
        <v>42614</v>
      </c>
      <c r="C77" s="68" t="s">
        <v>202</v>
      </c>
      <c r="D77" s="68" t="s">
        <v>402</v>
      </c>
      <c r="E77" s="1" t="s">
        <v>519</v>
      </c>
      <c r="F77" s="1" t="s">
        <v>520</v>
      </c>
      <c r="G77" s="46" t="s">
        <v>91</v>
      </c>
      <c r="H77" s="46">
        <f>VLOOKUP(G77,lookups!$B$10:$C$22,2)</f>
        <v>10</v>
      </c>
      <c r="I77" s="157">
        <v>0</v>
      </c>
      <c r="J77" s="46">
        <f>VLOOKUP(I77,lookups!$B$10:$C$22,2)</f>
        <v>0</v>
      </c>
      <c r="K77" s="5" t="s">
        <v>81</v>
      </c>
      <c r="P77" s="1"/>
    </row>
    <row r="78" spans="1:16" ht="24" x14ac:dyDescent="0.2">
      <c r="A78" s="66" t="s">
        <v>401</v>
      </c>
      <c r="B78" s="68">
        <v>42614</v>
      </c>
      <c r="C78" s="68" t="s">
        <v>202</v>
      </c>
      <c r="D78" s="68" t="s">
        <v>402</v>
      </c>
      <c r="E78" s="1" t="s">
        <v>43</v>
      </c>
      <c r="F78" s="1" t="s">
        <v>521</v>
      </c>
      <c r="G78" s="46" t="s">
        <v>91</v>
      </c>
      <c r="H78" s="46">
        <f>VLOOKUP(G78,lookups!$B$10:$C$22,2)</f>
        <v>10</v>
      </c>
      <c r="I78" s="157">
        <v>0</v>
      </c>
      <c r="J78" s="46">
        <f>VLOOKUP(I78,lookups!$B$10:$C$22,2)</f>
        <v>0</v>
      </c>
      <c r="K78" s="5" t="s">
        <v>81</v>
      </c>
      <c r="P78" s="1"/>
    </row>
    <row r="79" spans="1:16" ht="85.5" customHeight="1" x14ac:dyDescent="0.2">
      <c r="A79" s="66" t="s">
        <v>401</v>
      </c>
      <c r="B79" s="68">
        <v>42614</v>
      </c>
      <c r="C79" s="68" t="s">
        <v>202</v>
      </c>
      <c r="D79" s="68" t="s">
        <v>402</v>
      </c>
      <c r="E79" s="1" t="s">
        <v>45</v>
      </c>
      <c r="F79" s="1" t="s">
        <v>522</v>
      </c>
      <c r="G79" s="46" t="s">
        <v>91</v>
      </c>
      <c r="H79" s="46">
        <f>VLOOKUP(G79,lookups!$B$10:$C$22,2)</f>
        <v>10</v>
      </c>
      <c r="I79" s="157">
        <v>0</v>
      </c>
      <c r="J79" s="46">
        <f>VLOOKUP(I79,lookups!$B$10:$C$22,2)</f>
        <v>0</v>
      </c>
      <c r="K79" s="5" t="s">
        <v>81</v>
      </c>
      <c r="P79" s="1"/>
    </row>
    <row r="80" spans="1:16" ht="90.75" customHeight="1" x14ac:dyDescent="0.2">
      <c r="A80" s="66" t="s">
        <v>401</v>
      </c>
      <c r="B80" s="68">
        <v>42614</v>
      </c>
      <c r="C80" s="68" t="s">
        <v>202</v>
      </c>
      <c r="D80" s="68" t="s">
        <v>402</v>
      </c>
      <c r="E80" s="1" t="s">
        <v>57</v>
      </c>
      <c r="F80" s="1" t="s">
        <v>523</v>
      </c>
      <c r="G80" s="46" t="s">
        <v>88</v>
      </c>
      <c r="H80" s="46">
        <f>VLOOKUP(G80,lookups!$B$10:$C$22,2)</f>
        <v>100</v>
      </c>
      <c r="I80" s="157">
        <v>0</v>
      </c>
      <c r="J80" s="46">
        <f>VLOOKUP(I80,lookups!$B$10:$C$22,2)</f>
        <v>0</v>
      </c>
      <c r="K80" s="5" t="s">
        <v>81</v>
      </c>
      <c r="P80" s="1"/>
    </row>
    <row r="81" spans="1:16" s="66" customFormat="1" ht="348" x14ac:dyDescent="0.2">
      <c r="A81" s="66" t="s">
        <v>401</v>
      </c>
      <c r="B81" s="68">
        <v>42614</v>
      </c>
      <c r="C81" s="68" t="s">
        <v>202</v>
      </c>
      <c r="D81" s="68" t="s">
        <v>402</v>
      </c>
      <c r="E81" s="1" t="s">
        <v>59</v>
      </c>
      <c r="F81" s="7" t="s">
        <v>524</v>
      </c>
      <c r="G81" s="46" t="s">
        <v>91</v>
      </c>
      <c r="H81" s="46">
        <f>VLOOKUP(G81,lookups!$B$10:$C$22,2)</f>
        <v>10</v>
      </c>
      <c r="I81" s="157">
        <v>0</v>
      </c>
      <c r="J81" s="46">
        <f>VLOOKUP(I81,lookups!$B$10:$C$22,2)</f>
        <v>0</v>
      </c>
      <c r="K81" s="5" t="s">
        <v>81</v>
      </c>
      <c r="P81" s="7"/>
    </row>
    <row r="82" spans="1:16" s="66" customFormat="1" x14ac:dyDescent="0.2">
      <c r="B82" s="68"/>
      <c r="C82" s="68"/>
      <c r="D82" s="68" t="s">
        <v>402</v>
      </c>
      <c r="E82" s="1"/>
      <c r="F82" s="7"/>
      <c r="G82" s="46"/>
      <c r="H82" s="46">
        <f>SUM(H2:H81)</f>
        <v>2955</v>
      </c>
      <c r="I82" s="157"/>
      <c r="J82" s="46">
        <f>SUM(J2:J81)</f>
        <v>990</v>
      </c>
      <c r="K82" s="5"/>
      <c r="P82" s="7"/>
    </row>
    <row r="83" spans="1:16" s="66" customFormat="1" ht="120" x14ac:dyDescent="0.2">
      <c r="A83" s="66" t="s">
        <v>401</v>
      </c>
      <c r="B83" s="68">
        <v>42614</v>
      </c>
      <c r="C83" s="68" t="s">
        <v>202</v>
      </c>
      <c r="D83" s="66" t="s">
        <v>525</v>
      </c>
      <c r="E83" s="1" t="s">
        <v>105</v>
      </c>
      <c r="F83" s="1" t="s">
        <v>403</v>
      </c>
      <c r="G83" s="46" t="s">
        <v>88</v>
      </c>
      <c r="H83" s="46">
        <f>VLOOKUP(G83,lookups!$B$10:$C$22,2)</f>
        <v>100</v>
      </c>
      <c r="I83" s="157" t="s">
        <v>88</v>
      </c>
      <c r="J83" s="46">
        <f>VLOOKUP(I83,lookups!$B$10:$C$22,2)</f>
        <v>100</v>
      </c>
      <c r="K83" s="5" t="s">
        <v>82</v>
      </c>
      <c r="P83" s="7"/>
    </row>
    <row r="84" spans="1:16" s="66" customFormat="1" ht="48" x14ac:dyDescent="0.2">
      <c r="A84" s="66" t="s">
        <v>401</v>
      </c>
      <c r="B84" s="68">
        <v>42614</v>
      </c>
      <c r="C84" s="68" t="s">
        <v>202</v>
      </c>
      <c r="D84" s="66" t="s">
        <v>525</v>
      </c>
      <c r="E84" s="1" t="s">
        <v>108</v>
      </c>
      <c r="F84" s="1" t="s">
        <v>404</v>
      </c>
      <c r="G84" s="46" t="s">
        <v>88</v>
      </c>
      <c r="H84" s="46">
        <f>VLOOKUP(G84,lookups!$B$10:$C$22,2)</f>
        <v>100</v>
      </c>
      <c r="I84" s="157">
        <v>0</v>
      </c>
      <c r="J84" s="46">
        <f>VLOOKUP(I84,lookups!$B$10:$C$22,2)</f>
        <v>0</v>
      </c>
      <c r="K84" s="5" t="s">
        <v>81</v>
      </c>
      <c r="P84" s="7"/>
    </row>
    <row r="85" spans="1:16" s="66" customFormat="1" ht="24" x14ac:dyDescent="0.2">
      <c r="A85" s="66" t="s">
        <v>401</v>
      </c>
      <c r="B85" s="68">
        <v>42614</v>
      </c>
      <c r="C85" s="68" t="s">
        <v>202</v>
      </c>
      <c r="D85" s="66" t="s">
        <v>525</v>
      </c>
      <c r="E85" s="1" t="s">
        <v>111</v>
      </c>
      <c r="F85" s="7" t="s">
        <v>405</v>
      </c>
      <c r="G85" s="46" t="s">
        <v>90</v>
      </c>
      <c r="H85" s="46">
        <f>VLOOKUP(G85,lookups!$B$10:$C$22,2)</f>
        <v>50</v>
      </c>
      <c r="I85" s="157">
        <v>0</v>
      </c>
      <c r="J85" s="46">
        <f>VLOOKUP(I85,lookups!$B$10:$C$22,2)</f>
        <v>0</v>
      </c>
      <c r="K85" s="5" t="s">
        <v>81</v>
      </c>
      <c r="P85" s="7"/>
    </row>
    <row r="86" spans="1:16" s="66" customFormat="1" x14ac:dyDescent="0.2">
      <c r="A86" s="66" t="s">
        <v>401</v>
      </c>
      <c r="B86" s="68">
        <v>42614</v>
      </c>
      <c r="C86" s="68" t="s">
        <v>202</v>
      </c>
      <c r="D86" s="66" t="s">
        <v>525</v>
      </c>
      <c r="E86" s="1" t="s">
        <v>114</v>
      </c>
      <c r="F86" s="1" t="s">
        <v>406</v>
      </c>
      <c r="G86" s="46" t="s">
        <v>91</v>
      </c>
      <c r="H86" s="46">
        <f>VLOOKUP(G86,lookups!$B$10:$C$22,2)</f>
        <v>10</v>
      </c>
      <c r="I86" s="157">
        <v>0</v>
      </c>
      <c r="J86" s="46">
        <f>VLOOKUP(I86,lookups!$B$10:$C$22,2)</f>
        <v>0</v>
      </c>
      <c r="K86" s="5" t="s">
        <v>81</v>
      </c>
      <c r="P86" s="7"/>
    </row>
    <row r="87" spans="1:16" s="66" customFormat="1" ht="24" x14ac:dyDescent="0.2">
      <c r="A87" s="66" t="s">
        <v>401</v>
      </c>
      <c r="B87" s="68">
        <v>42614</v>
      </c>
      <c r="C87" s="68" t="s">
        <v>202</v>
      </c>
      <c r="D87" s="66" t="s">
        <v>525</v>
      </c>
      <c r="E87" s="1" t="s">
        <v>117</v>
      </c>
      <c r="F87" s="1" t="s">
        <v>407</v>
      </c>
      <c r="G87" s="46" t="s">
        <v>91</v>
      </c>
      <c r="H87" s="46">
        <f>VLOOKUP(G87,lookups!$B$10:$C$22,2)</f>
        <v>10</v>
      </c>
      <c r="I87" s="157">
        <v>0</v>
      </c>
      <c r="J87" s="46">
        <f>VLOOKUP(I87,lookups!$B$10:$C$22,2)</f>
        <v>0</v>
      </c>
      <c r="K87" s="5" t="s">
        <v>81</v>
      </c>
      <c r="P87" s="7"/>
    </row>
    <row r="88" spans="1:16" s="66" customFormat="1" x14ac:dyDescent="0.2">
      <c r="A88" s="66" t="s">
        <v>401</v>
      </c>
      <c r="B88" s="68">
        <v>42614</v>
      </c>
      <c r="C88" s="68" t="s">
        <v>202</v>
      </c>
      <c r="D88" s="66" t="s">
        <v>525</v>
      </c>
      <c r="E88" s="1" t="s">
        <v>120</v>
      </c>
      <c r="F88" s="1" t="s">
        <v>408</v>
      </c>
      <c r="G88" s="46" t="s">
        <v>91</v>
      </c>
      <c r="H88" s="46">
        <f>VLOOKUP(G88,lookups!$B$10:$C$22,2)</f>
        <v>10</v>
      </c>
      <c r="I88" s="157">
        <v>0</v>
      </c>
      <c r="J88" s="46">
        <f>VLOOKUP(I88,lookups!$B$10:$C$22,2)</f>
        <v>0</v>
      </c>
      <c r="K88" s="5" t="s">
        <v>81</v>
      </c>
    </row>
    <row r="89" spans="1:16" s="66" customFormat="1" x14ac:dyDescent="0.2">
      <c r="A89" s="66" t="s">
        <v>401</v>
      </c>
      <c r="B89" s="68">
        <v>42614</v>
      </c>
      <c r="C89" s="68" t="s">
        <v>202</v>
      </c>
      <c r="D89" s="66" t="s">
        <v>525</v>
      </c>
      <c r="E89" s="1" t="s">
        <v>123</v>
      </c>
      <c r="F89" s="7" t="s">
        <v>409</v>
      </c>
      <c r="G89" s="48" t="s">
        <v>91</v>
      </c>
      <c r="H89" s="46">
        <f>VLOOKUP(G89,lookups!$B$10:$C$22,2)</f>
        <v>10</v>
      </c>
      <c r="I89" s="157">
        <v>0</v>
      </c>
      <c r="J89" s="46">
        <f>VLOOKUP(I89,lookups!$B$10:$C$22,2)</f>
        <v>0</v>
      </c>
      <c r="K89" s="5" t="s">
        <v>81</v>
      </c>
    </row>
    <row r="90" spans="1:16" s="66" customFormat="1" ht="36" x14ac:dyDescent="0.2">
      <c r="A90" s="66" t="s">
        <v>401</v>
      </c>
      <c r="B90" s="68">
        <v>42614</v>
      </c>
      <c r="C90" s="68" t="s">
        <v>202</v>
      </c>
      <c r="D90" s="66" t="s">
        <v>525</v>
      </c>
      <c r="E90" s="1" t="s">
        <v>126</v>
      </c>
      <c r="F90" s="7" t="s">
        <v>410</v>
      </c>
      <c r="G90" s="46" t="s">
        <v>91</v>
      </c>
      <c r="H90" s="46">
        <f>VLOOKUP(G90,lookups!$B$10:$C$22,2)</f>
        <v>10</v>
      </c>
      <c r="I90" s="157">
        <v>0</v>
      </c>
      <c r="J90" s="46">
        <f>VLOOKUP(I90,lookups!$B$10:$C$22,2)</f>
        <v>0</v>
      </c>
      <c r="K90" s="5" t="s">
        <v>81</v>
      </c>
    </row>
    <row r="91" spans="1:16" s="66" customFormat="1" ht="60" x14ac:dyDescent="0.2">
      <c r="A91" s="66" t="s">
        <v>401</v>
      </c>
      <c r="B91" s="68">
        <v>42614</v>
      </c>
      <c r="C91" s="68" t="s">
        <v>202</v>
      </c>
      <c r="D91" s="66" t="s">
        <v>525</v>
      </c>
      <c r="E91" s="1" t="s">
        <v>129</v>
      </c>
      <c r="F91" s="1" t="s">
        <v>411</v>
      </c>
      <c r="G91" s="46" t="s">
        <v>91</v>
      </c>
      <c r="H91" s="46">
        <f>VLOOKUP(G91,lookups!$B$10:$C$22,2)</f>
        <v>10</v>
      </c>
      <c r="I91" s="157" t="s">
        <v>91</v>
      </c>
      <c r="J91" s="46">
        <f>VLOOKUP(I91,lookups!$B$10:$C$22,2)</f>
        <v>10</v>
      </c>
      <c r="K91" s="5" t="s">
        <v>82</v>
      </c>
    </row>
    <row r="92" spans="1:16" s="66" customFormat="1" ht="24" x14ac:dyDescent="0.2">
      <c r="A92" s="66" t="s">
        <v>401</v>
      </c>
      <c r="B92" s="68">
        <v>42614</v>
      </c>
      <c r="C92" s="68" t="s">
        <v>202</v>
      </c>
      <c r="D92" s="66" t="s">
        <v>525</v>
      </c>
      <c r="E92" s="1" t="s">
        <v>138</v>
      </c>
      <c r="F92" s="1" t="s">
        <v>412</v>
      </c>
      <c r="G92" s="46" t="s">
        <v>88</v>
      </c>
      <c r="H92" s="46">
        <f>VLOOKUP(G92,lookups!$B$10:$C$22,2)</f>
        <v>100</v>
      </c>
      <c r="I92" s="157">
        <v>0</v>
      </c>
      <c r="J92" s="46">
        <f>VLOOKUP(I92,lookups!$B$10:$C$22,2)</f>
        <v>0</v>
      </c>
      <c r="K92" s="5" t="s">
        <v>81</v>
      </c>
    </row>
    <row r="93" spans="1:16" s="66" customFormat="1" ht="24" x14ac:dyDescent="0.2">
      <c r="A93" s="66" t="s">
        <v>401</v>
      </c>
      <c r="B93" s="68">
        <v>42614</v>
      </c>
      <c r="C93" s="68" t="s">
        <v>202</v>
      </c>
      <c r="D93" s="66" t="s">
        <v>525</v>
      </c>
      <c r="E93" s="1" t="s">
        <v>16</v>
      </c>
      <c r="F93" s="1" t="s">
        <v>413</v>
      </c>
      <c r="G93" s="46" t="s">
        <v>88</v>
      </c>
      <c r="H93" s="46">
        <f>VLOOKUP(G93,lookups!$B$10:$C$22,2)</f>
        <v>100</v>
      </c>
      <c r="I93" s="157">
        <v>0</v>
      </c>
      <c r="J93" s="46">
        <f>VLOOKUP(I93,lookups!$B$10:$C$22,2)</f>
        <v>0</v>
      </c>
      <c r="K93" s="5" t="s">
        <v>81</v>
      </c>
    </row>
    <row r="94" spans="1:16" s="66" customFormat="1" ht="24" x14ac:dyDescent="0.2">
      <c r="A94" s="66" t="s">
        <v>401</v>
      </c>
      <c r="B94" s="68">
        <v>42614</v>
      </c>
      <c r="C94" s="68" t="s">
        <v>202</v>
      </c>
      <c r="D94" s="66" t="s">
        <v>525</v>
      </c>
      <c r="E94" s="1" t="s">
        <v>143</v>
      </c>
      <c r="F94" s="1" t="s">
        <v>414</v>
      </c>
      <c r="G94" s="46" t="s">
        <v>91</v>
      </c>
      <c r="H94" s="46">
        <f>VLOOKUP(G94,lookups!$B$10:$C$22,2)</f>
        <v>10</v>
      </c>
      <c r="I94" s="157">
        <v>0</v>
      </c>
      <c r="J94" s="46">
        <f>VLOOKUP(I94,lookups!$B$10:$C$22,2)</f>
        <v>0</v>
      </c>
      <c r="K94" s="5" t="s">
        <v>81</v>
      </c>
    </row>
    <row r="95" spans="1:16" s="66" customFormat="1" x14ac:dyDescent="0.2">
      <c r="A95" s="66" t="s">
        <v>401</v>
      </c>
      <c r="B95" s="68">
        <v>42614</v>
      </c>
      <c r="C95" s="68" t="s">
        <v>202</v>
      </c>
      <c r="D95" s="66" t="s">
        <v>525</v>
      </c>
      <c r="E95" s="1" t="s">
        <v>146</v>
      </c>
      <c r="F95" s="1" t="s">
        <v>415</v>
      </c>
      <c r="G95" s="46" t="s">
        <v>88</v>
      </c>
      <c r="H95" s="46">
        <f>VLOOKUP(G95,lookups!$B$10:$C$22,2)</f>
        <v>100</v>
      </c>
      <c r="I95" s="157">
        <v>0</v>
      </c>
      <c r="J95" s="46">
        <f>VLOOKUP(I95,lookups!$B$10:$C$22,2)</f>
        <v>0</v>
      </c>
      <c r="K95" s="5" t="s">
        <v>81</v>
      </c>
    </row>
    <row r="96" spans="1:16" s="66" customFormat="1" ht="60" x14ac:dyDescent="0.2">
      <c r="A96" s="66" t="s">
        <v>401</v>
      </c>
      <c r="B96" s="68">
        <v>42614</v>
      </c>
      <c r="C96" s="68" t="s">
        <v>202</v>
      </c>
      <c r="D96" s="66" t="s">
        <v>525</v>
      </c>
      <c r="E96" s="1" t="s">
        <v>149</v>
      </c>
      <c r="F96" s="1" t="s">
        <v>416</v>
      </c>
      <c r="G96" s="46" t="s">
        <v>88</v>
      </c>
      <c r="H96" s="46">
        <f>VLOOKUP(G96,lookups!$B$10:$C$22,2)</f>
        <v>100</v>
      </c>
      <c r="I96" s="157" t="s">
        <v>88</v>
      </c>
      <c r="J96" s="46">
        <f>VLOOKUP(I96,lookups!$B$10:$C$22,2)</f>
        <v>100</v>
      </c>
      <c r="K96" s="5" t="s">
        <v>82</v>
      </c>
    </row>
    <row r="97" spans="1:11" s="66" customFormat="1" ht="48" x14ac:dyDescent="0.2">
      <c r="A97" s="66" t="s">
        <v>401</v>
      </c>
      <c r="B97" s="68">
        <v>42614</v>
      </c>
      <c r="C97" s="68" t="s">
        <v>202</v>
      </c>
      <c r="D97" s="66" t="s">
        <v>525</v>
      </c>
      <c r="E97" s="1" t="s">
        <v>152</v>
      </c>
      <c r="F97" s="1" t="s">
        <v>568</v>
      </c>
      <c r="G97" s="46" t="s">
        <v>91</v>
      </c>
      <c r="H97" s="46">
        <f>VLOOKUP(G97,lookups!$B$10:$C$22,2)</f>
        <v>10</v>
      </c>
      <c r="I97" s="157" t="s">
        <v>91</v>
      </c>
      <c r="J97" s="46">
        <f>VLOOKUP(I97,lookups!$B$10:$C$22,2)</f>
        <v>10</v>
      </c>
      <c r="K97" s="5" t="s">
        <v>82</v>
      </c>
    </row>
    <row r="98" spans="1:11" s="66" customFormat="1" ht="60" x14ac:dyDescent="0.2">
      <c r="A98" s="66" t="s">
        <v>401</v>
      </c>
      <c r="B98" s="68">
        <v>42614</v>
      </c>
      <c r="C98" s="68" t="s">
        <v>202</v>
      </c>
      <c r="D98" s="66" t="s">
        <v>525</v>
      </c>
      <c r="E98" s="1" t="s">
        <v>155</v>
      </c>
      <c r="F98" s="1" t="s">
        <v>569</v>
      </c>
      <c r="G98" s="46" t="s">
        <v>91</v>
      </c>
      <c r="H98" s="46">
        <f>VLOOKUP(G98,lookups!$B$10:$C$22,2)</f>
        <v>10</v>
      </c>
      <c r="I98" s="157">
        <v>0</v>
      </c>
      <c r="J98" s="46">
        <f>VLOOKUP(I98,lookups!$B$10:$C$22,2)</f>
        <v>0</v>
      </c>
      <c r="K98" s="5" t="s">
        <v>81</v>
      </c>
    </row>
    <row r="99" spans="1:11" s="66" customFormat="1" x14ac:dyDescent="0.2">
      <c r="A99" s="66" t="s">
        <v>401</v>
      </c>
      <c r="B99" s="68">
        <v>42614</v>
      </c>
      <c r="C99" s="68" t="s">
        <v>202</v>
      </c>
      <c r="D99" s="66" t="s">
        <v>525</v>
      </c>
      <c r="E99" s="1" t="s">
        <v>417</v>
      </c>
      <c r="F99" s="1" t="s">
        <v>418</v>
      </c>
      <c r="G99" s="46" t="s">
        <v>91</v>
      </c>
      <c r="H99" s="46">
        <f>VLOOKUP(G99,lookups!$B$10:$C$22,2)</f>
        <v>10</v>
      </c>
      <c r="I99" s="157">
        <v>0</v>
      </c>
      <c r="J99" s="46">
        <f>VLOOKUP(I99,lookups!$B$10:$C$22,2)</f>
        <v>0</v>
      </c>
      <c r="K99" s="5" t="s">
        <v>81</v>
      </c>
    </row>
    <row r="100" spans="1:11" s="66" customFormat="1" ht="60" x14ac:dyDescent="0.2">
      <c r="A100" s="66" t="s">
        <v>401</v>
      </c>
      <c r="B100" s="68">
        <v>42614</v>
      </c>
      <c r="C100" s="68" t="s">
        <v>202</v>
      </c>
      <c r="D100" s="66" t="s">
        <v>525</v>
      </c>
      <c r="E100" s="1" t="s">
        <v>419</v>
      </c>
      <c r="F100" s="1" t="s">
        <v>570</v>
      </c>
      <c r="G100" s="46" t="s">
        <v>91</v>
      </c>
      <c r="H100" s="46">
        <f>VLOOKUP(G100,lookups!$B$10:$C$22,2)</f>
        <v>10</v>
      </c>
      <c r="I100" s="157" t="s">
        <v>91</v>
      </c>
      <c r="J100" s="46">
        <f>VLOOKUP(I100,lookups!$B$10:$C$22,2)</f>
        <v>10</v>
      </c>
      <c r="K100" s="5" t="s">
        <v>82</v>
      </c>
    </row>
    <row r="101" spans="1:11" s="66" customFormat="1" x14ac:dyDescent="0.2">
      <c r="A101" s="66" t="s">
        <v>401</v>
      </c>
      <c r="B101" s="68">
        <v>42614</v>
      </c>
      <c r="C101" s="68" t="s">
        <v>202</v>
      </c>
      <c r="D101" s="66" t="s">
        <v>525</v>
      </c>
      <c r="E101" s="1" t="s">
        <v>420</v>
      </c>
      <c r="F101" s="7" t="s">
        <v>421</v>
      </c>
      <c r="G101" s="46" t="s">
        <v>91</v>
      </c>
      <c r="H101" s="46">
        <f>VLOOKUP(G101,lookups!$B$10:$C$22,2)</f>
        <v>10</v>
      </c>
      <c r="I101" s="157">
        <v>0</v>
      </c>
      <c r="J101" s="46">
        <f>VLOOKUP(I101,lookups!$B$10:$C$22,2)</f>
        <v>0</v>
      </c>
      <c r="K101" s="5" t="s">
        <v>81</v>
      </c>
    </row>
    <row r="102" spans="1:11" s="66" customFormat="1" ht="36" x14ac:dyDescent="0.2">
      <c r="A102" s="66" t="s">
        <v>401</v>
      </c>
      <c r="B102" s="68">
        <v>42614</v>
      </c>
      <c r="C102" s="68" t="s">
        <v>202</v>
      </c>
      <c r="D102" s="66" t="s">
        <v>525</v>
      </c>
      <c r="E102" s="1" t="s">
        <v>422</v>
      </c>
      <c r="F102" s="7" t="s">
        <v>423</v>
      </c>
      <c r="G102" s="46" t="s">
        <v>94</v>
      </c>
      <c r="H102" s="46">
        <f>VLOOKUP(G102,lookups!$B$10:$C$22,2)</f>
        <v>1</v>
      </c>
      <c r="I102" s="157">
        <v>0</v>
      </c>
      <c r="J102" s="46">
        <f>VLOOKUP(I102,lookups!$B$10:$C$22,2)</f>
        <v>0</v>
      </c>
      <c r="K102" s="5" t="s">
        <v>81</v>
      </c>
    </row>
    <row r="103" spans="1:11" s="66" customFormat="1" ht="36" x14ac:dyDescent="0.2">
      <c r="A103" s="66" t="s">
        <v>401</v>
      </c>
      <c r="B103" s="68">
        <v>42614</v>
      </c>
      <c r="C103" s="68" t="s">
        <v>202</v>
      </c>
      <c r="D103" s="66" t="s">
        <v>525</v>
      </c>
      <c r="E103" s="1" t="s">
        <v>424</v>
      </c>
      <c r="F103" s="7" t="s">
        <v>425</v>
      </c>
      <c r="G103" s="46" t="s">
        <v>88</v>
      </c>
      <c r="H103" s="46">
        <f>VLOOKUP(G103,lookups!$B$10:$C$22,2)</f>
        <v>100</v>
      </c>
      <c r="I103" s="157">
        <v>0</v>
      </c>
      <c r="J103" s="46">
        <f>VLOOKUP(I103,lookups!$B$10:$C$22,2)</f>
        <v>0</v>
      </c>
      <c r="K103" s="5" t="s">
        <v>81</v>
      </c>
    </row>
    <row r="104" spans="1:11" s="66" customFormat="1" ht="36" x14ac:dyDescent="0.2">
      <c r="A104" s="66" t="s">
        <v>401</v>
      </c>
      <c r="B104" s="68">
        <v>42614</v>
      </c>
      <c r="C104" s="68" t="s">
        <v>202</v>
      </c>
      <c r="D104" s="66" t="s">
        <v>525</v>
      </c>
      <c r="E104" s="1" t="s">
        <v>426</v>
      </c>
      <c r="F104" s="7" t="s">
        <v>427</v>
      </c>
      <c r="G104" s="46" t="s">
        <v>91</v>
      </c>
      <c r="H104" s="46">
        <f>VLOOKUP(G104,lookups!$B$10:$C$22,2)</f>
        <v>10</v>
      </c>
      <c r="I104" s="157">
        <v>0</v>
      </c>
      <c r="J104" s="46">
        <f>VLOOKUP(I104,lookups!$B$10:$C$22,2)</f>
        <v>0</v>
      </c>
      <c r="K104" s="5" t="s">
        <v>81</v>
      </c>
    </row>
    <row r="105" spans="1:11" s="66" customFormat="1" x14ac:dyDescent="0.2">
      <c r="A105" s="66" t="s">
        <v>401</v>
      </c>
      <c r="B105" s="68">
        <v>42614</v>
      </c>
      <c r="C105" s="68" t="s">
        <v>202</v>
      </c>
      <c r="D105" s="66" t="s">
        <v>525</v>
      </c>
      <c r="E105" s="1" t="s">
        <v>18</v>
      </c>
      <c r="F105" s="7" t="s">
        <v>428</v>
      </c>
      <c r="G105" s="48" t="s">
        <v>91</v>
      </c>
      <c r="H105" s="46">
        <f>VLOOKUP(G105,lookups!$B$10:$C$22,2)</f>
        <v>10</v>
      </c>
      <c r="I105" s="157">
        <v>0</v>
      </c>
      <c r="J105" s="46">
        <f>VLOOKUP(I105,lookups!$B$10:$C$22,2)</f>
        <v>0</v>
      </c>
      <c r="K105" s="5" t="s">
        <v>81</v>
      </c>
    </row>
    <row r="106" spans="1:11" s="66" customFormat="1" ht="36" x14ac:dyDescent="0.2">
      <c r="A106" s="66" t="s">
        <v>401</v>
      </c>
      <c r="B106" s="68">
        <v>42614</v>
      </c>
      <c r="C106" s="68" t="s">
        <v>202</v>
      </c>
      <c r="D106" s="66" t="s">
        <v>525</v>
      </c>
      <c r="E106" s="1" t="s">
        <v>163</v>
      </c>
      <c r="F106" s="7" t="s">
        <v>429</v>
      </c>
      <c r="G106" s="46" t="s">
        <v>91</v>
      </c>
      <c r="H106" s="46">
        <f>VLOOKUP(G106,lookups!$B$10:$C$22,2)</f>
        <v>10</v>
      </c>
      <c r="I106" s="157" t="s">
        <v>91</v>
      </c>
      <c r="J106" s="46">
        <f>VLOOKUP(I106,lookups!$B$10:$C$22,2)</f>
        <v>10</v>
      </c>
      <c r="K106" s="5" t="s">
        <v>82</v>
      </c>
    </row>
    <row r="107" spans="1:11" s="66" customFormat="1" ht="36" x14ac:dyDescent="0.2">
      <c r="A107" s="66" t="s">
        <v>401</v>
      </c>
      <c r="B107" s="68">
        <v>42614</v>
      </c>
      <c r="C107" s="68" t="s">
        <v>202</v>
      </c>
      <c r="D107" s="66" t="s">
        <v>525</v>
      </c>
      <c r="E107" s="1" t="s">
        <v>430</v>
      </c>
      <c r="F107" s="7" t="s">
        <v>431</v>
      </c>
      <c r="G107" s="46" t="s">
        <v>91</v>
      </c>
      <c r="H107" s="46">
        <f>VLOOKUP(G107,lookups!$B$10:$C$22,2)</f>
        <v>10</v>
      </c>
      <c r="I107" s="157">
        <v>0</v>
      </c>
      <c r="J107" s="46">
        <f>VLOOKUP(I107,lookups!$B$10:$C$22,2)</f>
        <v>0</v>
      </c>
      <c r="K107" s="5" t="s">
        <v>81</v>
      </c>
    </row>
    <row r="108" spans="1:11" s="66" customFormat="1" ht="132" x14ac:dyDescent="0.2">
      <c r="A108" s="66" t="s">
        <v>401</v>
      </c>
      <c r="B108" s="68">
        <v>42614</v>
      </c>
      <c r="C108" s="68" t="s">
        <v>202</v>
      </c>
      <c r="D108" s="66" t="s">
        <v>525</v>
      </c>
      <c r="E108" s="1" t="s">
        <v>432</v>
      </c>
      <c r="F108" s="1" t="s">
        <v>433</v>
      </c>
      <c r="G108" s="46" t="s">
        <v>94</v>
      </c>
      <c r="H108" s="46">
        <f>VLOOKUP(G108,lookups!$B$10:$C$22,2)</f>
        <v>1</v>
      </c>
      <c r="I108" s="157" t="s">
        <v>94</v>
      </c>
      <c r="J108" s="46">
        <f>VLOOKUP(I108,lookups!$B$10:$C$22,2)</f>
        <v>1</v>
      </c>
      <c r="K108" s="5" t="s">
        <v>82</v>
      </c>
    </row>
    <row r="109" spans="1:11" s="66" customFormat="1" ht="24" x14ac:dyDescent="0.2">
      <c r="A109" s="66" t="s">
        <v>401</v>
      </c>
      <c r="B109" s="68">
        <v>42614</v>
      </c>
      <c r="C109" s="68" t="s">
        <v>202</v>
      </c>
      <c r="D109" s="66" t="s">
        <v>525</v>
      </c>
      <c r="E109" s="1" t="s">
        <v>434</v>
      </c>
      <c r="F109" s="1" t="s">
        <v>435</v>
      </c>
      <c r="G109" s="46" t="s">
        <v>94</v>
      </c>
      <c r="H109" s="46">
        <f>VLOOKUP(G109,lookups!$B$10:$C$22,2)</f>
        <v>1</v>
      </c>
      <c r="I109" s="157">
        <v>0</v>
      </c>
      <c r="J109" s="46">
        <f>VLOOKUP(I109,lookups!$B$10:$C$22,2)</f>
        <v>0</v>
      </c>
      <c r="K109" s="5" t="s">
        <v>81</v>
      </c>
    </row>
    <row r="110" spans="1:11" s="66" customFormat="1" x14ac:dyDescent="0.2">
      <c r="A110" s="66" t="s">
        <v>401</v>
      </c>
      <c r="B110" s="68">
        <v>42614</v>
      </c>
      <c r="C110" s="68" t="s">
        <v>202</v>
      </c>
      <c r="D110" s="66" t="s">
        <v>525</v>
      </c>
      <c r="E110" s="1" t="s">
        <v>213</v>
      </c>
      <c r="F110" s="1" t="s">
        <v>436</v>
      </c>
      <c r="G110" s="46" t="s">
        <v>88</v>
      </c>
      <c r="H110" s="46">
        <f>VLOOKUP(G110,lookups!$B$10:$C$22,2)</f>
        <v>100</v>
      </c>
      <c r="I110" s="157">
        <v>0</v>
      </c>
      <c r="J110" s="46">
        <f>VLOOKUP(I110,lookups!$B$10:$C$22,2)</f>
        <v>0</v>
      </c>
      <c r="K110" s="5" t="s">
        <v>81</v>
      </c>
    </row>
    <row r="111" spans="1:11" s="66" customFormat="1" ht="24" x14ac:dyDescent="0.2">
      <c r="A111" s="66" t="s">
        <v>401</v>
      </c>
      <c r="B111" s="68">
        <v>42614</v>
      </c>
      <c r="C111" s="68" t="s">
        <v>202</v>
      </c>
      <c r="D111" s="66" t="s">
        <v>525</v>
      </c>
      <c r="E111" s="1" t="s">
        <v>215</v>
      </c>
      <c r="F111" s="1" t="s">
        <v>437</v>
      </c>
      <c r="G111" s="46" t="s">
        <v>91</v>
      </c>
      <c r="H111" s="46">
        <f>VLOOKUP(G111,lookups!$B$10:$C$22,2)</f>
        <v>10</v>
      </c>
      <c r="I111" s="157" t="s">
        <v>91</v>
      </c>
      <c r="J111" s="46">
        <f>VLOOKUP(I111,lookups!$B$10:$C$22,2)</f>
        <v>10</v>
      </c>
      <c r="K111" s="5" t="s">
        <v>82</v>
      </c>
    </row>
    <row r="112" spans="1:11" s="66" customFormat="1" ht="24" x14ac:dyDescent="0.2">
      <c r="A112" s="66" t="s">
        <v>401</v>
      </c>
      <c r="B112" s="68">
        <v>42614</v>
      </c>
      <c r="C112" s="68" t="s">
        <v>202</v>
      </c>
      <c r="D112" s="66" t="s">
        <v>525</v>
      </c>
      <c r="E112" s="1" t="s">
        <v>217</v>
      </c>
      <c r="F112" s="1" t="s">
        <v>438</v>
      </c>
      <c r="G112" s="46" t="s">
        <v>91</v>
      </c>
      <c r="H112" s="46">
        <f>VLOOKUP(G112,lookups!$B$10:$C$22,2)</f>
        <v>10</v>
      </c>
      <c r="I112" s="157" t="s">
        <v>91</v>
      </c>
      <c r="J112" s="46">
        <f>VLOOKUP(I112,lookups!$B$10:$C$22,2)</f>
        <v>10</v>
      </c>
      <c r="K112" s="5" t="s">
        <v>82</v>
      </c>
    </row>
    <row r="113" spans="1:11" s="66" customFormat="1" ht="24" x14ac:dyDescent="0.2">
      <c r="A113" s="66" t="s">
        <v>401</v>
      </c>
      <c r="B113" s="68">
        <v>42614</v>
      </c>
      <c r="C113" s="68" t="s">
        <v>202</v>
      </c>
      <c r="D113" s="66" t="s">
        <v>525</v>
      </c>
      <c r="E113" s="1" t="s">
        <v>439</v>
      </c>
      <c r="F113" s="1" t="s">
        <v>440</v>
      </c>
      <c r="G113" s="46" t="s">
        <v>91</v>
      </c>
      <c r="H113" s="46">
        <f>VLOOKUP(G113,lookups!$B$10:$C$22,2)</f>
        <v>10</v>
      </c>
      <c r="I113" s="157">
        <v>0</v>
      </c>
      <c r="J113" s="46">
        <f>VLOOKUP(I113,lookups!$B$10:$C$22,2)</f>
        <v>0</v>
      </c>
      <c r="K113" s="5" t="s">
        <v>81</v>
      </c>
    </row>
    <row r="114" spans="1:11" s="66" customFormat="1" ht="24" x14ac:dyDescent="0.2">
      <c r="A114" s="66" t="s">
        <v>401</v>
      </c>
      <c r="B114" s="68">
        <v>42614</v>
      </c>
      <c r="C114" s="68" t="s">
        <v>202</v>
      </c>
      <c r="D114" s="66" t="s">
        <v>525</v>
      </c>
      <c r="E114" s="1" t="s">
        <v>441</v>
      </c>
      <c r="F114" s="7" t="s">
        <v>442</v>
      </c>
      <c r="G114" s="46" t="s">
        <v>91</v>
      </c>
      <c r="H114" s="46">
        <f>VLOOKUP(G114,lookups!$B$10:$C$22,2)</f>
        <v>10</v>
      </c>
      <c r="I114" s="157">
        <v>0</v>
      </c>
      <c r="J114" s="46">
        <f>VLOOKUP(I114,lookups!$B$10:$C$22,2)</f>
        <v>0</v>
      </c>
      <c r="K114" s="5" t="s">
        <v>81</v>
      </c>
    </row>
    <row r="115" spans="1:11" s="66" customFormat="1" x14ac:dyDescent="0.2">
      <c r="A115" s="66" t="s">
        <v>401</v>
      </c>
      <c r="B115" s="68">
        <v>42614</v>
      </c>
      <c r="C115" s="68" t="s">
        <v>202</v>
      </c>
      <c r="D115" s="66" t="s">
        <v>525</v>
      </c>
      <c r="E115" s="1" t="s">
        <v>443</v>
      </c>
      <c r="F115" s="1" t="s">
        <v>444</v>
      </c>
      <c r="G115" s="46" t="s">
        <v>91</v>
      </c>
      <c r="H115" s="46">
        <f>VLOOKUP(G115,lookups!$B$10:$C$22,2)</f>
        <v>10</v>
      </c>
      <c r="I115" s="157">
        <v>0</v>
      </c>
      <c r="J115" s="46">
        <f>VLOOKUP(I115,lookups!$B$10:$C$22,2)</f>
        <v>0</v>
      </c>
      <c r="K115" s="5" t="s">
        <v>81</v>
      </c>
    </row>
    <row r="116" spans="1:11" s="66" customFormat="1" ht="24" x14ac:dyDescent="0.2">
      <c r="A116" s="66" t="s">
        <v>401</v>
      </c>
      <c r="B116" s="68">
        <v>42614</v>
      </c>
      <c r="C116" s="68" t="s">
        <v>202</v>
      </c>
      <c r="D116" s="66" t="s">
        <v>525</v>
      </c>
      <c r="E116" s="1" t="s">
        <v>445</v>
      </c>
      <c r="F116" s="1" t="s">
        <v>446</v>
      </c>
      <c r="G116" s="46" t="s">
        <v>91</v>
      </c>
      <c r="H116" s="46">
        <f>VLOOKUP(G116,lookups!$B$10:$C$22,2)</f>
        <v>10</v>
      </c>
      <c r="I116" s="157">
        <v>0</v>
      </c>
      <c r="J116" s="46">
        <f>VLOOKUP(I116,lookups!$B$10:$C$22,2)</f>
        <v>0</v>
      </c>
      <c r="K116" s="5" t="s">
        <v>81</v>
      </c>
    </row>
    <row r="117" spans="1:11" s="66" customFormat="1" ht="24" x14ac:dyDescent="0.2">
      <c r="A117" s="66" t="s">
        <v>401</v>
      </c>
      <c r="B117" s="68">
        <v>42614</v>
      </c>
      <c r="C117" s="68" t="s">
        <v>202</v>
      </c>
      <c r="D117" s="66" t="s">
        <v>525</v>
      </c>
      <c r="E117" s="1" t="s">
        <v>447</v>
      </c>
      <c r="F117" s="1" t="s">
        <v>448</v>
      </c>
      <c r="G117" s="46" t="s">
        <v>91</v>
      </c>
      <c r="H117" s="46">
        <f>VLOOKUP(G117,lookups!$B$10:$C$22,2)</f>
        <v>10</v>
      </c>
      <c r="I117" s="157">
        <v>0</v>
      </c>
      <c r="J117" s="46">
        <f>VLOOKUP(I117,lookups!$B$10:$C$22,2)</f>
        <v>0</v>
      </c>
      <c r="K117" s="5" t="s">
        <v>81</v>
      </c>
    </row>
    <row r="118" spans="1:11" s="66" customFormat="1" ht="60" x14ac:dyDescent="0.2">
      <c r="A118" s="66" t="s">
        <v>401</v>
      </c>
      <c r="B118" s="68">
        <v>42614</v>
      </c>
      <c r="C118" s="68" t="s">
        <v>202</v>
      </c>
      <c r="D118" s="66" t="s">
        <v>525</v>
      </c>
      <c r="E118" s="1" t="s">
        <v>449</v>
      </c>
      <c r="F118" s="1" t="s">
        <v>450</v>
      </c>
      <c r="G118" s="46" t="s">
        <v>91</v>
      </c>
      <c r="H118" s="46">
        <f>VLOOKUP(G118,lookups!$B$10:$C$22,2)</f>
        <v>10</v>
      </c>
      <c r="I118" s="157">
        <v>0</v>
      </c>
      <c r="J118" s="46">
        <f>VLOOKUP(I118,lookups!$B$10:$C$22,2)</f>
        <v>0</v>
      </c>
      <c r="K118" s="5" t="s">
        <v>81</v>
      </c>
    </row>
    <row r="119" spans="1:11" s="66" customFormat="1" ht="84" x14ac:dyDescent="0.2">
      <c r="A119" s="66" t="s">
        <v>401</v>
      </c>
      <c r="B119" s="68">
        <v>42614</v>
      </c>
      <c r="C119" s="68" t="s">
        <v>202</v>
      </c>
      <c r="D119" s="66" t="s">
        <v>525</v>
      </c>
      <c r="E119" s="1" t="s">
        <v>21</v>
      </c>
      <c r="F119" s="1" t="s">
        <v>451</v>
      </c>
      <c r="G119" s="46" t="s">
        <v>91</v>
      </c>
      <c r="H119" s="46">
        <f>VLOOKUP(G119,lookups!$B$10:$C$22,2)</f>
        <v>10</v>
      </c>
      <c r="I119" s="157" t="s">
        <v>91</v>
      </c>
      <c r="J119" s="46">
        <f>VLOOKUP(I119,lookups!$B$10:$C$22,2)</f>
        <v>10</v>
      </c>
      <c r="K119" s="5" t="s">
        <v>82</v>
      </c>
    </row>
    <row r="120" spans="1:11" s="66" customFormat="1" ht="84" x14ac:dyDescent="0.2">
      <c r="A120" s="66" t="s">
        <v>401</v>
      </c>
      <c r="B120" s="68">
        <v>42614</v>
      </c>
      <c r="C120" s="68" t="s">
        <v>202</v>
      </c>
      <c r="D120" s="66" t="s">
        <v>525</v>
      </c>
      <c r="E120" s="1" t="s">
        <v>23</v>
      </c>
      <c r="F120" s="1" t="s">
        <v>452</v>
      </c>
      <c r="G120" s="46" t="s">
        <v>91</v>
      </c>
      <c r="H120" s="46">
        <f>VLOOKUP(G120,lookups!$B$10:$C$22,2)</f>
        <v>10</v>
      </c>
      <c r="I120" s="157" t="s">
        <v>91</v>
      </c>
      <c r="J120" s="46">
        <f>VLOOKUP(I120,lookups!$B$10:$C$22,2)</f>
        <v>10</v>
      </c>
      <c r="K120" s="5" t="s">
        <v>82</v>
      </c>
    </row>
    <row r="121" spans="1:11" s="66" customFormat="1" ht="96" x14ac:dyDescent="0.2">
      <c r="A121" s="66" t="s">
        <v>401</v>
      </c>
      <c r="B121" s="68">
        <v>42614</v>
      </c>
      <c r="C121" s="68" t="s">
        <v>202</v>
      </c>
      <c r="D121" s="66" t="s">
        <v>525</v>
      </c>
      <c r="E121" s="1" t="s">
        <v>25</v>
      </c>
      <c r="F121" s="1" t="s">
        <v>453</v>
      </c>
      <c r="G121" s="46" t="s">
        <v>91</v>
      </c>
      <c r="H121" s="46">
        <f>VLOOKUP(G121,lookups!$B$10:$C$22,2)</f>
        <v>10</v>
      </c>
      <c r="I121" s="157" t="s">
        <v>91</v>
      </c>
      <c r="J121" s="46">
        <f>VLOOKUP(I121,lookups!$B$10:$C$22,2)</f>
        <v>10</v>
      </c>
      <c r="K121" s="5" t="s">
        <v>82</v>
      </c>
    </row>
    <row r="122" spans="1:11" s="66" customFormat="1" ht="72" x14ac:dyDescent="0.2">
      <c r="A122" s="66" t="s">
        <v>401</v>
      </c>
      <c r="B122" s="68">
        <v>42614</v>
      </c>
      <c r="C122" s="68" t="s">
        <v>202</v>
      </c>
      <c r="D122" s="66" t="s">
        <v>525</v>
      </c>
      <c r="E122" s="1" t="s">
        <v>27</v>
      </c>
      <c r="F122" s="1" t="s">
        <v>454</v>
      </c>
      <c r="G122" s="46" t="s">
        <v>91</v>
      </c>
      <c r="H122" s="46">
        <f>VLOOKUP(G122,lookups!$B$10:$C$22,2)</f>
        <v>10</v>
      </c>
      <c r="I122" s="157" t="s">
        <v>91</v>
      </c>
      <c r="J122" s="46">
        <f>VLOOKUP(I122,lookups!$B$10:$C$22,2)</f>
        <v>10</v>
      </c>
      <c r="K122" s="5" t="s">
        <v>82</v>
      </c>
    </row>
    <row r="123" spans="1:11" s="66" customFormat="1" ht="72" x14ac:dyDescent="0.2">
      <c r="A123" s="66" t="s">
        <v>401</v>
      </c>
      <c r="B123" s="68">
        <v>42614</v>
      </c>
      <c r="C123" s="68" t="s">
        <v>202</v>
      </c>
      <c r="D123" s="66" t="s">
        <v>525</v>
      </c>
      <c r="E123" s="1" t="s">
        <v>223</v>
      </c>
      <c r="F123" s="1" t="s">
        <v>455</v>
      </c>
      <c r="G123" s="46" t="s">
        <v>91</v>
      </c>
      <c r="H123" s="46">
        <f>VLOOKUP(G123,lookups!$B$10:$C$22,2)</f>
        <v>10</v>
      </c>
      <c r="I123" s="157" t="s">
        <v>91</v>
      </c>
      <c r="J123" s="46">
        <f>VLOOKUP(I123,lookups!$B$10:$C$22,2)</f>
        <v>10</v>
      </c>
      <c r="K123" s="5" t="s">
        <v>82</v>
      </c>
    </row>
    <row r="124" spans="1:11" s="66" customFormat="1" ht="60" x14ac:dyDescent="0.2">
      <c r="A124" s="66" t="s">
        <v>401</v>
      </c>
      <c r="B124" s="68">
        <v>42614</v>
      </c>
      <c r="C124" s="68" t="s">
        <v>202</v>
      </c>
      <c r="D124" s="66" t="s">
        <v>525</v>
      </c>
      <c r="E124" s="1" t="s">
        <v>456</v>
      </c>
      <c r="F124" s="1" t="s">
        <v>457</v>
      </c>
      <c r="G124" s="46" t="s">
        <v>91</v>
      </c>
      <c r="H124" s="46">
        <f>VLOOKUP(G124,lookups!$B$10:$C$22,2)</f>
        <v>10</v>
      </c>
      <c r="I124" s="157" t="s">
        <v>91</v>
      </c>
      <c r="J124" s="46">
        <f>VLOOKUP(I124,lookups!$B$10:$C$22,2)</f>
        <v>10</v>
      </c>
      <c r="K124" s="5" t="s">
        <v>82</v>
      </c>
    </row>
    <row r="125" spans="1:11" s="66" customFormat="1" ht="24" x14ac:dyDescent="0.2">
      <c r="A125" s="66" t="s">
        <v>401</v>
      </c>
      <c r="B125" s="68">
        <v>42614</v>
      </c>
      <c r="C125" s="68" t="s">
        <v>202</v>
      </c>
      <c r="D125" s="66" t="s">
        <v>525</v>
      </c>
      <c r="E125" s="1" t="s">
        <v>458</v>
      </c>
      <c r="F125" s="1" t="s">
        <v>459</v>
      </c>
      <c r="G125" s="46" t="s">
        <v>88</v>
      </c>
      <c r="H125" s="46">
        <f>VLOOKUP(G125,lookups!$B$10:$C$22,2)</f>
        <v>100</v>
      </c>
      <c r="I125" s="157">
        <v>0</v>
      </c>
      <c r="J125" s="46">
        <f>VLOOKUP(I125,lookups!$B$10:$C$22,2)</f>
        <v>0</v>
      </c>
      <c r="K125" s="5" t="s">
        <v>81</v>
      </c>
    </row>
    <row r="126" spans="1:11" s="66" customFormat="1" ht="24" x14ac:dyDescent="0.2">
      <c r="A126" s="66" t="s">
        <v>401</v>
      </c>
      <c r="B126" s="68">
        <v>42614</v>
      </c>
      <c r="C126" s="68" t="s">
        <v>202</v>
      </c>
      <c r="D126" s="66" t="s">
        <v>525</v>
      </c>
      <c r="E126" s="1" t="s">
        <v>460</v>
      </c>
      <c r="F126" s="1" t="s">
        <v>461</v>
      </c>
      <c r="G126" s="46" t="s">
        <v>94</v>
      </c>
      <c r="H126" s="46">
        <f>VLOOKUP(G126,lookups!$B$10:$C$22,2)</f>
        <v>1</v>
      </c>
      <c r="I126" s="157">
        <v>0</v>
      </c>
      <c r="J126" s="46">
        <f>VLOOKUP(I126,lookups!$B$10:$C$22,2)</f>
        <v>0</v>
      </c>
      <c r="K126" s="5" t="s">
        <v>81</v>
      </c>
    </row>
    <row r="127" spans="1:11" s="66" customFormat="1" x14ac:dyDescent="0.2">
      <c r="A127" s="66" t="s">
        <v>401</v>
      </c>
      <c r="B127" s="68">
        <v>42614</v>
      </c>
      <c r="C127" s="68" t="s">
        <v>202</v>
      </c>
      <c r="D127" s="66" t="s">
        <v>525</v>
      </c>
      <c r="E127" s="1" t="s">
        <v>462</v>
      </c>
      <c r="F127" s="1" t="s">
        <v>463</v>
      </c>
      <c r="G127" s="46" t="s">
        <v>91</v>
      </c>
      <c r="H127" s="46">
        <f>VLOOKUP(G127,lookups!$B$10:$C$22,2)</f>
        <v>10</v>
      </c>
      <c r="I127" s="157">
        <v>0</v>
      </c>
      <c r="J127" s="46">
        <f>VLOOKUP(I127,lookups!$B$10:$C$22,2)</f>
        <v>0</v>
      </c>
      <c r="K127" s="5" t="s">
        <v>81</v>
      </c>
    </row>
    <row r="128" spans="1:11" s="66" customFormat="1" ht="36" x14ac:dyDescent="0.2">
      <c r="A128" s="66" t="s">
        <v>401</v>
      </c>
      <c r="B128" s="68">
        <v>42614</v>
      </c>
      <c r="C128" s="68" t="s">
        <v>202</v>
      </c>
      <c r="D128" s="66" t="s">
        <v>525</v>
      </c>
      <c r="E128" s="1" t="s">
        <v>464</v>
      </c>
      <c r="F128" s="1" t="s">
        <v>465</v>
      </c>
      <c r="G128" s="46" t="s">
        <v>91</v>
      </c>
      <c r="H128" s="46">
        <f>VLOOKUP(G128,lookups!$B$10:$C$22,2)</f>
        <v>10</v>
      </c>
      <c r="I128" s="157">
        <v>0</v>
      </c>
      <c r="J128" s="46">
        <f>VLOOKUP(I128,lookups!$B$10:$C$22,2)</f>
        <v>0</v>
      </c>
      <c r="K128" s="5" t="s">
        <v>81</v>
      </c>
    </row>
    <row r="129" spans="1:11" s="66" customFormat="1" x14ac:dyDescent="0.2">
      <c r="A129" s="66" t="s">
        <v>401</v>
      </c>
      <c r="B129" s="68">
        <v>42614</v>
      </c>
      <c r="C129" s="68" t="s">
        <v>202</v>
      </c>
      <c r="D129" s="66" t="s">
        <v>525</v>
      </c>
      <c r="E129" s="1" t="s">
        <v>466</v>
      </c>
      <c r="F129" s="1" t="s">
        <v>467</v>
      </c>
      <c r="G129" s="46" t="s">
        <v>88</v>
      </c>
      <c r="H129" s="46">
        <f>VLOOKUP(G129,lookups!$B$10:$C$22,2)</f>
        <v>100</v>
      </c>
      <c r="I129" s="157">
        <v>0</v>
      </c>
      <c r="J129" s="46">
        <f>VLOOKUP(I129,lookups!$B$10:$C$22,2)</f>
        <v>0</v>
      </c>
      <c r="K129" s="5" t="s">
        <v>81</v>
      </c>
    </row>
    <row r="130" spans="1:11" s="66" customFormat="1" ht="216" x14ac:dyDescent="0.2">
      <c r="A130" s="66" t="s">
        <v>401</v>
      </c>
      <c r="B130" s="68">
        <v>42614</v>
      </c>
      <c r="C130" s="68" t="s">
        <v>202</v>
      </c>
      <c r="D130" s="66" t="s">
        <v>525</v>
      </c>
      <c r="E130" s="1" t="s">
        <v>468</v>
      </c>
      <c r="F130" s="1" t="s">
        <v>469</v>
      </c>
      <c r="G130" s="46" t="s">
        <v>88</v>
      </c>
      <c r="H130" s="46">
        <f>VLOOKUP(G130,lookups!$B$10:$C$22,2)</f>
        <v>100</v>
      </c>
      <c r="I130" s="157">
        <v>0</v>
      </c>
      <c r="J130" s="46">
        <f>VLOOKUP(I130,lookups!$B$10:$C$22,2)</f>
        <v>0</v>
      </c>
      <c r="K130" s="5" t="s">
        <v>81</v>
      </c>
    </row>
    <row r="131" spans="1:11" s="66" customFormat="1" ht="48" x14ac:dyDescent="0.2">
      <c r="A131" s="66" t="s">
        <v>401</v>
      </c>
      <c r="B131" s="68">
        <v>42614</v>
      </c>
      <c r="C131" s="68" t="s">
        <v>202</v>
      </c>
      <c r="D131" s="66" t="s">
        <v>525</v>
      </c>
      <c r="E131" s="1" t="s">
        <v>470</v>
      </c>
      <c r="F131" s="1" t="s">
        <v>471</v>
      </c>
      <c r="G131" s="46" t="s">
        <v>88</v>
      </c>
      <c r="H131" s="46">
        <f>VLOOKUP(G131,lookups!$B$10:$C$22,2)</f>
        <v>100</v>
      </c>
      <c r="I131" s="157">
        <v>0</v>
      </c>
      <c r="J131" s="46">
        <f>VLOOKUP(I131,lookups!$B$10:$C$22,2)</f>
        <v>0</v>
      </c>
      <c r="K131" s="5" t="s">
        <v>81</v>
      </c>
    </row>
    <row r="132" spans="1:11" s="66" customFormat="1" x14ac:dyDescent="0.2">
      <c r="A132" s="66" t="s">
        <v>401</v>
      </c>
      <c r="B132" s="68">
        <v>42614</v>
      </c>
      <c r="C132" s="68" t="s">
        <v>202</v>
      </c>
      <c r="D132" s="66" t="s">
        <v>525</v>
      </c>
      <c r="E132" s="1" t="s">
        <v>472</v>
      </c>
      <c r="F132" s="7" t="s">
        <v>473</v>
      </c>
      <c r="G132" s="46" t="s">
        <v>91</v>
      </c>
      <c r="H132" s="46">
        <f>VLOOKUP(G132,lookups!$B$10:$C$22,2)</f>
        <v>10</v>
      </c>
      <c r="I132" s="157">
        <v>0</v>
      </c>
      <c r="J132" s="46">
        <f>VLOOKUP(I132,lookups!$B$10:$C$22,2)</f>
        <v>0</v>
      </c>
      <c r="K132" s="5" t="s">
        <v>81</v>
      </c>
    </row>
    <row r="133" spans="1:11" s="66" customFormat="1" ht="24" x14ac:dyDescent="0.2">
      <c r="A133" s="66" t="s">
        <v>401</v>
      </c>
      <c r="B133" s="68">
        <v>42614</v>
      </c>
      <c r="C133" s="68" t="s">
        <v>202</v>
      </c>
      <c r="D133" s="66" t="s">
        <v>525</v>
      </c>
      <c r="E133" s="1" t="s">
        <v>474</v>
      </c>
      <c r="F133" s="7" t="s">
        <v>475</v>
      </c>
      <c r="G133" s="46" t="s">
        <v>88</v>
      </c>
      <c r="H133" s="46">
        <f>VLOOKUP(G133,lookups!$B$10:$C$22,2)</f>
        <v>100</v>
      </c>
      <c r="I133" s="157" t="s">
        <v>91</v>
      </c>
      <c r="J133" s="46">
        <f>VLOOKUP(I133,lookups!$B$10:$C$22,2)</f>
        <v>10</v>
      </c>
      <c r="K133" s="5" t="s">
        <v>82</v>
      </c>
    </row>
    <row r="134" spans="1:11" s="66" customFormat="1" ht="60" x14ac:dyDescent="0.2">
      <c r="A134" s="66" t="s">
        <v>401</v>
      </c>
      <c r="B134" s="68">
        <v>42614</v>
      </c>
      <c r="C134" s="68" t="s">
        <v>202</v>
      </c>
      <c r="D134" s="66" t="s">
        <v>525</v>
      </c>
      <c r="E134" s="1" t="s">
        <v>476</v>
      </c>
      <c r="F134" s="7" t="s">
        <v>477</v>
      </c>
      <c r="G134" s="46" t="s">
        <v>88</v>
      </c>
      <c r="H134" s="46">
        <f>VLOOKUP(G134,lookups!$B$10:$C$22,2)</f>
        <v>100</v>
      </c>
      <c r="I134" s="157" t="s">
        <v>88</v>
      </c>
      <c r="J134" s="46">
        <f>VLOOKUP(I134,lookups!$B$10:$C$22,2)</f>
        <v>100</v>
      </c>
      <c r="K134" s="5" t="s">
        <v>82</v>
      </c>
    </row>
    <row r="135" spans="1:11" s="66" customFormat="1" ht="60" x14ac:dyDescent="0.2">
      <c r="A135" s="66" t="s">
        <v>401</v>
      </c>
      <c r="B135" s="68">
        <v>42614</v>
      </c>
      <c r="C135" s="68" t="s">
        <v>202</v>
      </c>
      <c r="D135" s="66" t="s">
        <v>525</v>
      </c>
      <c r="E135" s="1" t="s">
        <v>478</v>
      </c>
      <c r="F135" s="7" t="s">
        <v>479</v>
      </c>
      <c r="G135" s="46" t="s">
        <v>88</v>
      </c>
      <c r="H135" s="46">
        <f>VLOOKUP(G135,lookups!$B$10:$C$22,2)</f>
        <v>100</v>
      </c>
      <c r="I135" s="157" t="s">
        <v>88</v>
      </c>
      <c r="J135" s="46">
        <f>VLOOKUP(I135,lookups!$B$10:$C$22,2)</f>
        <v>100</v>
      </c>
      <c r="K135" s="5" t="s">
        <v>82</v>
      </c>
    </row>
    <row r="136" spans="1:11" s="66" customFormat="1" ht="72" x14ac:dyDescent="0.2">
      <c r="A136" s="66" t="s">
        <v>401</v>
      </c>
      <c r="B136" s="68">
        <v>42614</v>
      </c>
      <c r="C136" s="68" t="s">
        <v>202</v>
      </c>
      <c r="D136" s="66" t="s">
        <v>525</v>
      </c>
      <c r="E136" s="1" t="s">
        <v>480</v>
      </c>
      <c r="F136" s="1" t="s">
        <v>481</v>
      </c>
      <c r="G136" s="46" t="s">
        <v>88</v>
      </c>
      <c r="H136" s="46">
        <f>VLOOKUP(G136,lookups!$B$10:$C$22,2)</f>
        <v>100</v>
      </c>
      <c r="I136" s="157" t="s">
        <v>88</v>
      </c>
      <c r="J136" s="46">
        <f>VLOOKUP(I136,lookups!$B$10:$C$22,2)</f>
        <v>100</v>
      </c>
      <c r="K136" s="5" t="s">
        <v>82</v>
      </c>
    </row>
    <row r="137" spans="1:11" s="66" customFormat="1" ht="72" x14ac:dyDescent="0.2">
      <c r="A137" s="66" t="s">
        <v>401</v>
      </c>
      <c r="B137" s="68">
        <v>42614</v>
      </c>
      <c r="C137" s="68" t="s">
        <v>202</v>
      </c>
      <c r="D137" s="66" t="s">
        <v>525</v>
      </c>
      <c r="E137" s="1" t="s">
        <v>482</v>
      </c>
      <c r="F137" s="1" t="s">
        <v>483</v>
      </c>
      <c r="G137" s="46" t="s">
        <v>91</v>
      </c>
      <c r="H137" s="46">
        <f>VLOOKUP(G137,lookups!$B$10:$C$22,2)</f>
        <v>10</v>
      </c>
      <c r="I137" s="157" t="s">
        <v>91</v>
      </c>
      <c r="J137" s="46">
        <f>VLOOKUP(I137,lookups!$B$10:$C$22,2)</f>
        <v>10</v>
      </c>
      <c r="K137" s="5" t="s">
        <v>82</v>
      </c>
    </row>
    <row r="138" spans="1:11" s="66" customFormat="1" ht="72" x14ac:dyDescent="0.2">
      <c r="A138" s="66" t="s">
        <v>401</v>
      </c>
      <c r="B138" s="68">
        <v>42614</v>
      </c>
      <c r="C138" s="68" t="s">
        <v>202</v>
      </c>
      <c r="D138" s="66" t="s">
        <v>525</v>
      </c>
      <c r="E138" s="1" t="s">
        <v>484</v>
      </c>
      <c r="F138" s="1" t="s">
        <v>485</v>
      </c>
      <c r="G138" s="46" t="s">
        <v>88</v>
      </c>
      <c r="H138" s="46">
        <f>VLOOKUP(G138,lookups!$B$10:$C$22,2)</f>
        <v>100</v>
      </c>
      <c r="I138" s="157" t="s">
        <v>88</v>
      </c>
      <c r="J138" s="46">
        <f>VLOOKUP(I138,lookups!$B$10:$C$22,2)</f>
        <v>100</v>
      </c>
      <c r="K138" s="5" t="s">
        <v>82</v>
      </c>
    </row>
    <row r="139" spans="1:11" s="66" customFormat="1" ht="60" x14ac:dyDescent="0.2">
      <c r="A139" s="66" t="s">
        <v>401</v>
      </c>
      <c r="B139" s="68">
        <v>42614</v>
      </c>
      <c r="C139" s="68" t="s">
        <v>202</v>
      </c>
      <c r="D139" s="66" t="s">
        <v>525</v>
      </c>
      <c r="E139" s="1" t="s">
        <v>486</v>
      </c>
      <c r="F139" s="1" t="s">
        <v>487</v>
      </c>
      <c r="G139" s="46" t="s">
        <v>91</v>
      </c>
      <c r="H139" s="46">
        <f>VLOOKUP(G139,lookups!$B$10:$C$22,2)</f>
        <v>10</v>
      </c>
      <c r="I139" s="157" t="s">
        <v>91</v>
      </c>
      <c r="J139" s="46">
        <f>VLOOKUP(I139,lookups!$B$10:$C$22,2)</f>
        <v>10</v>
      </c>
      <c r="K139" s="5" t="s">
        <v>82</v>
      </c>
    </row>
    <row r="140" spans="1:11" s="66" customFormat="1" x14ac:dyDescent="0.2">
      <c r="A140" s="66" t="s">
        <v>401</v>
      </c>
      <c r="B140" s="68">
        <v>42614</v>
      </c>
      <c r="C140" s="68" t="s">
        <v>202</v>
      </c>
      <c r="D140" s="66" t="s">
        <v>525</v>
      </c>
      <c r="E140" s="1" t="s">
        <v>239</v>
      </c>
      <c r="F140" s="1" t="s">
        <v>488</v>
      </c>
      <c r="G140" s="46" t="s">
        <v>88</v>
      </c>
      <c r="H140" s="46">
        <f>VLOOKUP(G140,lookups!$B$10:$C$22,2)</f>
        <v>100</v>
      </c>
      <c r="I140" s="157">
        <v>0</v>
      </c>
      <c r="J140" s="46">
        <f>VLOOKUP(I140,lookups!$B$10:$C$22,2)</f>
        <v>0</v>
      </c>
      <c r="K140" s="5" t="s">
        <v>81</v>
      </c>
    </row>
    <row r="141" spans="1:11" s="66" customFormat="1" ht="24" x14ac:dyDescent="0.2">
      <c r="A141" s="66" t="s">
        <v>401</v>
      </c>
      <c r="B141" s="68">
        <v>42614</v>
      </c>
      <c r="C141" s="68" t="s">
        <v>202</v>
      </c>
      <c r="D141" s="66" t="s">
        <v>525</v>
      </c>
      <c r="E141" s="1" t="s">
        <v>489</v>
      </c>
      <c r="F141" s="1" t="s">
        <v>490</v>
      </c>
      <c r="G141" s="46" t="s">
        <v>88</v>
      </c>
      <c r="H141" s="46">
        <f>VLOOKUP(G141,lookups!$B$10:$C$22,2)</f>
        <v>100</v>
      </c>
      <c r="I141" s="157">
        <v>0</v>
      </c>
      <c r="J141" s="46">
        <f>VLOOKUP(I141,lookups!$B$10:$C$22,2)</f>
        <v>0</v>
      </c>
      <c r="K141" s="5" t="s">
        <v>81</v>
      </c>
    </row>
    <row r="142" spans="1:11" s="66" customFormat="1" ht="60" x14ac:dyDescent="0.2">
      <c r="A142" s="66" t="s">
        <v>401</v>
      </c>
      <c r="B142" s="68">
        <v>42614</v>
      </c>
      <c r="C142" s="68" t="s">
        <v>202</v>
      </c>
      <c r="D142" s="66" t="s">
        <v>525</v>
      </c>
      <c r="E142" s="1" t="s">
        <v>491</v>
      </c>
      <c r="F142" s="7" t="s">
        <v>492</v>
      </c>
      <c r="G142" s="46" t="s">
        <v>88</v>
      </c>
      <c r="H142" s="46">
        <f>VLOOKUP(G142,lookups!$B$10:$C$22,2)</f>
        <v>100</v>
      </c>
      <c r="I142" s="157">
        <v>0</v>
      </c>
      <c r="J142" s="46">
        <f>VLOOKUP(I142,lookups!$B$10:$C$22,2)</f>
        <v>0</v>
      </c>
      <c r="K142" s="5" t="s">
        <v>81</v>
      </c>
    </row>
    <row r="143" spans="1:11" s="66" customFormat="1" ht="24" x14ac:dyDescent="0.2">
      <c r="A143" s="66" t="s">
        <v>401</v>
      </c>
      <c r="B143" s="68">
        <v>42614</v>
      </c>
      <c r="C143" s="68" t="s">
        <v>202</v>
      </c>
      <c r="D143" s="66" t="s">
        <v>525</v>
      </c>
      <c r="E143" s="1" t="s">
        <v>493</v>
      </c>
      <c r="F143" s="7" t="s">
        <v>494</v>
      </c>
      <c r="G143" s="46" t="s">
        <v>91</v>
      </c>
      <c r="H143" s="46">
        <f>VLOOKUP(G143,lookups!$B$10:$C$22,2)</f>
        <v>10</v>
      </c>
      <c r="I143" s="157">
        <v>0</v>
      </c>
      <c r="J143" s="46">
        <f>VLOOKUP(I143,lookups!$B$10:$C$22,2)</f>
        <v>0</v>
      </c>
      <c r="K143" s="5" t="s">
        <v>81</v>
      </c>
    </row>
    <row r="144" spans="1:11" s="66" customFormat="1" ht="36" x14ac:dyDescent="0.2">
      <c r="A144" s="66" t="s">
        <v>401</v>
      </c>
      <c r="B144" s="68">
        <v>42614</v>
      </c>
      <c r="C144" s="68" t="s">
        <v>202</v>
      </c>
      <c r="D144" s="66" t="s">
        <v>525</v>
      </c>
      <c r="E144" s="1" t="s">
        <v>168</v>
      </c>
      <c r="F144" s="7" t="s">
        <v>495</v>
      </c>
      <c r="G144" s="46" t="s">
        <v>91</v>
      </c>
      <c r="H144" s="46">
        <f>VLOOKUP(G144,lookups!$B$10:$C$22,2)</f>
        <v>10</v>
      </c>
      <c r="I144" s="157">
        <v>0</v>
      </c>
      <c r="J144" s="46">
        <f>VLOOKUP(I144,lookups!$B$10:$C$22,2)</f>
        <v>0</v>
      </c>
      <c r="K144" s="5" t="s">
        <v>81</v>
      </c>
    </row>
    <row r="145" spans="1:11" s="66" customFormat="1" ht="36" x14ac:dyDescent="0.2">
      <c r="A145" s="66" t="s">
        <v>401</v>
      </c>
      <c r="B145" s="68">
        <v>42614</v>
      </c>
      <c r="C145" s="68" t="s">
        <v>202</v>
      </c>
      <c r="D145" s="66" t="s">
        <v>525</v>
      </c>
      <c r="E145" s="1" t="s">
        <v>170</v>
      </c>
      <c r="F145" s="7" t="s">
        <v>496</v>
      </c>
      <c r="G145" s="46" t="s">
        <v>91</v>
      </c>
      <c r="H145" s="46">
        <f>VLOOKUP(G145,lookups!$B$10:$C$22,2)</f>
        <v>10</v>
      </c>
      <c r="I145" s="157">
        <v>0</v>
      </c>
      <c r="J145" s="46">
        <f>VLOOKUP(I145,lookups!$B$10:$C$22,2)</f>
        <v>0</v>
      </c>
      <c r="K145" s="5" t="s">
        <v>81</v>
      </c>
    </row>
    <row r="146" spans="1:11" s="66" customFormat="1" ht="36" x14ac:dyDescent="0.2">
      <c r="A146" s="66" t="s">
        <v>401</v>
      </c>
      <c r="B146" s="68">
        <v>42614</v>
      </c>
      <c r="C146" s="68" t="s">
        <v>202</v>
      </c>
      <c r="D146" s="66" t="s">
        <v>525</v>
      </c>
      <c r="E146" s="1" t="s">
        <v>172</v>
      </c>
      <c r="F146" s="7" t="s">
        <v>497</v>
      </c>
      <c r="G146" s="46" t="s">
        <v>91</v>
      </c>
      <c r="H146" s="46">
        <f>VLOOKUP(G146,lookups!$B$10:$C$22,2)</f>
        <v>10</v>
      </c>
      <c r="I146" s="157">
        <v>0</v>
      </c>
      <c r="J146" s="46">
        <f>VLOOKUP(I146,lookups!$B$10:$C$22,2)</f>
        <v>0</v>
      </c>
      <c r="K146" s="5" t="s">
        <v>81</v>
      </c>
    </row>
    <row r="147" spans="1:11" s="66" customFormat="1" ht="36" x14ac:dyDescent="0.2">
      <c r="A147" s="66" t="s">
        <v>401</v>
      </c>
      <c r="B147" s="68">
        <v>42614</v>
      </c>
      <c r="C147" s="68" t="s">
        <v>202</v>
      </c>
      <c r="D147" s="66" t="s">
        <v>525</v>
      </c>
      <c r="E147" s="1" t="s">
        <v>175</v>
      </c>
      <c r="F147" s="1" t="s">
        <v>498</v>
      </c>
      <c r="G147" s="46" t="s">
        <v>88</v>
      </c>
      <c r="H147" s="46">
        <f>VLOOKUP(G147,lookups!$B$10:$C$22,2)</f>
        <v>100</v>
      </c>
      <c r="I147" s="157">
        <v>0</v>
      </c>
      <c r="J147" s="46">
        <f>VLOOKUP(I147,lookups!$B$10:$C$22,2)</f>
        <v>0</v>
      </c>
      <c r="K147" s="5" t="s">
        <v>81</v>
      </c>
    </row>
    <row r="148" spans="1:11" s="66" customFormat="1" ht="24" x14ac:dyDescent="0.2">
      <c r="A148" s="66" t="s">
        <v>401</v>
      </c>
      <c r="B148" s="68">
        <v>42614</v>
      </c>
      <c r="C148" s="68" t="s">
        <v>202</v>
      </c>
      <c r="D148" s="66" t="s">
        <v>525</v>
      </c>
      <c r="E148" s="1" t="s">
        <v>499</v>
      </c>
      <c r="F148" s="1" t="s">
        <v>500</v>
      </c>
      <c r="G148" s="46" t="s">
        <v>91</v>
      </c>
      <c r="H148" s="46">
        <f>VLOOKUP(G148,lookups!$B$10:$C$22,2)</f>
        <v>10</v>
      </c>
      <c r="I148" s="157">
        <v>0</v>
      </c>
      <c r="J148" s="46">
        <f>VLOOKUP(I148,lookups!$B$10:$C$22,2)</f>
        <v>0</v>
      </c>
      <c r="K148" s="5" t="s">
        <v>81</v>
      </c>
    </row>
    <row r="149" spans="1:11" s="66" customFormat="1" ht="24" x14ac:dyDescent="0.2">
      <c r="A149" s="66" t="s">
        <v>401</v>
      </c>
      <c r="B149" s="68">
        <v>42614</v>
      </c>
      <c r="C149" s="68" t="s">
        <v>202</v>
      </c>
      <c r="D149" s="66" t="s">
        <v>525</v>
      </c>
      <c r="E149" s="1" t="s">
        <v>501</v>
      </c>
      <c r="F149" s="1" t="s">
        <v>502</v>
      </c>
      <c r="G149" s="46" t="s">
        <v>94</v>
      </c>
      <c r="H149" s="46">
        <f>VLOOKUP(G149,lookups!$B$10:$C$22,2)</f>
        <v>1</v>
      </c>
      <c r="I149" s="157">
        <v>0</v>
      </c>
      <c r="J149" s="46">
        <f>VLOOKUP(I149,lookups!$B$10:$C$22,2)</f>
        <v>0</v>
      </c>
      <c r="K149" s="5" t="s">
        <v>81</v>
      </c>
    </row>
    <row r="150" spans="1:11" s="66" customFormat="1" ht="24" x14ac:dyDescent="0.2">
      <c r="A150" s="66" t="s">
        <v>401</v>
      </c>
      <c r="B150" s="68">
        <v>42614</v>
      </c>
      <c r="C150" s="68" t="s">
        <v>202</v>
      </c>
      <c r="D150" s="66" t="s">
        <v>525</v>
      </c>
      <c r="E150" s="1" t="s">
        <v>503</v>
      </c>
      <c r="F150" s="1" t="s">
        <v>504</v>
      </c>
      <c r="G150" s="46" t="s">
        <v>91</v>
      </c>
      <c r="H150" s="46">
        <f>VLOOKUP(G150,lookups!$B$10:$C$22,2)</f>
        <v>10</v>
      </c>
      <c r="I150" s="157">
        <v>0</v>
      </c>
      <c r="J150" s="46">
        <f>VLOOKUP(I150,lookups!$B$10:$C$22,2)</f>
        <v>0</v>
      </c>
      <c r="K150" s="5" t="s">
        <v>81</v>
      </c>
    </row>
    <row r="151" spans="1:11" s="66" customFormat="1" ht="36" x14ac:dyDescent="0.2">
      <c r="A151" s="66" t="s">
        <v>401</v>
      </c>
      <c r="B151" s="68">
        <v>42614</v>
      </c>
      <c r="C151" s="68" t="s">
        <v>202</v>
      </c>
      <c r="D151" s="66" t="s">
        <v>525</v>
      </c>
      <c r="E151" s="1" t="s">
        <v>505</v>
      </c>
      <c r="F151" s="1" t="s">
        <v>506</v>
      </c>
      <c r="G151" s="46" t="s">
        <v>91</v>
      </c>
      <c r="H151" s="46">
        <f>VLOOKUP(G151,lookups!$B$10:$C$22,2)</f>
        <v>10</v>
      </c>
      <c r="I151" s="157">
        <v>0</v>
      </c>
      <c r="J151" s="46">
        <f>VLOOKUP(I151,lookups!$B$10:$C$22,2)</f>
        <v>0</v>
      </c>
      <c r="K151" s="5" t="s">
        <v>81</v>
      </c>
    </row>
    <row r="152" spans="1:11" s="66" customFormat="1" ht="48" x14ac:dyDescent="0.2">
      <c r="A152" s="66" t="s">
        <v>401</v>
      </c>
      <c r="B152" s="68">
        <v>42614</v>
      </c>
      <c r="C152" s="68" t="s">
        <v>202</v>
      </c>
      <c r="D152" s="66" t="s">
        <v>525</v>
      </c>
      <c r="E152" s="1" t="s">
        <v>507</v>
      </c>
      <c r="F152" s="1" t="s">
        <v>508</v>
      </c>
      <c r="G152" s="46" t="s">
        <v>92</v>
      </c>
      <c r="H152" s="46">
        <f>VLOOKUP(G152,lookups!$B$10:$C$22,2)</f>
        <v>10</v>
      </c>
      <c r="I152" s="157" t="s">
        <v>92</v>
      </c>
      <c r="J152" s="46">
        <f>VLOOKUP(I152,lookups!$B$10:$C$22,2)</f>
        <v>10</v>
      </c>
      <c r="K152" s="5" t="s">
        <v>82</v>
      </c>
    </row>
    <row r="153" spans="1:11" s="66" customFormat="1" ht="36" x14ac:dyDescent="0.2">
      <c r="A153" s="66" t="s">
        <v>401</v>
      </c>
      <c r="B153" s="68">
        <v>42614</v>
      </c>
      <c r="C153" s="68" t="s">
        <v>202</v>
      </c>
      <c r="D153" s="66" t="s">
        <v>525</v>
      </c>
      <c r="E153" s="1" t="s">
        <v>509</v>
      </c>
      <c r="F153" s="1" t="s">
        <v>510</v>
      </c>
      <c r="G153" s="46" t="s">
        <v>91</v>
      </c>
      <c r="H153" s="46">
        <f>VLOOKUP(G153,lookups!$B$10:$C$22,2)</f>
        <v>10</v>
      </c>
      <c r="I153" s="157" t="s">
        <v>91</v>
      </c>
      <c r="J153" s="46">
        <f>VLOOKUP(I153,lookups!$B$10:$C$22,2)</f>
        <v>10</v>
      </c>
      <c r="K153" s="5" t="s">
        <v>82</v>
      </c>
    </row>
    <row r="154" spans="1:11" s="66" customFormat="1" ht="24" x14ac:dyDescent="0.2">
      <c r="A154" s="66" t="s">
        <v>401</v>
      </c>
      <c r="B154" s="68">
        <v>42614</v>
      </c>
      <c r="C154" s="68" t="s">
        <v>202</v>
      </c>
      <c r="D154" s="66" t="s">
        <v>525</v>
      </c>
      <c r="E154" s="1" t="s">
        <v>511</v>
      </c>
      <c r="F154" s="1" t="s">
        <v>512</v>
      </c>
      <c r="G154" s="46" t="s">
        <v>88</v>
      </c>
      <c r="H154" s="46">
        <f>VLOOKUP(G154,lookups!$B$10:$C$22,2)</f>
        <v>100</v>
      </c>
      <c r="I154" s="157">
        <v>0</v>
      </c>
      <c r="J154" s="46">
        <f>VLOOKUP(I154,lookups!$B$10:$C$22,2)</f>
        <v>0</v>
      </c>
      <c r="K154" s="5" t="s">
        <v>81</v>
      </c>
    </row>
    <row r="155" spans="1:11" s="66" customFormat="1" x14ac:dyDescent="0.2">
      <c r="A155" s="66" t="s">
        <v>401</v>
      </c>
      <c r="B155" s="68">
        <v>42614</v>
      </c>
      <c r="C155" s="68" t="s">
        <v>202</v>
      </c>
      <c r="D155" s="66" t="s">
        <v>525</v>
      </c>
      <c r="E155" s="1" t="s">
        <v>513</v>
      </c>
      <c r="F155" s="1" t="s">
        <v>514</v>
      </c>
      <c r="G155" s="46" t="s">
        <v>88</v>
      </c>
      <c r="H155" s="46">
        <f>VLOOKUP(G155,lookups!$B$10:$C$22,2)</f>
        <v>100</v>
      </c>
      <c r="I155" s="157">
        <v>0</v>
      </c>
      <c r="J155" s="46">
        <f>VLOOKUP(I155,lookups!$B$10:$C$22,2)</f>
        <v>0</v>
      </c>
      <c r="K155" s="5" t="s">
        <v>81</v>
      </c>
    </row>
    <row r="156" spans="1:11" s="66" customFormat="1" ht="84" x14ac:dyDescent="0.2">
      <c r="A156" s="66" t="s">
        <v>401</v>
      </c>
      <c r="B156" s="68">
        <v>42614</v>
      </c>
      <c r="C156" s="68" t="s">
        <v>202</v>
      </c>
      <c r="D156" s="66" t="s">
        <v>525</v>
      </c>
      <c r="E156" s="1" t="s">
        <v>515</v>
      </c>
      <c r="F156" s="1" t="s">
        <v>516</v>
      </c>
      <c r="G156" s="46" t="s">
        <v>91</v>
      </c>
      <c r="H156" s="46">
        <f>VLOOKUP(G156,lookups!$B$10:$C$22,2)</f>
        <v>10</v>
      </c>
      <c r="I156" s="157">
        <v>0</v>
      </c>
      <c r="J156" s="46">
        <f>VLOOKUP(I156,lookups!$B$10:$C$22,2)</f>
        <v>0</v>
      </c>
      <c r="K156" s="5" t="s">
        <v>81</v>
      </c>
    </row>
    <row r="157" spans="1:11" s="66" customFormat="1" ht="24" x14ac:dyDescent="0.2">
      <c r="A157" s="66" t="s">
        <v>401</v>
      </c>
      <c r="B157" s="68">
        <v>42614</v>
      </c>
      <c r="C157" s="68" t="s">
        <v>202</v>
      </c>
      <c r="D157" s="66" t="s">
        <v>525</v>
      </c>
      <c r="E157" s="1" t="s">
        <v>517</v>
      </c>
      <c r="F157" s="1" t="s">
        <v>518</v>
      </c>
      <c r="G157" s="46" t="s">
        <v>91</v>
      </c>
      <c r="H157" s="46">
        <f>VLOOKUP(G157,lookups!$B$10:$C$22,2)</f>
        <v>10</v>
      </c>
      <c r="I157" s="157">
        <v>0</v>
      </c>
      <c r="J157" s="46">
        <f>VLOOKUP(I157,lookups!$B$10:$C$22,2)</f>
        <v>0</v>
      </c>
      <c r="K157" s="5" t="s">
        <v>81</v>
      </c>
    </row>
    <row r="158" spans="1:11" s="66" customFormat="1" ht="24" x14ac:dyDescent="0.2">
      <c r="A158" s="66" t="s">
        <v>401</v>
      </c>
      <c r="B158" s="68">
        <v>42614</v>
      </c>
      <c r="C158" s="68" t="s">
        <v>202</v>
      </c>
      <c r="D158" s="66" t="s">
        <v>525</v>
      </c>
      <c r="E158" s="1" t="s">
        <v>519</v>
      </c>
      <c r="F158" s="1" t="s">
        <v>520</v>
      </c>
      <c r="G158" s="46" t="s">
        <v>91</v>
      </c>
      <c r="H158" s="46">
        <f>VLOOKUP(G158,lookups!$B$10:$C$22,2)</f>
        <v>10</v>
      </c>
      <c r="I158" s="157">
        <v>0</v>
      </c>
      <c r="J158" s="46">
        <f>VLOOKUP(I158,lookups!$B$10:$C$22,2)</f>
        <v>0</v>
      </c>
      <c r="K158" s="5" t="s">
        <v>81</v>
      </c>
    </row>
    <row r="159" spans="1:11" s="66" customFormat="1" ht="24" x14ac:dyDescent="0.2">
      <c r="A159" s="66" t="s">
        <v>401</v>
      </c>
      <c r="B159" s="68">
        <v>42614</v>
      </c>
      <c r="C159" s="68" t="s">
        <v>202</v>
      </c>
      <c r="D159" s="66" t="s">
        <v>525</v>
      </c>
      <c r="E159" s="1" t="s">
        <v>43</v>
      </c>
      <c r="F159" s="1" t="s">
        <v>521</v>
      </c>
      <c r="G159" s="46" t="s">
        <v>91</v>
      </c>
      <c r="H159" s="46">
        <f>VLOOKUP(G159,lookups!$B$10:$C$22,2)</f>
        <v>10</v>
      </c>
      <c r="I159" s="157">
        <v>0</v>
      </c>
      <c r="J159" s="46">
        <f>VLOOKUP(I159,lookups!$B$10:$C$22,2)</f>
        <v>0</v>
      </c>
      <c r="K159" s="5" t="s">
        <v>81</v>
      </c>
    </row>
    <row r="160" spans="1:11" s="66" customFormat="1" ht="300" x14ac:dyDescent="0.2">
      <c r="A160" s="66" t="s">
        <v>401</v>
      </c>
      <c r="B160" s="68">
        <v>42614</v>
      </c>
      <c r="C160" s="68" t="s">
        <v>202</v>
      </c>
      <c r="D160" s="66" t="s">
        <v>525</v>
      </c>
      <c r="E160" s="1" t="s">
        <v>45</v>
      </c>
      <c r="F160" s="1" t="s">
        <v>522</v>
      </c>
      <c r="G160" s="46" t="s">
        <v>91</v>
      </c>
      <c r="H160" s="46">
        <f>VLOOKUP(G160,lookups!$B$10:$C$22,2)</f>
        <v>10</v>
      </c>
      <c r="I160" s="157">
        <v>0</v>
      </c>
      <c r="J160" s="46">
        <f>VLOOKUP(I160,lookups!$B$10:$C$22,2)</f>
        <v>0</v>
      </c>
      <c r="K160" s="5" t="s">
        <v>81</v>
      </c>
    </row>
    <row r="161" spans="1:11" s="66" customFormat="1" ht="336" x14ac:dyDescent="0.2">
      <c r="A161" s="66" t="s">
        <v>401</v>
      </c>
      <c r="B161" s="68">
        <v>42614</v>
      </c>
      <c r="C161" s="68" t="s">
        <v>202</v>
      </c>
      <c r="D161" s="66" t="s">
        <v>525</v>
      </c>
      <c r="E161" s="1" t="s">
        <v>57</v>
      </c>
      <c r="F161" s="1" t="s">
        <v>523</v>
      </c>
      <c r="G161" s="46" t="s">
        <v>88</v>
      </c>
      <c r="H161" s="46">
        <f>VLOOKUP(G161,lookups!$B$10:$C$22,2)</f>
        <v>100</v>
      </c>
      <c r="I161" s="157" t="s">
        <v>88</v>
      </c>
      <c r="J161" s="46">
        <f>VLOOKUP(I161,lookups!$B$10:$C$22,2)</f>
        <v>100</v>
      </c>
      <c r="K161" s="5" t="s">
        <v>82</v>
      </c>
    </row>
    <row r="162" spans="1:11" s="66" customFormat="1" ht="348" x14ac:dyDescent="0.2">
      <c r="A162" s="66" t="s">
        <v>401</v>
      </c>
      <c r="B162" s="68">
        <v>42614</v>
      </c>
      <c r="C162" s="68" t="s">
        <v>202</v>
      </c>
      <c r="D162" s="66" t="s">
        <v>525</v>
      </c>
      <c r="E162" s="1" t="s">
        <v>59</v>
      </c>
      <c r="F162" s="7" t="s">
        <v>524</v>
      </c>
      <c r="G162" s="46" t="s">
        <v>91</v>
      </c>
      <c r="H162" s="46">
        <f>VLOOKUP(G162,lookups!$B$10:$C$22,2)</f>
        <v>10</v>
      </c>
      <c r="I162" s="157" t="s">
        <v>91</v>
      </c>
      <c r="J162" s="46">
        <f>VLOOKUP(I162,lookups!$B$10:$C$22,2)</f>
        <v>10</v>
      </c>
      <c r="K162" s="5" t="s">
        <v>82</v>
      </c>
    </row>
    <row r="163" spans="1:11" s="66" customFormat="1" x14ac:dyDescent="0.2">
      <c r="B163" s="68"/>
      <c r="C163" s="68"/>
      <c r="D163" s="66" t="s">
        <v>525</v>
      </c>
      <c r="E163" s="1"/>
      <c r="F163" s="7"/>
      <c r="G163" s="46"/>
      <c r="H163" s="46">
        <f>SUM(H83:H162)</f>
        <v>2955</v>
      </c>
      <c r="I163" s="157"/>
      <c r="J163" s="46">
        <f>SUM(J83:J162)</f>
        <v>881</v>
      </c>
      <c r="K163" s="5"/>
    </row>
    <row r="164" spans="1:11" s="66" customFormat="1" ht="120" x14ac:dyDescent="0.2">
      <c r="A164" s="66" t="s">
        <v>401</v>
      </c>
      <c r="B164" s="68">
        <v>42614</v>
      </c>
      <c r="C164" s="68" t="s">
        <v>202</v>
      </c>
      <c r="D164" s="66" t="s">
        <v>526</v>
      </c>
      <c r="E164" s="1" t="s">
        <v>105</v>
      </c>
      <c r="F164" s="1" t="s">
        <v>403</v>
      </c>
      <c r="G164" s="46" t="s">
        <v>88</v>
      </c>
      <c r="H164" s="46">
        <f>VLOOKUP(G164,lookups!$B$10:$C$22,2)</f>
        <v>100</v>
      </c>
      <c r="I164" s="157" t="s">
        <v>88</v>
      </c>
      <c r="J164" s="46">
        <f>VLOOKUP(I164,lookups!$B$10:$C$22,2)</f>
        <v>100</v>
      </c>
      <c r="K164" s="5" t="s">
        <v>82</v>
      </c>
    </row>
    <row r="165" spans="1:11" s="66" customFormat="1" ht="48" x14ac:dyDescent="0.2">
      <c r="A165" s="66" t="s">
        <v>401</v>
      </c>
      <c r="B165" s="68">
        <v>42614</v>
      </c>
      <c r="C165" s="68" t="s">
        <v>202</v>
      </c>
      <c r="D165" s="66" t="s">
        <v>526</v>
      </c>
      <c r="E165" s="1" t="s">
        <v>108</v>
      </c>
      <c r="F165" s="1" t="s">
        <v>404</v>
      </c>
      <c r="G165" s="46" t="s">
        <v>88</v>
      </c>
      <c r="H165" s="46">
        <f>VLOOKUP(G165,lookups!$B$10:$C$22,2)</f>
        <v>100</v>
      </c>
      <c r="I165" s="157">
        <v>0</v>
      </c>
      <c r="J165" s="46">
        <f>VLOOKUP(I165,lookups!$B$10:$C$22,2)</f>
        <v>0</v>
      </c>
      <c r="K165" s="5" t="s">
        <v>81</v>
      </c>
    </row>
    <row r="166" spans="1:11" s="66" customFormat="1" ht="24" x14ac:dyDescent="0.2">
      <c r="A166" s="66" t="s">
        <v>401</v>
      </c>
      <c r="B166" s="68">
        <v>42614</v>
      </c>
      <c r="C166" s="68" t="s">
        <v>202</v>
      </c>
      <c r="D166" s="66" t="s">
        <v>526</v>
      </c>
      <c r="E166" s="1" t="s">
        <v>111</v>
      </c>
      <c r="F166" s="7" t="s">
        <v>405</v>
      </c>
      <c r="G166" s="46" t="s">
        <v>90</v>
      </c>
      <c r="H166" s="46">
        <f>VLOOKUP(G166,lookups!$B$10:$C$22,2)</f>
        <v>50</v>
      </c>
      <c r="I166" s="157">
        <v>0</v>
      </c>
      <c r="J166" s="46">
        <f>VLOOKUP(I166,lookups!$B$10:$C$22,2)</f>
        <v>0</v>
      </c>
      <c r="K166" s="5" t="s">
        <v>81</v>
      </c>
    </row>
    <row r="167" spans="1:11" s="66" customFormat="1" x14ac:dyDescent="0.2">
      <c r="A167" s="66" t="s">
        <v>401</v>
      </c>
      <c r="B167" s="68">
        <v>42614</v>
      </c>
      <c r="C167" s="68" t="s">
        <v>202</v>
      </c>
      <c r="D167" s="66" t="s">
        <v>526</v>
      </c>
      <c r="E167" s="1" t="s">
        <v>114</v>
      </c>
      <c r="F167" s="1" t="s">
        <v>406</v>
      </c>
      <c r="G167" s="46" t="s">
        <v>91</v>
      </c>
      <c r="H167" s="46">
        <f>VLOOKUP(G167,lookups!$B$10:$C$22,2)</f>
        <v>10</v>
      </c>
      <c r="I167" s="157">
        <v>0</v>
      </c>
      <c r="J167" s="46">
        <f>VLOOKUP(I167,lookups!$B$10:$C$22,2)</f>
        <v>0</v>
      </c>
      <c r="K167" s="5" t="s">
        <v>81</v>
      </c>
    </row>
    <row r="168" spans="1:11" s="66" customFormat="1" ht="24" x14ac:dyDescent="0.2">
      <c r="A168" s="66" t="s">
        <v>401</v>
      </c>
      <c r="B168" s="68">
        <v>42614</v>
      </c>
      <c r="C168" s="68" t="s">
        <v>202</v>
      </c>
      <c r="D168" s="66" t="s">
        <v>526</v>
      </c>
      <c r="E168" s="1" t="s">
        <v>117</v>
      </c>
      <c r="F168" s="1" t="s">
        <v>407</v>
      </c>
      <c r="G168" s="46" t="s">
        <v>91</v>
      </c>
      <c r="H168" s="46">
        <f>VLOOKUP(G168,lookups!$B$10:$C$22,2)</f>
        <v>10</v>
      </c>
      <c r="I168" s="157">
        <v>0</v>
      </c>
      <c r="J168" s="46">
        <f>VLOOKUP(I168,lookups!$B$10:$C$22,2)</f>
        <v>0</v>
      </c>
      <c r="K168" s="5" t="s">
        <v>81</v>
      </c>
    </row>
    <row r="169" spans="1:11" s="66" customFormat="1" x14ac:dyDescent="0.2">
      <c r="A169" s="66" t="s">
        <v>401</v>
      </c>
      <c r="B169" s="68">
        <v>42614</v>
      </c>
      <c r="C169" s="68" t="s">
        <v>202</v>
      </c>
      <c r="D169" s="66" t="s">
        <v>526</v>
      </c>
      <c r="E169" s="1" t="s">
        <v>120</v>
      </c>
      <c r="F169" s="1" t="s">
        <v>408</v>
      </c>
      <c r="G169" s="46" t="s">
        <v>91</v>
      </c>
      <c r="H169" s="46">
        <f>VLOOKUP(G169,lookups!$B$10:$C$22,2)</f>
        <v>10</v>
      </c>
      <c r="I169" s="157">
        <v>0</v>
      </c>
      <c r="J169" s="46">
        <f>VLOOKUP(I169,lookups!$B$10:$C$22,2)</f>
        <v>0</v>
      </c>
      <c r="K169" s="5" t="s">
        <v>81</v>
      </c>
    </row>
    <row r="170" spans="1:11" s="66" customFormat="1" x14ac:dyDescent="0.2">
      <c r="A170" s="66" t="s">
        <v>401</v>
      </c>
      <c r="B170" s="68">
        <v>42614</v>
      </c>
      <c r="C170" s="68" t="s">
        <v>202</v>
      </c>
      <c r="D170" s="66" t="s">
        <v>526</v>
      </c>
      <c r="E170" s="1" t="s">
        <v>123</v>
      </c>
      <c r="F170" s="7" t="s">
        <v>409</v>
      </c>
      <c r="G170" s="48" t="s">
        <v>91</v>
      </c>
      <c r="H170" s="46">
        <f>VLOOKUP(G170,lookups!$B$10:$C$22,2)</f>
        <v>10</v>
      </c>
      <c r="I170" s="157">
        <v>0</v>
      </c>
      <c r="J170" s="46">
        <f>VLOOKUP(I170,lookups!$B$10:$C$22,2)</f>
        <v>0</v>
      </c>
      <c r="K170" s="5" t="s">
        <v>81</v>
      </c>
    </row>
    <row r="171" spans="1:11" s="66" customFormat="1" ht="36" x14ac:dyDescent="0.2">
      <c r="A171" s="66" t="s">
        <v>401</v>
      </c>
      <c r="B171" s="68">
        <v>42614</v>
      </c>
      <c r="C171" s="68" t="s">
        <v>202</v>
      </c>
      <c r="D171" s="66" t="s">
        <v>526</v>
      </c>
      <c r="E171" s="1" t="s">
        <v>126</v>
      </c>
      <c r="F171" s="7" t="s">
        <v>410</v>
      </c>
      <c r="G171" s="46" t="s">
        <v>91</v>
      </c>
      <c r="H171" s="46">
        <f>VLOOKUP(G171,lookups!$B$10:$C$22,2)</f>
        <v>10</v>
      </c>
      <c r="I171" s="157">
        <v>0</v>
      </c>
      <c r="J171" s="46">
        <f>VLOOKUP(I171,lookups!$B$10:$C$22,2)</f>
        <v>0</v>
      </c>
      <c r="K171" s="5" t="s">
        <v>81</v>
      </c>
    </row>
    <row r="172" spans="1:11" s="66" customFormat="1" ht="60" x14ac:dyDescent="0.2">
      <c r="A172" s="66" t="s">
        <v>401</v>
      </c>
      <c r="B172" s="68">
        <v>42614</v>
      </c>
      <c r="C172" s="68" t="s">
        <v>202</v>
      </c>
      <c r="D172" s="66" t="s">
        <v>526</v>
      </c>
      <c r="E172" s="1" t="s">
        <v>129</v>
      </c>
      <c r="F172" s="1" t="s">
        <v>411</v>
      </c>
      <c r="G172" s="46" t="s">
        <v>91</v>
      </c>
      <c r="H172" s="46">
        <f>VLOOKUP(G172,lookups!$B$10:$C$22,2)</f>
        <v>10</v>
      </c>
      <c r="I172" s="157" t="s">
        <v>91</v>
      </c>
      <c r="J172" s="46">
        <f>VLOOKUP(I172,lookups!$B$10:$C$22,2)</f>
        <v>10</v>
      </c>
      <c r="K172" s="5" t="s">
        <v>82</v>
      </c>
    </row>
    <row r="173" spans="1:11" s="66" customFormat="1" ht="24" x14ac:dyDescent="0.2">
      <c r="A173" s="66" t="s">
        <v>401</v>
      </c>
      <c r="B173" s="68">
        <v>42614</v>
      </c>
      <c r="C173" s="68" t="s">
        <v>202</v>
      </c>
      <c r="D173" s="66" t="s">
        <v>526</v>
      </c>
      <c r="E173" s="1" t="s">
        <v>138</v>
      </c>
      <c r="F173" s="1" t="s">
        <v>412</v>
      </c>
      <c r="G173" s="46" t="s">
        <v>88</v>
      </c>
      <c r="H173" s="46">
        <f>VLOOKUP(G173,lookups!$B$10:$C$22,2)</f>
        <v>100</v>
      </c>
      <c r="I173" s="157">
        <v>0</v>
      </c>
      <c r="J173" s="46">
        <f>VLOOKUP(I173,lookups!$B$10:$C$22,2)</f>
        <v>0</v>
      </c>
      <c r="K173" s="5" t="s">
        <v>81</v>
      </c>
    </row>
    <row r="174" spans="1:11" s="66" customFormat="1" ht="24" x14ac:dyDescent="0.2">
      <c r="A174" s="66" t="s">
        <v>401</v>
      </c>
      <c r="B174" s="68">
        <v>42614</v>
      </c>
      <c r="C174" s="68" t="s">
        <v>202</v>
      </c>
      <c r="D174" s="66" t="s">
        <v>526</v>
      </c>
      <c r="E174" s="1" t="s">
        <v>16</v>
      </c>
      <c r="F174" s="1" t="s">
        <v>413</v>
      </c>
      <c r="G174" s="46" t="s">
        <v>88</v>
      </c>
      <c r="H174" s="46">
        <f>VLOOKUP(G174,lookups!$B$10:$C$22,2)</f>
        <v>100</v>
      </c>
      <c r="I174" s="157">
        <v>0</v>
      </c>
      <c r="J174" s="46">
        <f>VLOOKUP(I174,lookups!$B$10:$C$22,2)</f>
        <v>0</v>
      </c>
      <c r="K174" s="5" t="s">
        <v>81</v>
      </c>
    </row>
    <row r="175" spans="1:11" s="66" customFormat="1" ht="24" x14ac:dyDescent="0.2">
      <c r="A175" s="66" t="s">
        <v>401</v>
      </c>
      <c r="B175" s="68">
        <v>42614</v>
      </c>
      <c r="C175" s="68" t="s">
        <v>202</v>
      </c>
      <c r="D175" s="66" t="s">
        <v>526</v>
      </c>
      <c r="E175" s="1" t="s">
        <v>143</v>
      </c>
      <c r="F175" s="1" t="s">
        <v>414</v>
      </c>
      <c r="G175" s="46" t="s">
        <v>91</v>
      </c>
      <c r="H175" s="46">
        <f>VLOOKUP(G175,lookups!$B$10:$C$22,2)</f>
        <v>10</v>
      </c>
      <c r="I175" s="157">
        <v>0</v>
      </c>
      <c r="J175" s="46">
        <f>VLOOKUP(I175,lookups!$B$10:$C$22,2)</f>
        <v>0</v>
      </c>
      <c r="K175" s="5" t="s">
        <v>81</v>
      </c>
    </row>
    <row r="176" spans="1:11" s="66" customFormat="1" x14ac:dyDescent="0.2">
      <c r="A176" s="66" t="s">
        <v>401</v>
      </c>
      <c r="B176" s="68">
        <v>42614</v>
      </c>
      <c r="C176" s="68" t="s">
        <v>202</v>
      </c>
      <c r="D176" s="66" t="s">
        <v>526</v>
      </c>
      <c r="E176" s="1" t="s">
        <v>146</v>
      </c>
      <c r="F176" s="1" t="s">
        <v>415</v>
      </c>
      <c r="G176" s="46" t="s">
        <v>88</v>
      </c>
      <c r="H176" s="46">
        <f>VLOOKUP(G176,lookups!$B$10:$C$22,2)</f>
        <v>100</v>
      </c>
      <c r="I176" s="157">
        <v>0</v>
      </c>
      <c r="J176" s="46">
        <f>VLOOKUP(I176,lookups!$B$10:$C$22,2)</f>
        <v>0</v>
      </c>
      <c r="K176" s="5" t="s">
        <v>81</v>
      </c>
    </row>
    <row r="177" spans="1:11" s="66" customFormat="1" ht="60" x14ac:dyDescent="0.2">
      <c r="A177" s="66" t="s">
        <v>401</v>
      </c>
      <c r="B177" s="68">
        <v>42614</v>
      </c>
      <c r="C177" s="68" t="s">
        <v>202</v>
      </c>
      <c r="D177" s="66" t="s">
        <v>526</v>
      </c>
      <c r="E177" s="1" t="s">
        <v>149</v>
      </c>
      <c r="F177" s="1" t="s">
        <v>416</v>
      </c>
      <c r="G177" s="46" t="s">
        <v>88</v>
      </c>
      <c r="H177" s="46">
        <f>VLOOKUP(G177,lookups!$B$10:$C$22,2)</f>
        <v>100</v>
      </c>
      <c r="I177" s="157" t="s">
        <v>88</v>
      </c>
      <c r="J177" s="46">
        <f>VLOOKUP(I177,lookups!$B$10:$C$22,2)</f>
        <v>100</v>
      </c>
      <c r="K177" s="5" t="s">
        <v>82</v>
      </c>
    </row>
    <row r="178" spans="1:11" s="66" customFormat="1" ht="48" x14ac:dyDescent="0.2">
      <c r="A178" s="66" t="s">
        <v>401</v>
      </c>
      <c r="B178" s="68">
        <v>42614</v>
      </c>
      <c r="C178" s="68" t="s">
        <v>202</v>
      </c>
      <c r="D178" s="66" t="s">
        <v>526</v>
      </c>
      <c r="E178" s="1" t="s">
        <v>152</v>
      </c>
      <c r="F178" s="1" t="s">
        <v>568</v>
      </c>
      <c r="G178" s="46" t="s">
        <v>91</v>
      </c>
      <c r="H178" s="46">
        <f>VLOOKUP(G178,lookups!$B$10:$C$22,2)</f>
        <v>10</v>
      </c>
      <c r="I178" s="157">
        <v>0</v>
      </c>
      <c r="J178" s="46">
        <f>VLOOKUP(I178,lookups!$B$10:$C$22,2)</f>
        <v>0</v>
      </c>
      <c r="K178" s="5" t="s">
        <v>81</v>
      </c>
    </row>
    <row r="179" spans="1:11" s="66" customFormat="1" ht="60" x14ac:dyDescent="0.2">
      <c r="A179" s="66" t="s">
        <v>401</v>
      </c>
      <c r="B179" s="68">
        <v>42614</v>
      </c>
      <c r="C179" s="68" t="s">
        <v>202</v>
      </c>
      <c r="D179" s="66" t="s">
        <v>526</v>
      </c>
      <c r="E179" s="1" t="s">
        <v>155</v>
      </c>
      <c r="F179" s="1" t="s">
        <v>569</v>
      </c>
      <c r="G179" s="46" t="s">
        <v>91</v>
      </c>
      <c r="H179" s="46">
        <f>VLOOKUP(G179,lookups!$B$10:$C$22,2)</f>
        <v>10</v>
      </c>
      <c r="I179" s="157">
        <v>0</v>
      </c>
      <c r="J179" s="46">
        <f>VLOOKUP(I179,lookups!$B$10:$C$22,2)</f>
        <v>0</v>
      </c>
      <c r="K179" s="5" t="s">
        <v>81</v>
      </c>
    </row>
    <row r="180" spans="1:11" s="66" customFormat="1" x14ac:dyDescent="0.2">
      <c r="A180" s="66" t="s">
        <v>401</v>
      </c>
      <c r="B180" s="68">
        <v>42614</v>
      </c>
      <c r="C180" s="68" t="s">
        <v>202</v>
      </c>
      <c r="D180" s="66" t="s">
        <v>526</v>
      </c>
      <c r="E180" s="1" t="s">
        <v>417</v>
      </c>
      <c r="F180" s="1" t="s">
        <v>418</v>
      </c>
      <c r="G180" s="46" t="s">
        <v>91</v>
      </c>
      <c r="H180" s="46">
        <f>VLOOKUP(G180,lookups!$B$10:$C$22,2)</f>
        <v>10</v>
      </c>
      <c r="I180" s="157">
        <v>0</v>
      </c>
      <c r="J180" s="46">
        <f>VLOOKUP(I180,lookups!$B$10:$C$22,2)</f>
        <v>0</v>
      </c>
      <c r="K180" s="5" t="s">
        <v>81</v>
      </c>
    </row>
    <row r="181" spans="1:11" s="66" customFormat="1" ht="60" x14ac:dyDescent="0.2">
      <c r="A181" s="66" t="s">
        <v>401</v>
      </c>
      <c r="B181" s="68">
        <v>42614</v>
      </c>
      <c r="C181" s="68" t="s">
        <v>202</v>
      </c>
      <c r="D181" s="66" t="s">
        <v>526</v>
      </c>
      <c r="E181" s="1" t="s">
        <v>419</v>
      </c>
      <c r="F181" s="1" t="s">
        <v>570</v>
      </c>
      <c r="G181" s="46" t="s">
        <v>91</v>
      </c>
      <c r="H181" s="46">
        <f>VLOOKUP(G181,lookups!$B$10:$C$22,2)</f>
        <v>10</v>
      </c>
      <c r="I181" s="157" t="s">
        <v>91</v>
      </c>
      <c r="J181" s="46">
        <f>VLOOKUP(I181,lookups!$B$10:$C$22,2)</f>
        <v>10</v>
      </c>
      <c r="K181" s="5" t="s">
        <v>82</v>
      </c>
    </row>
    <row r="182" spans="1:11" s="66" customFormat="1" x14ac:dyDescent="0.2">
      <c r="A182" s="66" t="s">
        <v>401</v>
      </c>
      <c r="B182" s="68">
        <v>42614</v>
      </c>
      <c r="C182" s="68" t="s">
        <v>202</v>
      </c>
      <c r="D182" s="66" t="s">
        <v>526</v>
      </c>
      <c r="E182" s="1" t="s">
        <v>420</v>
      </c>
      <c r="F182" s="7" t="s">
        <v>421</v>
      </c>
      <c r="G182" s="46" t="s">
        <v>91</v>
      </c>
      <c r="H182" s="46">
        <f>VLOOKUP(G182,lookups!$B$10:$C$22,2)</f>
        <v>10</v>
      </c>
      <c r="I182" s="157">
        <v>0</v>
      </c>
      <c r="J182" s="46">
        <f>VLOOKUP(I182,lookups!$B$10:$C$22,2)</f>
        <v>0</v>
      </c>
      <c r="K182" s="5" t="s">
        <v>81</v>
      </c>
    </row>
    <row r="183" spans="1:11" s="66" customFormat="1" ht="36" x14ac:dyDescent="0.2">
      <c r="A183" s="66" t="s">
        <v>401</v>
      </c>
      <c r="B183" s="68">
        <v>42614</v>
      </c>
      <c r="C183" s="68" t="s">
        <v>202</v>
      </c>
      <c r="D183" s="66" t="s">
        <v>526</v>
      </c>
      <c r="E183" s="1" t="s">
        <v>422</v>
      </c>
      <c r="F183" s="7" t="s">
        <v>423</v>
      </c>
      <c r="G183" s="46" t="s">
        <v>94</v>
      </c>
      <c r="H183" s="46">
        <f>VLOOKUP(G183,lookups!$B$10:$C$22,2)</f>
        <v>1</v>
      </c>
      <c r="I183" s="157">
        <v>0</v>
      </c>
      <c r="J183" s="46">
        <f>VLOOKUP(I183,lookups!$B$10:$C$22,2)</f>
        <v>0</v>
      </c>
      <c r="K183" s="5" t="s">
        <v>81</v>
      </c>
    </row>
    <row r="184" spans="1:11" s="66" customFormat="1" ht="36" x14ac:dyDescent="0.2">
      <c r="A184" s="66" t="s">
        <v>401</v>
      </c>
      <c r="B184" s="68">
        <v>42614</v>
      </c>
      <c r="C184" s="68" t="s">
        <v>202</v>
      </c>
      <c r="D184" s="66" t="s">
        <v>526</v>
      </c>
      <c r="E184" s="1" t="s">
        <v>424</v>
      </c>
      <c r="F184" s="7" t="s">
        <v>425</v>
      </c>
      <c r="G184" s="46" t="s">
        <v>88</v>
      </c>
      <c r="H184" s="46">
        <f>VLOOKUP(G184,lookups!$B$10:$C$22,2)</f>
        <v>100</v>
      </c>
      <c r="I184" s="157">
        <v>0</v>
      </c>
      <c r="J184" s="46">
        <f>VLOOKUP(I184,lookups!$B$10:$C$22,2)</f>
        <v>0</v>
      </c>
      <c r="K184" s="5" t="s">
        <v>81</v>
      </c>
    </row>
    <row r="185" spans="1:11" s="66" customFormat="1" ht="36" x14ac:dyDescent="0.2">
      <c r="A185" s="66" t="s">
        <v>401</v>
      </c>
      <c r="B185" s="68">
        <v>42614</v>
      </c>
      <c r="C185" s="68" t="s">
        <v>202</v>
      </c>
      <c r="D185" s="66" t="s">
        <v>526</v>
      </c>
      <c r="E185" s="1" t="s">
        <v>426</v>
      </c>
      <c r="F185" s="7" t="s">
        <v>427</v>
      </c>
      <c r="G185" s="46" t="s">
        <v>91</v>
      </c>
      <c r="H185" s="46">
        <f>VLOOKUP(G185,lookups!$B$10:$C$22,2)</f>
        <v>10</v>
      </c>
      <c r="I185" s="157">
        <v>0</v>
      </c>
      <c r="J185" s="46">
        <f>VLOOKUP(I185,lookups!$B$10:$C$22,2)</f>
        <v>0</v>
      </c>
      <c r="K185" s="5" t="s">
        <v>81</v>
      </c>
    </row>
    <row r="186" spans="1:11" s="66" customFormat="1" x14ac:dyDescent="0.2">
      <c r="A186" s="66" t="s">
        <v>401</v>
      </c>
      <c r="B186" s="68">
        <v>42614</v>
      </c>
      <c r="C186" s="68" t="s">
        <v>202</v>
      </c>
      <c r="D186" s="66" t="s">
        <v>526</v>
      </c>
      <c r="E186" s="1" t="s">
        <v>18</v>
      </c>
      <c r="F186" s="7" t="s">
        <v>428</v>
      </c>
      <c r="G186" s="48" t="s">
        <v>91</v>
      </c>
      <c r="H186" s="46">
        <f>VLOOKUP(G186,lookups!$B$10:$C$22,2)</f>
        <v>10</v>
      </c>
      <c r="I186" s="157">
        <v>0</v>
      </c>
      <c r="J186" s="46">
        <f>VLOOKUP(I186,lookups!$B$10:$C$22,2)</f>
        <v>0</v>
      </c>
      <c r="K186" s="5" t="s">
        <v>81</v>
      </c>
    </row>
    <row r="187" spans="1:11" s="66" customFormat="1" ht="36" x14ac:dyDescent="0.2">
      <c r="A187" s="66" t="s">
        <v>401</v>
      </c>
      <c r="B187" s="68">
        <v>42614</v>
      </c>
      <c r="C187" s="68" t="s">
        <v>202</v>
      </c>
      <c r="D187" s="66" t="s">
        <v>526</v>
      </c>
      <c r="E187" s="1" t="s">
        <v>163</v>
      </c>
      <c r="F187" s="7" t="s">
        <v>429</v>
      </c>
      <c r="G187" s="46" t="s">
        <v>91</v>
      </c>
      <c r="H187" s="46">
        <f>VLOOKUP(G187,lookups!$B$10:$C$22,2)</f>
        <v>10</v>
      </c>
      <c r="I187" s="157" t="s">
        <v>91</v>
      </c>
      <c r="J187" s="46">
        <f>VLOOKUP(I187,lookups!$B$10:$C$22,2)</f>
        <v>10</v>
      </c>
      <c r="K187" s="5" t="s">
        <v>82</v>
      </c>
    </row>
    <row r="188" spans="1:11" s="66" customFormat="1" ht="36" x14ac:dyDescent="0.2">
      <c r="A188" s="66" t="s">
        <v>401</v>
      </c>
      <c r="B188" s="68">
        <v>42614</v>
      </c>
      <c r="C188" s="68" t="s">
        <v>202</v>
      </c>
      <c r="D188" s="66" t="s">
        <v>526</v>
      </c>
      <c r="E188" s="1" t="s">
        <v>430</v>
      </c>
      <c r="F188" s="7" t="s">
        <v>431</v>
      </c>
      <c r="G188" s="46" t="s">
        <v>91</v>
      </c>
      <c r="H188" s="46">
        <f>VLOOKUP(G188,lookups!$B$10:$C$22,2)</f>
        <v>10</v>
      </c>
      <c r="I188" s="157" t="s">
        <v>91</v>
      </c>
      <c r="J188" s="46">
        <f>VLOOKUP(I188,lookups!$B$10:$C$22,2)</f>
        <v>10</v>
      </c>
      <c r="K188" s="5" t="s">
        <v>82</v>
      </c>
    </row>
    <row r="189" spans="1:11" s="66" customFormat="1" ht="132" x14ac:dyDescent="0.2">
      <c r="A189" s="66" t="s">
        <v>401</v>
      </c>
      <c r="B189" s="68">
        <v>42614</v>
      </c>
      <c r="C189" s="68" t="s">
        <v>202</v>
      </c>
      <c r="D189" s="66" t="s">
        <v>526</v>
      </c>
      <c r="E189" s="1" t="s">
        <v>432</v>
      </c>
      <c r="F189" s="1" t="s">
        <v>433</v>
      </c>
      <c r="G189" s="46" t="s">
        <v>94</v>
      </c>
      <c r="H189" s="46">
        <f>VLOOKUP(G189,lookups!$B$10:$C$22,2)</f>
        <v>1</v>
      </c>
      <c r="I189" s="157">
        <v>0</v>
      </c>
      <c r="J189" s="46">
        <f>VLOOKUP(I189,lookups!$B$10:$C$22,2)</f>
        <v>0</v>
      </c>
      <c r="K189" s="5" t="s">
        <v>81</v>
      </c>
    </row>
    <row r="190" spans="1:11" s="66" customFormat="1" ht="24" x14ac:dyDescent="0.2">
      <c r="A190" s="66" t="s">
        <v>401</v>
      </c>
      <c r="B190" s="68">
        <v>42614</v>
      </c>
      <c r="C190" s="68" t="s">
        <v>202</v>
      </c>
      <c r="D190" s="66" t="s">
        <v>526</v>
      </c>
      <c r="E190" s="1" t="s">
        <v>434</v>
      </c>
      <c r="F190" s="1" t="s">
        <v>435</v>
      </c>
      <c r="G190" s="46" t="s">
        <v>94</v>
      </c>
      <c r="H190" s="46">
        <f>VLOOKUP(G190,lookups!$B$10:$C$22,2)</f>
        <v>1</v>
      </c>
      <c r="I190" s="157">
        <v>0</v>
      </c>
      <c r="J190" s="46">
        <f>VLOOKUP(I190,lookups!$B$10:$C$22,2)</f>
        <v>0</v>
      </c>
      <c r="K190" s="5" t="s">
        <v>81</v>
      </c>
    </row>
    <row r="191" spans="1:11" s="66" customFormat="1" x14ac:dyDescent="0.2">
      <c r="A191" s="66" t="s">
        <v>401</v>
      </c>
      <c r="B191" s="68">
        <v>42614</v>
      </c>
      <c r="C191" s="68" t="s">
        <v>202</v>
      </c>
      <c r="D191" s="66" t="s">
        <v>526</v>
      </c>
      <c r="E191" s="1" t="s">
        <v>213</v>
      </c>
      <c r="F191" s="1" t="s">
        <v>436</v>
      </c>
      <c r="G191" s="46" t="s">
        <v>88</v>
      </c>
      <c r="H191" s="46">
        <f>VLOOKUP(G191,lookups!$B$10:$C$22,2)</f>
        <v>100</v>
      </c>
      <c r="I191" s="157">
        <v>0</v>
      </c>
      <c r="J191" s="46">
        <f>VLOOKUP(I191,lookups!$B$10:$C$22,2)</f>
        <v>0</v>
      </c>
      <c r="K191" s="5" t="s">
        <v>81</v>
      </c>
    </row>
    <row r="192" spans="1:11" s="66" customFormat="1" ht="24" x14ac:dyDescent="0.2">
      <c r="A192" s="66" t="s">
        <v>401</v>
      </c>
      <c r="B192" s="68">
        <v>42614</v>
      </c>
      <c r="C192" s="68" t="s">
        <v>202</v>
      </c>
      <c r="D192" s="66" t="s">
        <v>526</v>
      </c>
      <c r="E192" s="1" t="s">
        <v>215</v>
      </c>
      <c r="F192" s="1" t="s">
        <v>437</v>
      </c>
      <c r="G192" s="46" t="s">
        <v>91</v>
      </c>
      <c r="H192" s="46">
        <f>VLOOKUP(G192,lookups!$B$10:$C$22,2)</f>
        <v>10</v>
      </c>
      <c r="I192" s="157" t="s">
        <v>91</v>
      </c>
      <c r="J192" s="46">
        <f>VLOOKUP(I192,lookups!$B$10:$C$22,2)</f>
        <v>10</v>
      </c>
      <c r="K192" s="5" t="s">
        <v>82</v>
      </c>
    </row>
    <row r="193" spans="1:11" s="66" customFormat="1" ht="24" x14ac:dyDescent="0.2">
      <c r="A193" s="66" t="s">
        <v>401</v>
      </c>
      <c r="B193" s="68">
        <v>42614</v>
      </c>
      <c r="C193" s="68" t="s">
        <v>202</v>
      </c>
      <c r="D193" s="66" t="s">
        <v>526</v>
      </c>
      <c r="E193" s="1" t="s">
        <v>217</v>
      </c>
      <c r="F193" s="1" t="s">
        <v>438</v>
      </c>
      <c r="G193" s="46" t="s">
        <v>91</v>
      </c>
      <c r="H193" s="46">
        <f>VLOOKUP(G193,lookups!$B$10:$C$22,2)</f>
        <v>10</v>
      </c>
      <c r="I193" s="157" t="s">
        <v>91</v>
      </c>
      <c r="J193" s="46">
        <f>VLOOKUP(I193,lookups!$B$10:$C$22,2)</f>
        <v>10</v>
      </c>
      <c r="K193" s="5" t="s">
        <v>82</v>
      </c>
    </row>
    <row r="194" spans="1:11" s="66" customFormat="1" ht="24" x14ac:dyDescent="0.2">
      <c r="A194" s="66" t="s">
        <v>401</v>
      </c>
      <c r="B194" s="68">
        <v>42614</v>
      </c>
      <c r="C194" s="68" t="s">
        <v>202</v>
      </c>
      <c r="D194" s="66" t="s">
        <v>526</v>
      </c>
      <c r="E194" s="1" t="s">
        <v>439</v>
      </c>
      <c r="F194" s="1" t="s">
        <v>440</v>
      </c>
      <c r="G194" s="46" t="s">
        <v>91</v>
      </c>
      <c r="H194" s="46">
        <f>VLOOKUP(G194,lookups!$B$10:$C$22,2)</f>
        <v>10</v>
      </c>
      <c r="I194" s="157">
        <v>0</v>
      </c>
      <c r="J194" s="46">
        <f>VLOOKUP(I194,lookups!$B$10:$C$22,2)</f>
        <v>0</v>
      </c>
      <c r="K194" s="5" t="s">
        <v>81</v>
      </c>
    </row>
    <row r="195" spans="1:11" s="66" customFormat="1" ht="24" x14ac:dyDescent="0.2">
      <c r="A195" s="66" t="s">
        <v>401</v>
      </c>
      <c r="B195" s="68">
        <v>42614</v>
      </c>
      <c r="C195" s="68" t="s">
        <v>202</v>
      </c>
      <c r="D195" s="66" t="s">
        <v>526</v>
      </c>
      <c r="E195" s="1" t="s">
        <v>441</v>
      </c>
      <c r="F195" s="7" t="s">
        <v>442</v>
      </c>
      <c r="G195" s="46" t="s">
        <v>91</v>
      </c>
      <c r="H195" s="46">
        <f>VLOOKUP(G195,lookups!$B$10:$C$22,2)</f>
        <v>10</v>
      </c>
      <c r="I195" s="157">
        <v>0</v>
      </c>
      <c r="J195" s="46">
        <f>VLOOKUP(I195,lookups!$B$10:$C$22,2)</f>
        <v>0</v>
      </c>
      <c r="K195" s="5" t="s">
        <v>81</v>
      </c>
    </row>
    <row r="196" spans="1:11" s="66" customFormat="1" x14ac:dyDescent="0.2">
      <c r="A196" s="66" t="s">
        <v>401</v>
      </c>
      <c r="B196" s="68">
        <v>42614</v>
      </c>
      <c r="C196" s="68" t="s">
        <v>202</v>
      </c>
      <c r="D196" s="66" t="s">
        <v>526</v>
      </c>
      <c r="E196" s="1" t="s">
        <v>443</v>
      </c>
      <c r="F196" s="1" t="s">
        <v>444</v>
      </c>
      <c r="G196" s="46" t="s">
        <v>91</v>
      </c>
      <c r="H196" s="46">
        <f>VLOOKUP(G196,lookups!$B$10:$C$22,2)</f>
        <v>10</v>
      </c>
      <c r="I196" s="157">
        <v>0</v>
      </c>
      <c r="J196" s="46">
        <f>VLOOKUP(I196,lookups!$B$10:$C$22,2)</f>
        <v>0</v>
      </c>
      <c r="K196" s="5" t="s">
        <v>81</v>
      </c>
    </row>
    <row r="197" spans="1:11" s="66" customFormat="1" ht="24" x14ac:dyDescent="0.2">
      <c r="A197" s="66" t="s">
        <v>401</v>
      </c>
      <c r="B197" s="68">
        <v>42614</v>
      </c>
      <c r="C197" s="68" t="s">
        <v>202</v>
      </c>
      <c r="D197" s="66" t="s">
        <v>526</v>
      </c>
      <c r="E197" s="1" t="s">
        <v>445</v>
      </c>
      <c r="F197" s="1" t="s">
        <v>446</v>
      </c>
      <c r="G197" s="46" t="s">
        <v>91</v>
      </c>
      <c r="H197" s="46">
        <f>VLOOKUP(G197,lookups!$B$10:$C$22,2)</f>
        <v>10</v>
      </c>
      <c r="I197" s="157">
        <v>0</v>
      </c>
      <c r="J197" s="46">
        <f>VLOOKUP(I197,lookups!$B$10:$C$22,2)</f>
        <v>0</v>
      </c>
      <c r="K197" s="5" t="s">
        <v>81</v>
      </c>
    </row>
    <row r="198" spans="1:11" s="66" customFormat="1" ht="24" x14ac:dyDescent="0.2">
      <c r="A198" s="66" t="s">
        <v>401</v>
      </c>
      <c r="B198" s="68">
        <v>42614</v>
      </c>
      <c r="C198" s="68" t="s">
        <v>202</v>
      </c>
      <c r="D198" s="66" t="s">
        <v>526</v>
      </c>
      <c r="E198" s="1" t="s">
        <v>447</v>
      </c>
      <c r="F198" s="1" t="s">
        <v>448</v>
      </c>
      <c r="G198" s="46" t="s">
        <v>91</v>
      </c>
      <c r="H198" s="46">
        <f>VLOOKUP(G198,lookups!$B$10:$C$22,2)</f>
        <v>10</v>
      </c>
      <c r="I198" s="157">
        <v>0</v>
      </c>
      <c r="J198" s="46">
        <f>VLOOKUP(I198,lookups!$B$10:$C$22,2)</f>
        <v>0</v>
      </c>
      <c r="K198" s="5" t="s">
        <v>81</v>
      </c>
    </row>
    <row r="199" spans="1:11" s="66" customFormat="1" ht="24" x14ac:dyDescent="0.2">
      <c r="A199" s="66" t="s">
        <v>401</v>
      </c>
      <c r="B199" s="68">
        <v>42614</v>
      </c>
      <c r="C199" s="68" t="s">
        <v>202</v>
      </c>
      <c r="D199" s="66" t="s">
        <v>526</v>
      </c>
      <c r="E199" s="1" t="s">
        <v>449</v>
      </c>
      <c r="F199" s="1" t="s">
        <v>571</v>
      </c>
      <c r="G199" s="46" t="s">
        <v>91</v>
      </c>
      <c r="H199" s="46">
        <f>VLOOKUP(G199,lookups!$B$10:$C$22,2)</f>
        <v>10</v>
      </c>
      <c r="I199" s="157">
        <v>0</v>
      </c>
      <c r="J199" s="46">
        <f>VLOOKUP(I199,lookups!$B$10:$C$22,2)</f>
        <v>0</v>
      </c>
      <c r="K199" s="5" t="s">
        <v>81</v>
      </c>
    </row>
    <row r="200" spans="1:11" s="66" customFormat="1" ht="84" x14ac:dyDescent="0.2">
      <c r="A200" s="66" t="s">
        <v>401</v>
      </c>
      <c r="B200" s="68">
        <v>42614</v>
      </c>
      <c r="C200" s="68" t="s">
        <v>202</v>
      </c>
      <c r="D200" s="66" t="s">
        <v>526</v>
      </c>
      <c r="E200" s="1" t="s">
        <v>21</v>
      </c>
      <c r="F200" s="1" t="s">
        <v>451</v>
      </c>
      <c r="G200" s="46" t="s">
        <v>91</v>
      </c>
      <c r="H200" s="46">
        <f>VLOOKUP(G200,lookups!$B$10:$C$22,2)</f>
        <v>10</v>
      </c>
      <c r="I200" s="157" t="s">
        <v>91</v>
      </c>
      <c r="J200" s="46">
        <f>VLOOKUP(I200,lookups!$B$10:$C$22,2)</f>
        <v>10</v>
      </c>
      <c r="K200" s="5" t="s">
        <v>82</v>
      </c>
    </row>
    <row r="201" spans="1:11" s="66" customFormat="1" ht="84" x14ac:dyDescent="0.2">
      <c r="A201" s="66" t="s">
        <v>401</v>
      </c>
      <c r="B201" s="68">
        <v>42614</v>
      </c>
      <c r="C201" s="68" t="s">
        <v>202</v>
      </c>
      <c r="D201" s="66" t="s">
        <v>526</v>
      </c>
      <c r="E201" s="1" t="s">
        <v>23</v>
      </c>
      <c r="F201" s="1" t="s">
        <v>452</v>
      </c>
      <c r="G201" s="46" t="s">
        <v>91</v>
      </c>
      <c r="H201" s="46">
        <f>VLOOKUP(G201,lookups!$B$10:$C$22,2)</f>
        <v>10</v>
      </c>
      <c r="I201" s="157" t="s">
        <v>91</v>
      </c>
      <c r="J201" s="46">
        <f>VLOOKUP(I201,lookups!$B$10:$C$22,2)</f>
        <v>10</v>
      </c>
      <c r="K201" s="5" t="s">
        <v>82</v>
      </c>
    </row>
    <row r="202" spans="1:11" s="66" customFormat="1" ht="96" x14ac:dyDescent="0.2">
      <c r="A202" s="66" t="s">
        <v>401</v>
      </c>
      <c r="B202" s="68">
        <v>42614</v>
      </c>
      <c r="C202" s="68" t="s">
        <v>202</v>
      </c>
      <c r="D202" s="66" t="s">
        <v>526</v>
      </c>
      <c r="E202" s="1" t="s">
        <v>25</v>
      </c>
      <c r="F202" s="1" t="s">
        <v>453</v>
      </c>
      <c r="G202" s="46" t="s">
        <v>91</v>
      </c>
      <c r="H202" s="46">
        <f>VLOOKUP(G202,lookups!$B$10:$C$22,2)</f>
        <v>10</v>
      </c>
      <c r="I202" s="157" t="s">
        <v>91</v>
      </c>
      <c r="J202" s="46">
        <f>VLOOKUP(I202,lookups!$B$10:$C$22,2)</f>
        <v>10</v>
      </c>
      <c r="K202" s="5" t="s">
        <v>82</v>
      </c>
    </row>
    <row r="203" spans="1:11" s="66" customFormat="1" ht="72" x14ac:dyDescent="0.2">
      <c r="A203" s="66" t="s">
        <v>401</v>
      </c>
      <c r="B203" s="68">
        <v>42614</v>
      </c>
      <c r="C203" s="68" t="s">
        <v>202</v>
      </c>
      <c r="D203" s="66" t="s">
        <v>526</v>
      </c>
      <c r="E203" s="1" t="s">
        <v>27</v>
      </c>
      <c r="F203" s="1" t="s">
        <v>454</v>
      </c>
      <c r="G203" s="46" t="s">
        <v>91</v>
      </c>
      <c r="H203" s="46">
        <f>VLOOKUP(G203,lookups!$B$10:$C$22,2)</f>
        <v>10</v>
      </c>
      <c r="I203" s="157" t="s">
        <v>91</v>
      </c>
      <c r="J203" s="46">
        <f>VLOOKUP(I203,lookups!$B$10:$C$22,2)</f>
        <v>10</v>
      </c>
      <c r="K203" s="5" t="s">
        <v>82</v>
      </c>
    </row>
    <row r="204" spans="1:11" s="66" customFormat="1" ht="72" x14ac:dyDescent="0.2">
      <c r="A204" s="66" t="s">
        <v>401</v>
      </c>
      <c r="B204" s="68">
        <v>42614</v>
      </c>
      <c r="C204" s="68" t="s">
        <v>202</v>
      </c>
      <c r="D204" s="66" t="s">
        <v>526</v>
      </c>
      <c r="E204" s="1" t="s">
        <v>223</v>
      </c>
      <c r="F204" s="1" t="s">
        <v>455</v>
      </c>
      <c r="G204" s="46" t="s">
        <v>91</v>
      </c>
      <c r="H204" s="46">
        <f>VLOOKUP(G204,lookups!$B$10:$C$22,2)</f>
        <v>10</v>
      </c>
      <c r="I204" s="157" t="s">
        <v>91</v>
      </c>
      <c r="J204" s="46">
        <f>VLOOKUP(I204,lookups!$B$10:$C$22,2)</f>
        <v>10</v>
      </c>
      <c r="K204" s="5" t="s">
        <v>82</v>
      </c>
    </row>
    <row r="205" spans="1:11" s="66" customFormat="1" ht="60" x14ac:dyDescent="0.2">
      <c r="A205" s="66" t="s">
        <v>401</v>
      </c>
      <c r="B205" s="68">
        <v>42614</v>
      </c>
      <c r="C205" s="68" t="s">
        <v>202</v>
      </c>
      <c r="D205" s="66" t="s">
        <v>526</v>
      </c>
      <c r="E205" s="1" t="s">
        <v>456</v>
      </c>
      <c r="F205" s="1" t="s">
        <v>457</v>
      </c>
      <c r="G205" s="46" t="s">
        <v>91</v>
      </c>
      <c r="H205" s="46">
        <f>VLOOKUP(G205,lookups!$B$10:$C$22,2)</f>
        <v>10</v>
      </c>
      <c r="I205" s="157" t="s">
        <v>91</v>
      </c>
      <c r="J205" s="46">
        <f>VLOOKUP(I205,lookups!$B$10:$C$22,2)</f>
        <v>10</v>
      </c>
      <c r="K205" s="5" t="s">
        <v>82</v>
      </c>
    </row>
    <row r="206" spans="1:11" s="66" customFormat="1" ht="24" x14ac:dyDescent="0.2">
      <c r="A206" s="66" t="s">
        <v>401</v>
      </c>
      <c r="B206" s="68">
        <v>42614</v>
      </c>
      <c r="C206" s="68" t="s">
        <v>202</v>
      </c>
      <c r="D206" s="66" t="s">
        <v>526</v>
      </c>
      <c r="E206" s="1" t="s">
        <v>458</v>
      </c>
      <c r="F206" s="1" t="s">
        <v>459</v>
      </c>
      <c r="G206" s="46" t="s">
        <v>88</v>
      </c>
      <c r="H206" s="46">
        <f>VLOOKUP(G206,lookups!$B$10:$C$22,2)</f>
        <v>100</v>
      </c>
      <c r="I206" s="157">
        <v>0</v>
      </c>
      <c r="J206" s="46">
        <f>VLOOKUP(I206,lookups!$B$10:$C$22,2)</f>
        <v>0</v>
      </c>
      <c r="K206" s="5" t="s">
        <v>81</v>
      </c>
    </row>
    <row r="207" spans="1:11" s="66" customFormat="1" ht="24" x14ac:dyDescent="0.2">
      <c r="A207" s="66" t="s">
        <v>401</v>
      </c>
      <c r="B207" s="68">
        <v>42614</v>
      </c>
      <c r="C207" s="68" t="s">
        <v>202</v>
      </c>
      <c r="D207" s="66" t="s">
        <v>526</v>
      </c>
      <c r="E207" s="1" t="s">
        <v>460</v>
      </c>
      <c r="F207" s="1" t="s">
        <v>461</v>
      </c>
      <c r="G207" s="46" t="s">
        <v>94</v>
      </c>
      <c r="H207" s="46">
        <f>VLOOKUP(G207,lookups!$B$10:$C$22,2)</f>
        <v>1</v>
      </c>
      <c r="I207" s="157">
        <v>0</v>
      </c>
      <c r="J207" s="46">
        <f>VLOOKUP(I207,lookups!$B$10:$C$22,2)</f>
        <v>0</v>
      </c>
      <c r="K207" s="5" t="s">
        <v>81</v>
      </c>
    </row>
    <row r="208" spans="1:11" s="66" customFormat="1" x14ac:dyDescent="0.2">
      <c r="A208" s="66" t="s">
        <v>401</v>
      </c>
      <c r="B208" s="68">
        <v>42614</v>
      </c>
      <c r="C208" s="68" t="s">
        <v>202</v>
      </c>
      <c r="D208" s="66" t="s">
        <v>526</v>
      </c>
      <c r="E208" s="1" t="s">
        <v>462</v>
      </c>
      <c r="F208" s="1" t="s">
        <v>463</v>
      </c>
      <c r="G208" s="46" t="s">
        <v>91</v>
      </c>
      <c r="H208" s="46">
        <f>VLOOKUP(G208,lookups!$B$10:$C$22,2)</f>
        <v>10</v>
      </c>
      <c r="I208" s="157">
        <v>0</v>
      </c>
      <c r="J208" s="46">
        <f>VLOOKUP(I208,lookups!$B$10:$C$22,2)</f>
        <v>0</v>
      </c>
      <c r="K208" s="5" t="s">
        <v>81</v>
      </c>
    </row>
    <row r="209" spans="1:11" s="66" customFormat="1" ht="36" x14ac:dyDescent="0.2">
      <c r="A209" s="66" t="s">
        <v>401</v>
      </c>
      <c r="B209" s="68">
        <v>42614</v>
      </c>
      <c r="C209" s="68" t="s">
        <v>202</v>
      </c>
      <c r="D209" s="66" t="s">
        <v>526</v>
      </c>
      <c r="E209" s="1" t="s">
        <v>464</v>
      </c>
      <c r="F209" s="1" t="s">
        <v>465</v>
      </c>
      <c r="G209" s="46" t="s">
        <v>91</v>
      </c>
      <c r="H209" s="46">
        <f>VLOOKUP(G209,lookups!$B$10:$C$22,2)</f>
        <v>10</v>
      </c>
      <c r="I209" s="157">
        <v>0</v>
      </c>
      <c r="J209" s="46">
        <f>VLOOKUP(I209,lookups!$B$10:$C$22,2)</f>
        <v>0</v>
      </c>
      <c r="K209" s="5" t="s">
        <v>81</v>
      </c>
    </row>
    <row r="210" spans="1:11" s="66" customFormat="1" x14ac:dyDescent="0.2">
      <c r="A210" s="66" t="s">
        <v>401</v>
      </c>
      <c r="B210" s="68">
        <v>42614</v>
      </c>
      <c r="C210" s="68" t="s">
        <v>202</v>
      </c>
      <c r="D210" s="66" t="s">
        <v>526</v>
      </c>
      <c r="E210" s="1" t="s">
        <v>466</v>
      </c>
      <c r="F210" s="1" t="s">
        <v>467</v>
      </c>
      <c r="G210" s="46" t="s">
        <v>88</v>
      </c>
      <c r="H210" s="46">
        <f>VLOOKUP(G210,lookups!$B$10:$C$22,2)</f>
        <v>100</v>
      </c>
      <c r="I210" s="157">
        <v>0</v>
      </c>
      <c r="J210" s="46">
        <f>VLOOKUP(I210,lookups!$B$10:$C$22,2)</f>
        <v>0</v>
      </c>
      <c r="K210" s="5" t="s">
        <v>81</v>
      </c>
    </row>
    <row r="211" spans="1:11" s="66" customFormat="1" ht="216" x14ac:dyDescent="0.2">
      <c r="A211" s="66" t="s">
        <v>401</v>
      </c>
      <c r="B211" s="68">
        <v>42614</v>
      </c>
      <c r="C211" s="68" t="s">
        <v>202</v>
      </c>
      <c r="D211" s="66" t="s">
        <v>526</v>
      </c>
      <c r="E211" s="1" t="s">
        <v>468</v>
      </c>
      <c r="F211" s="1" t="s">
        <v>469</v>
      </c>
      <c r="G211" s="46" t="s">
        <v>88</v>
      </c>
      <c r="H211" s="46">
        <f>VLOOKUP(G211,lookups!$B$10:$C$22,2)</f>
        <v>100</v>
      </c>
      <c r="I211" s="157">
        <v>0</v>
      </c>
      <c r="J211" s="46">
        <f>VLOOKUP(I211,lookups!$B$10:$C$22,2)</f>
        <v>0</v>
      </c>
      <c r="K211" s="5" t="s">
        <v>81</v>
      </c>
    </row>
    <row r="212" spans="1:11" s="66" customFormat="1" ht="48" x14ac:dyDescent="0.2">
      <c r="A212" s="66" t="s">
        <v>401</v>
      </c>
      <c r="B212" s="68">
        <v>42614</v>
      </c>
      <c r="C212" s="68" t="s">
        <v>202</v>
      </c>
      <c r="D212" s="66" t="s">
        <v>526</v>
      </c>
      <c r="E212" s="1" t="s">
        <v>470</v>
      </c>
      <c r="F212" s="1" t="s">
        <v>471</v>
      </c>
      <c r="G212" s="46" t="s">
        <v>88</v>
      </c>
      <c r="H212" s="46">
        <f>VLOOKUP(G212,lookups!$B$10:$C$22,2)</f>
        <v>100</v>
      </c>
      <c r="I212" s="157">
        <v>0</v>
      </c>
      <c r="J212" s="46">
        <f>VLOOKUP(I212,lookups!$B$10:$C$22,2)</f>
        <v>0</v>
      </c>
      <c r="K212" s="5" t="s">
        <v>81</v>
      </c>
    </row>
    <row r="213" spans="1:11" s="66" customFormat="1" x14ac:dyDescent="0.2">
      <c r="A213" s="66" t="s">
        <v>401</v>
      </c>
      <c r="B213" s="68">
        <v>42614</v>
      </c>
      <c r="C213" s="68" t="s">
        <v>202</v>
      </c>
      <c r="D213" s="66" t="s">
        <v>526</v>
      </c>
      <c r="E213" s="1" t="s">
        <v>472</v>
      </c>
      <c r="F213" s="7" t="s">
        <v>473</v>
      </c>
      <c r="G213" s="46" t="s">
        <v>91</v>
      </c>
      <c r="H213" s="46">
        <f>VLOOKUP(G213,lookups!$B$10:$C$22,2)</f>
        <v>10</v>
      </c>
      <c r="I213" s="157">
        <v>0</v>
      </c>
      <c r="J213" s="46">
        <f>VLOOKUP(I213,lookups!$B$10:$C$22,2)</f>
        <v>0</v>
      </c>
      <c r="K213" s="5" t="s">
        <v>81</v>
      </c>
    </row>
    <row r="214" spans="1:11" s="66" customFormat="1" ht="24" x14ac:dyDescent="0.2">
      <c r="A214" s="66" t="s">
        <v>401</v>
      </c>
      <c r="B214" s="68">
        <v>42614</v>
      </c>
      <c r="C214" s="68" t="s">
        <v>202</v>
      </c>
      <c r="D214" s="66" t="s">
        <v>526</v>
      </c>
      <c r="E214" s="1" t="s">
        <v>474</v>
      </c>
      <c r="F214" s="7" t="s">
        <v>475</v>
      </c>
      <c r="G214" s="46" t="s">
        <v>88</v>
      </c>
      <c r="H214" s="46">
        <f>VLOOKUP(G214,lookups!$B$10:$C$22,2)</f>
        <v>100</v>
      </c>
      <c r="I214" s="157" t="s">
        <v>91</v>
      </c>
      <c r="J214" s="46">
        <f>VLOOKUP(I214,lookups!$B$10:$C$22,2)</f>
        <v>10</v>
      </c>
      <c r="K214" s="5" t="s">
        <v>82</v>
      </c>
    </row>
    <row r="215" spans="1:11" s="66" customFormat="1" ht="60" x14ac:dyDescent="0.2">
      <c r="A215" s="66" t="s">
        <v>401</v>
      </c>
      <c r="B215" s="68">
        <v>42614</v>
      </c>
      <c r="C215" s="68" t="s">
        <v>202</v>
      </c>
      <c r="D215" s="66" t="s">
        <v>526</v>
      </c>
      <c r="E215" s="1" t="s">
        <v>476</v>
      </c>
      <c r="F215" s="7" t="s">
        <v>477</v>
      </c>
      <c r="G215" s="46" t="s">
        <v>88</v>
      </c>
      <c r="H215" s="46">
        <f>VLOOKUP(G215,lookups!$B$10:$C$22,2)</f>
        <v>100</v>
      </c>
      <c r="I215" s="157" t="s">
        <v>88</v>
      </c>
      <c r="J215" s="46">
        <f>VLOOKUP(I215,lookups!$B$10:$C$22,2)</f>
        <v>100</v>
      </c>
      <c r="K215" s="5" t="s">
        <v>82</v>
      </c>
    </row>
    <row r="216" spans="1:11" s="66" customFormat="1" ht="60" x14ac:dyDescent="0.2">
      <c r="A216" s="66" t="s">
        <v>401</v>
      </c>
      <c r="B216" s="68">
        <v>42614</v>
      </c>
      <c r="C216" s="68" t="s">
        <v>202</v>
      </c>
      <c r="D216" s="66" t="s">
        <v>526</v>
      </c>
      <c r="E216" s="1" t="s">
        <v>478</v>
      </c>
      <c r="F216" s="7" t="s">
        <v>479</v>
      </c>
      <c r="G216" s="46" t="s">
        <v>88</v>
      </c>
      <c r="H216" s="46">
        <f>VLOOKUP(G216,lookups!$B$10:$C$22,2)</f>
        <v>100</v>
      </c>
      <c r="I216" s="157" t="s">
        <v>88</v>
      </c>
      <c r="J216" s="46">
        <f>VLOOKUP(I216,lookups!$B$10:$C$22,2)</f>
        <v>100</v>
      </c>
      <c r="K216" s="5" t="s">
        <v>82</v>
      </c>
    </row>
    <row r="217" spans="1:11" s="66" customFormat="1" ht="72" x14ac:dyDescent="0.2">
      <c r="A217" s="66" t="s">
        <v>401</v>
      </c>
      <c r="B217" s="68">
        <v>42614</v>
      </c>
      <c r="C217" s="68" t="s">
        <v>202</v>
      </c>
      <c r="D217" s="66" t="s">
        <v>526</v>
      </c>
      <c r="E217" s="1" t="s">
        <v>480</v>
      </c>
      <c r="F217" s="1" t="s">
        <v>481</v>
      </c>
      <c r="G217" s="46" t="s">
        <v>88</v>
      </c>
      <c r="H217" s="46">
        <f>VLOOKUP(G217,lookups!$B$10:$C$22,2)</f>
        <v>100</v>
      </c>
      <c r="I217" s="157" t="s">
        <v>88</v>
      </c>
      <c r="J217" s="46">
        <f>VLOOKUP(I217,lookups!$B$10:$C$22,2)</f>
        <v>100</v>
      </c>
      <c r="K217" s="5" t="s">
        <v>82</v>
      </c>
    </row>
    <row r="218" spans="1:11" s="66" customFormat="1" ht="72" x14ac:dyDescent="0.2">
      <c r="A218" s="66" t="s">
        <v>401</v>
      </c>
      <c r="B218" s="68">
        <v>42614</v>
      </c>
      <c r="C218" s="68" t="s">
        <v>202</v>
      </c>
      <c r="D218" s="66" t="s">
        <v>526</v>
      </c>
      <c r="E218" s="1" t="s">
        <v>482</v>
      </c>
      <c r="F218" s="1" t="s">
        <v>483</v>
      </c>
      <c r="G218" s="46" t="s">
        <v>91</v>
      </c>
      <c r="H218" s="46">
        <f>VLOOKUP(G218,lookups!$B$10:$C$22,2)</f>
        <v>10</v>
      </c>
      <c r="I218" s="157" t="s">
        <v>91</v>
      </c>
      <c r="J218" s="46">
        <f>VLOOKUP(I218,lookups!$B$10:$C$22,2)</f>
        <v>10</v>
      </c>
      <c r="K218" s="5" t="s">
        <v>82</v>
      </c>
    </row>
    <row r="219" spans="1:11" s="66" customFormat="1" ht="72" x14ac:dyDescent="0.2">
      <c r="A219" s="66" t="s">
        <v>401</v>
      </c>
      <c r="B219" s="68">
        <v>42614</v>
      </c>
      <c r="C219" s="68" t="s">
        <v>202</v>
      </c>
      <c r="D219" s="66" t="s">
        <v>526</v>
      </c>
      <c r="E219" s="1" t="s">
        <v>484</v>
      </c>
      <c r="F219" s="1" t="s">
        <v>485</v>
      </c>
      <c r="G219" s="46" t="s">
        <v>88</v>
      </c>
      <c r="H219" s="46">
        <f>VLOOKUP(G219,lookups!$B$10:$C$22,2)</f>
        <v>100</v>
      </c>
      <c r="I219" s="157" t="s">
        <v>88</v>
      </c>
      <c r="J219" s="46">
        <f>VLOOKUP(I219,lookups!$B$10:$C$22,2)</f>
        <v>100</v>
      </c>
      <c r="K219" s="5" t="s">
        <v>82</v>
      </c>
    </row>
    <row r="220" spans="1:11" s="66" customFormat="1" ht="60" x14ac:dyDescent="0.2">
      <c r="A220" s="66" t="s">
        <v>401</v>
      </c>
      <c r="B220" s="68">
        <v>42614</v>
      </c>
      <c r="C220" s="68" t="s">
        <v>202</v>
      </c>
      <c r="D220" s="66" t="s">
        <v>526</v>
      </c>
      <c r="E220" s="1" t="s">
        <v>486</v>
      </c>
      <c r="F220" s="1" t="s">
        <v>487</v>
      </c>
      <c r="G220" s="46" t="s">
        <v>91</v>
      </c>
      <c r="H220" s="46">
        <f>VLOOKUP(G220,lookups!$B$10:$C$22,2)</f>
        <v>10</v>
      </c>
      <c r="I220" s="157" t="s">
        <v>91</v>
      </c>
      <c r="J220" s="46">
        <f>VLOOKUP(I220,lookups!$B$10:$C$22,2)</f>
        <v>10</v>
      </c>
      <c r="K220" s="5" t="s">
        <v>82</v>
      </c>
    </row>
    <row r="221" spans="1:11" s="66" customFormat="1" x14ac:dyDescent="0.2">
      <c r="A221" s="66" t="s">
        <v>401</v>
      </c>
      <c r="B221" s="68">
        <v>42614</v>
      </c>
      <c r="C221" s="68" t="s">
        <v>202</v>
      </c>
      <c r="D221" s="66" t="s">
        <v>526</v>
      </c>
      <c r="E221" s="1" t="s">
        <v>239</v>
      </c>
      <c r="F221" s="1" t="s">
        <v>488</v>
      </c>
      <c r="G221" s="46" t="s">
        <v>88</v>
      </c>
      <c r="H221" s="46">
        <f>VLOOKUP(G221,lookups!$B$10:$C$22,2)</f>
        <v>100</v>
      </c>
      <c r="I221" s="157">
        <v>0</v>
      </c>
      <c r="J221" s="46">
        <f>VLOOKUP(I221,lookups!$B$10:$C$22,2)</f>
        <v>0</v>
      </c>
      <c r="K221" s="5" t="s">
        <v>81</v>
      </c>
    </row>
    <row r="222" spans="1:11" s="66" customFormat="1" ht="24" x14ac:dyDescent="0.2">
      <c r="A222" s="66" t="s">
        <v>401</v>
      </c>
      <c r="B222" s="68">
        <v>42614</v>
      </c>
      <c r="C222" s="68" t="s">
        <v>202</v>
      </c>
      <c r="D222" s="66" t="s">
        <v>526</v>
      </c>
      <c r="E222" s="1" t="s">
        <v>489</v>
      </c>
      <c r="F222" s="1" t="s">
        <v>490</v>
      </c>
      <c r="G222" s="46" t="s">
        <v>88</v>
      </c>
      <c r="H222" s="46">
        <f>VLOOKUP(G222,lookups!$B$10:$C$22,2)</f>
        <v>100</v>
      </c>
      <c r="I222" s="157">
        <v>0</v>
      </c>
      <c r="J222" s="46">
        <f>VLOOKUP(I222,lookups!$B$10:$C$22,2)</f>
        <v>0</v>
      </c>
      <c r="K222" s="5" t="s">
        <v>81</v>
      </c>
    </row>
    <row r="223" spans="1:11" s="66" customFormat="1" ht="60" x14ac:dyDescent="0.2">
      <c r="A223" s="66" t="s">
        <v>401</v>
      </c>
      <c r="B223" s="68">
        <v>42614</v>
      </c>
      <c r="C223" s="68" t="s">
        <v>202</v>
      </c>
      <c r="D223" s="66" t="s">
        <v>526</v>
      </c>
      <c r="E223" s="1" t="s">
        <v>491</v>
      </c>
      <c r="F223" s="7" t="s">
        <v>492</v>
      </c>
      <c r="G223" s="46" t="s">
        <v>88</v>
      </c>
      <c r="H223" s="46">
        <f>VLOOKUP(G223,lookups!$B$10:$C$22,2)</f>
        <v>100</v>
      </c>
      <c r="I223" s="157">
        <v>0</v>
      </c>
      <c r="J223" s="46">
        <f>VLOOKUP(I223,lookups!$B$10:$C$22,2)</f>
        <v>0</v>
      </c>
      <c r="K223" s="5" t="s">
        <v>81</v>
      </c>
    </row>
    <row r="224" spans="1:11" s="66" customFormat="1" ht="24" x14ac:dyDescent="0.2">
      <c r="A224" s="66" t="s">
        <v>401</v>
      </c>
      <c r="B224" s="68">
        <v>42614</v>
      </c>
      <c r="C224" s="68" t="s">
        <v>202</v>
      </c>
      <c r="D224" s="66" t="s">
        <v>526</v>
      </c>
      <c r="E224" s="1" t="s">
        <v>493</v>
      </c>
      <c r="F224" s="7" t="s">
        <v>494</v>
      </c>
      <c r="G224" s="46" t="s">
        <v>91</v>
      </c>
      <c r="H224" s="46">
        <f>VLOOKUP(G224,lookups!$B$10:$C$22,2)</f>
        <v>10</v>
      </c>
      <c r="I224" s="157">
        <v>0</v>
      </c>
      <c r="J224" s="46">
        <f>VLOOKUP(I224,lookups!$B$10:$C$22,2)</f>
        <v>0</v>
      </c>
      <c r="K224" s="5" t="s">
        <v>81</v>
      </c>
    </row>
    <row r="225" spans="1:11" s="66" customFormat="1" ht="36" x14ac:dyDescent="0.2">
      <c r="A225" s="66" t="s">
        <v>401</v>
      </c>
      <c r="B225" s="68">
        <v>42614</v>
      </c>
      <c r="C225" s="68" t="s">
        <v>202</v>
      </c>
      <c r="D225" s="66" t="s">
        <v>526</v>
      </c>
      <c r="E225" s="1" t="s">
        <v>168</v>
      </c>
      <c r="F225" s="7" t="s">
        <v>495</v>
      </c>
      <c r="G225" s="46" t="s">
        <v>91</v>
      </c>
      <c r="H225" s="46">
        <f>VLOOKUP(G225,lookups!$B$10:$C$22,2)</f>
        <v>10</v>
      </c>
      <c r="I225" s="157">
        <v>0</v>
      </c>
      <c r="J225" s="46">
        <f>VLOOKUP(I225,lookups!$B$10:$C$22,2)</f>
        <v>0</v>
      </c>
      <c r="K225" s="5" t="s">
        <v>81</v>
      </c>
    </row>
    <row r="226" spans="1:11" s="66" customFormat="1" ht="36" x14ac:dyDescent="0.2">
      <c r="A226" s="66" t="s">
        <v>401</v>
      </c>
      <c r="B226" s="68">
        <v>42614</v>
      </c>
      <c r="C226" s="68" t="s">
        <v>202</v>
      </c>
      <c r="D226" s="66" t="s">
        <v>526</v>
      </c>
      <c r="E226" s="1" t="s">
        <v>170</v>
      </c>
      <c r="F226" s="7" t="s">
        <v>496</v>
      </c>
      <c r="G226" s="46" t="s">
        <v>91</v>
      </c>
      <c r="H226" s="46">
        <f>VLOOKUP(G226,lookups!$B$10:$C$22,2)</f>
        <v>10</v>
      </c>
      <c r="I226" s="157">
        <v>0</v>
      </c>
      <c r="J226" s="46">
        <f>VLOOKUP(I226,lookups!$B$10:$C$22,2)</f>
        <v>0</v>
      </c>
      <c r="K226" s="5" t="s">
        <v>81</v>
      </c>
    </row>
    <row r="227" spans="1:11" s="66" customFormat="1" ht="36" x14ac:dyDescent="0.2">
      <c r="A227" s="66" t="s">
        <v>401</v>
      </c>
      <c r="B227" s="68">
        <v>42614</v>
      </c>
      <c r="C227" s="68" t="s">
        <v>202</v>
      </c>
      <c r="D227" s="66" t="s">
        <v>526</v>
      </c>
      <c r="E227" s="1" t="s">
        <v>172</v>
      </c>
      <c r="F227" s="7" t="s">
        <v>497</v>
      </c>
      <c r="G227" s="46" t="s">
        <v>91</v>
      </c>
      <c r="H227" s="46">
        <f>VLOOKUP(G227,lookups!$B$10:$C$22,2)</f>
        <v>10</v>
      </c>
      <c r="I227" s="157">
        <v>0</v>
      </c>
      <c r="J227" s="46">
        <f>VLOOKUP(I227,lookups!$B$10:$C$22,2)</f>
        <v>0</v>
      </c>
      <c r="K227" s="5" t="s">
        <v>81</v>
      </c>
    </row>
    <row r="228" spans="1:11" s="66" customFormat="1" ht="36" x14ac:dyDescent="0.2">
      <c r="A228" s="66" t="s">
        <v>401</v>
      </c>
      <c r="B228" s="68">
        <v>42614</v>
      </c>
      <c r="C228" s="68" t="s">
        <v>202</v>
      </c>
      <c r="D228" s="66" t="s">
        <v>526</v>
      </c>
      <c r="E228" s="1" t="s">
        <v>175</v>
      </c>
      <c r="F228" s="1" t="s">
        <v>498</v>
      </c>
      <c r="G228" s="46" t="s">
        <v>88</v>
      </c>
      <c r="H228" s="46">
        <f>VLOOKUP(G228,lookups!$B$10:$C$22,2)</f>
        <v>100</v>
      </c>
      <c r="I228" s="157">
        <v>0</v>
      </c>
      <c r="J228" s="46">
        <f>VLOOKUP(I228,lookups!$B$10:$C$22,2)</f>
        <v>0</v>
      </c>
      <c r="K228" s="5" t="s">
        <v>81</v>
      </c>
    </row>
    <row r="229" spans="1:11" s="66" customFormat="1" ht="24" x14ac:dyDescent="0.2">
      <c r="A229" s="66" t="s">
        <v>401</v>
      </c>
      <c r="B229" s="68">
        <v>42614</v>
      </c>
      <c r="C229" s="68" t="s">
        <v>202</v>
      </c>
      <c r="D229" s="66" t="s">
        <v>526</v>
      </c>
      <c r="E229" s="1" t="s">
        <v>499</v>
      </c>
      <c r="F229" s="1" t="s">
        <v>500</v>
      </c>
      <c r="G229" s="46" t="s">
        <v>91</v>
      </c>
      <c r="H229" s="46">
        <f>VLOOKUP(G229,lookups!$B$10:$C$22,2)</f>
        <v>10</v>
      </c>
      <c r="I229" s="157">
        <v>0</v>
      </c>
      <c r="J229" s="46">
        <f>VLOOKUP(I229,lookups!$B$10:$C$22,2)</f>
        <v>0</v>
      </c>
      <c r="K229" s="5" t="s">
        <v>81</v>
      </c>
    </row>
    <row r="230" spans="1:11" s="66" customFormat="1" ht="24" x14ac:dyDescent="0.2">
      <c r="A230" s="66" t="s">
        <v>401</v>
      </c>
      <c r="B230" s="68">
        <v>42614</v>
      </c>
      <c r="C230" s="68" t="s">
        <v>202</v>
      </c>
      <c r="D230" s="66" t="s">
        <v>526</v>
      </c>
      <c r="E230" s="1" t="s">
        <v>501</v>
      </c>
      <c r="F230" s="1" t="s">
        <v>502</v>
      </c>
      <c r="G230" s="46" t="s">
        <v>94</v>
      </c>
      <c r="H230" s="46">
        <f>VLOOKUP(G230,lookups!$B$10:$C$22,2)</f>
        <v>1</v>
      </c>
      <c r="I230" s="157">
        <v>0</v>
      </c>
      <c r="J230" s="46">
        <f>VLOOKUP(I230,lookups!$B$10:$C$22,2)</f>
        <v>0</v>
      </c>
      <c r="K230" s="5" t="s">
        <v>81</v>
      </c>
    </row>
    <row r="231" spans="1:11" s="66" customFormat="1" ht="24" x14ac:dyDescent="0.2">
      <c r="A231" s="66" t="s">
        <v>401</v>
      </c>
      <c r="B231" s="68">
        <v>42614</v>
      </c>
      <c r="C231" s="68" t="s">
        <v>202</v>
      </c>
      <c r="D231" s="66" t="s">
        <v>526</v>
      </c>
      <c r="E231" s="1" t="s">
        <v>503</v>
      </c>
      <c r="F231" s="1" t="s">
        <v>504</v>
      </c>
      <c r="G231" s="46" t="s">
        <v>91</v>
      </c>
      <c r="H231" s="46">
        <f>VLOOKUP(G231,lookups!$B$10:$C$22,2)</f>
        <v>10</v>
      </c>
      <c r="I231" s="157">
        <v>0</v>
      </c>
      <c r="J231" s="46">
        <f>VLOOKUP(I231,lookups!$B$10:$C$22,2)</f>
        <v>0</v>
      </c>
      <c r="K231" s="5" t="s">
        <v>81</v>
      </c>
    </row>
    <row r="232" spans="1:11" s="66" customFormat="1" ht="36" x14ac:dyDescent="0.2">
      <c r="A232" s="66" t="s">
        <v>401</v>
      </c>
      <c r="B232" s="68">
        <v>42614</v>
      </c>
      <c r="C232" s="68" t="s">
        <v>202</v>
      </c>
      <c r="D232" s="66" t="s">
        <v>526</v>
      </c>
      <c r="E232" s="1" t="s">
        <v>505</v>
      </c>
      <c r="F232" s="1" t="s">
        <v>506</v>
      </c>
      <c r="G232" s="46" t="s">
        <v>91</v>
      </c>
      <c r="H232" s="46">
        <f>VLOOKUP(G232,lookups!$B$10:$C$22,2)</f>
        <v>10</v>
      </c>
      <c r="I232" s="157" t="s">
        <v>91</v>
      </c>
      <c r="J232" s="46">
        <f>VLOOKUP(I232,lookups!$B$10:$C$22,2)</f>
        <v>10</v>
      </c>
      <c r="K232" s="5" t="s">
        <v>82</v>
      </c>
    </row>
    <row r="233" spans="1:11" s="66" customFormat="1" ht="48" x14ac:dyDescent="0.2">
      <c r="A233" s="66" t="s">
        <v>401</v>
      </c>
      <c r="B233" s="68">
        <v>42614</v>
      </c>
      <c r="C233" s="68" t="s">
        <v>202</v>
      </c>
      <c r="D233" s="66" t="s">
        <v>526</v>
      </c>
      <c r="E233" s="1" t="s">
        <v>507</v>
      </c>
      <c r="F233" s="1" t="s">
        <v>508</v>
      </c>
      <c r="G233" s="46" t="s">
        <v>92</v>
      </c>
      <c r="H233" s="46">
        <f>VLOOKUP(G233,lookups!$B$10:$C$22,2)</f>
        <v>10</v>
      </c>
      <c r="I233" s="157" t="s">
        <v>92</v>
      </c>
      <c r="J233" s="46">
        <f>VLOOKUP(I233,lookups!$B$10:$C$22,2)</f>
        <v>10</v>
      </c>
      <c r="K233" s="5" t="s">
        <v>82</v>
      </c>
    </row>
    <row r="234" spans="1:11" s="66" customFormat="1" ht="36" x14ac:dyDescent="0.2">
      <c r="A234" s="66" t="s">
        <v>401</v>
      </c>
      <c r="B234" s="68">
        <v>42614</v>
      </c>
      <c r="C234" s="68" t="s">
        <v>202</v>
      </c>
      <c r="D234" s="66" t="s">
        <v>526</v>
      </c>
      <c r="E234" s="1" t="s">
        <v>509</v>
      </c>
      <c r="F234" s="1" t="s">
        <v>510</v>
      </c>
      <c r="G234" s="46" t="s">
        <v>91</v>
      </c>
      <c r="H234" s="46">
        <f>VLOOKUP(G234,lookups!$B$10:$C$22,2)</f>
        <v>10</v>
      </c>
      <c r="I234" s="157" t="s">
        <v>91</v>
      </c>
      <c r="J234" s="46">
        <f>VLOOKUP(I234,lookups!$B$10:$C$22,2)</f>
        <v>10</v>
      </c>
      <c r="K234" s="5" t="s">
        <v>82</v>
      </c>
    </row>
    <row r="235" spans="1:11" s="66" customFormat="1" ht="24" x14ac:dyDescent="0.2">
      <c r="A235" s="66" t="s">
        <v>401</v>
      </c>
      <c r="B235" s="68">
        <v>42614</v>
      </c>
      <c r="C235" s="68" t="s">
        <v>202</v>
      </c>
      <c r="D235" s="66" t="s">
        <v>526</v>
      </c>
      <c r="E235" s="1" t="s">
        <v>511</v>
      </c>
      <c r="F235" s="1" t="s">
        <v>512</v>
      </c>
      <c r="G235" s="46" t="s">
        <v>88</v>
      </c>
      <c r="H235" s="46">
        <f>VLOOKUP(G235,lookups!$B$10:$C$22,2)</f>
        <v>100</v>
      </c>
      <c r="I235" s="157">
        <v>0</v>
      </c>
      <c r="J235" s="46">
        <f>VLOOKUP(I235,lookups!$B$10:$C$22,2)</f>
        <v>0</v>
      </c>
      <c r="K235" s="5" t="s">
        <v>81</v>
      </c>
    </row>
    <row r="236" spans="1:11" s="66" customFormat="1" x14ac:dyDescent="0.2">
      <c r="A236" s="66" t="s">
        <v>401</v>
      </c>
      <c r="B236" s="68">
        <v>42614</v>
      </c>
      <c r="C236" s="68" t="s">
        <v>202</v>
      </c>
      <c r="D236" s="66" t="s">
        <v>526</v>
      </c>
      <c r="E236" s="1" t="s">
        <v>513</v>
      </c>
      <c r="F236" s="1" t="s">
        <v>514</v>
      </c>
      <c r="G236" s="46" t="s">
        <v>88</v>
      </c>
      <c r="H236" s="46">
        <f>VLOOKUP(G236,lookups!$B$10:$C$22,2)</f>
        <v>100</v>
      </c>
      <c r="I236" s="157">
        <v>0</v>
      </c>
      <c r="J236" s="46">
        <f>VLOOKUP(I236,lookups!$B$10:$C$22,2)</f>
        <v>0</v>
      </c>
      <c r="K236" s="5" t="s">
        <v>81</v>
      </c>
    </row>
    <row r="237" spans="1:11" s="66" customFormat="1" ht="84" x14ac:dyDescent="0.2">
      <c r="A237" s="66" t="s">
        <v>401</v>
      </c>
      <c r="B237" s="68">
        <v>42614</v>
      </c>
      <c r="C237" s="68" t="s">
        <v>202</v>
      </c>
      <c r="D237" s="66" t="s">
        <v>526</v>
      </c>
      <c r="E237" s="1" t="s">
        <v>515</v>
      </c>
      <c r="F237" s="1" t="s">
        <v>516</v>
      </c>
      <c r="G237" s="46" t="s">
        <v>91</v>
      </c>
      <c r="H237" s="46">
        <f>VLOOKUP(G237,lookups!$B$10:$C$22,2)</f>
        <v>10</v>
      </c>
      <c r="I237" s="157">
        <v>0</v>
      </c>
      <c r="J237" s="46">
        <f>VLOOKUP(I237,lookups!$B$10:$C$22,2)</f>
        <v>0</v>
      </c>
      <c r="K237" s="5" t="s">
        <v>81</v>
      </c>
    </row>
    <row r="238" spans="1:11" s="66" customFormat="1" ht="24" x14ac:dyDescent="0.2">
      <c r="A238" s="66" t="s">
        <v>401</v>
      </c>
      <c r="B238" s="68">
        <v>42614</v>
      </c>
      <c r="C238" s="68" t="s">
        <v>202</v>
      </c>
      <c r="D238" s="66" t="s">
        <v>526</v>
      </c>
      <c r="E238" s="1" t="s">
        <v>517</v>
      </c>
      <c r="F238" s="1" t="s">
        <v>518</v>
      </c>
      <c r="G238" s="46" t="s">
        <v>91</v>
      </c>
      <c r="H238" s="46">
        <f>VLOOKUP(G238,lookups!$B$10:$C$22,2)</f>
        <v>10</v>
      </c>
      <c r="I238" s="157">
        <v>0</v>
      </c>
      <c r="J238" s="46">
        <f>VLOOKUP(I238,lookups!$B$10:$C$22,2)</f>
        <v>0</v>
      </c>
      <c r="K238" s="5" t="s">
        <v>81</v>
      </c>
    </row>
    <row r="239" spans="1:11" s="66" customFormat="1" ht="24" x14ac:dyDescent="0.2">
      <c r="A239" s="66" t="s">
        <v>401</v>
      </c>
      <c r="B239" s="68">
        <v>42614</v>
      </c>
      <c r="C239" s="68" t="s">
        <v>202</v>
      </c>
      <c r="D239" s="66" t="s">
        <v>526</v>
      </c>
      <c r="E239" s="1" t="s">
        <v>519</v>
      </c>
      <c r="F239" s="1" t="s">
        <v>520</v>
      </c>
      <c r="G239" s="46" t="s">
        <v>91</v>
      </c>
      <c r="H239" s="46">
        <f>VLOOKUP(G239,lookups!$B$10:$C$22,2)</f>
        <v>10</v>
      </c>
      <c r="I239" s="157">
        <v>0</v>
      </c>
      <c r="J239" s="46">
        <f>VLOOKUP(I239,lookups!$B$10:$C$22,2)</f>
        <v>0</v>
      </c>
      <c r="K239" s="5" t="s">
        <v>81</v>
      </c>
    </row>
    <row r="240" spans="1:11" s="66" customFormat="1" ht="24" x14ac:dyDescent="0.2">
      <c r="A240" s="66" t="s">
        <v>401</v>
      </c>
      <c r="B240" s="68">
        <v>42614</v>
      </c>
      <c r="C240" s="68" t="s">
        <v>202</v>
      </c>
      <c r="D240" s="66" t="s">
        <v>526</v>
      </c>
      <c r="E240" s="1" t="s">
        <v>43</v>
      </c>
      <c r="F240" s="1" t="s">
        <v>521</v>
      </c>
      <c r="G240" s="46" t="s">
        <v>91</v>
      </c>
      <c r="H240" s="46">
        <f>VLOOKUP(G240,lookups!$B$10:$C$22,2)</f>
        <v>10</v>
      </c>
      <c r="I240" s="157">
        <v>0</v>
      </c>
      <c r="J240" s="46">
        <f>VLOOKUP(I240,lookups!$B$10:$C$22,2)</f>
        <v>0</v>
      </c>
      <c r="K240" s="5" t="s">
        <v>81</v>
      </c>
    </row>
    <row r="241" spans="1:20" s="66" customFormat="1" ht="87" customHeight="1" x14ac:dyDescent="0.2">
      <c r="A241" s="66" t="s">
        <v>401</v>
      </c>
      <c r="B241" s="68">
        <v>42614</v>
      </c>
      <c r="C241" s="68" t="s">
        <v>202</v>
      </c>
      <c r="D241" s="66" t="s">
        <v>526</v>
      </c>
      <c r="E241" s="1" t="s">
        <v>45</v>
      </c>
      <c r="F241" s="1" t="s">
        <v>522</v>
      </c>
      <c r="G241" s="46" t="s">
        <v>91</v>
      </c>
      <c r="H241" s="46">
        <f>VLOOKUP(G241,lookups!$B$10:$C$22,2)</f>
        <v>10</v>
      </c>
      <c r="I241" s="157">
        <v>0</v>
      </c>
      <c r="J241" s="46">
        <f>VLOOKUP(I241,lookups!$B$10:$C$22,2)</f>
        <v>0</v>
      </c>
      <c r="K241" s="5" t="s">
        <v>81</v>
      </c>
    </row>
    <row r="242" spans="1:20" s="66" customFormat="1" ht="336" x14ac:dyDescent="0.2">
      <c r="A242" s="66" t="s">
        <v>401</v>
      </c>
      <c r="B242" s="68">
        <v>42614</v>
      </c>
      <c r="C242" s="68" t="s">
        <v>202</v>
      </c>
      <c r="D242" s="66" t="s">
        <v>526</v>
      </c>
      <c r="E242" s="1" t="s">
        <v>57</v>
      </c>
      <c r="F242" s="1" t="s">
        <v>523</v>
      </c>
      <c r="G242" s="46" t="s">
        <v>88</v>
      </c>
      <c r="H242" s="46">
        <f>VLOOKUP(G242,lookups!$B$10:$C$22,2)</f>
        <v>100</v>
      </c>
      <c r="I242" s="157">
        <v>0</v>
      </c>
      <c r="J242" s="46">
        <f>VLOOKUP(I242,lookups!$B$10:$C$22,2)</f>
        <v>0</v>
      </c>
      <c r="K242" s="5" t="s">
        <v>81</v>
      </c>
    </row>
    <row r="243" spans="1:20" s="66" customFormat="1" ht="348" x14ac:dyDescent="0.2">
      <c r="A243" s="66" t="s">
        <v>401</v>
      </c>
      <c r="B243" s="68">
        <v>42614</v>
      </c>
      <c r="C243" s="68" t="s">
        <v>202</v>
      </c>
      <c r="D243" s="66" t="s">
        <v>526</v>
      </c>
      <c r="E243" s="1" t="s">
        <v>59</v>
      </c>
      <c r="F243" s="7" t="s">
        <v>524</v>
      </c>
      <c r="G243" s="46" t="s">
        <v>91</v>
      </c>
      <c r="H243" s="46">
        <f>VLOOKUP(G243,lookups!$B$10:$C$22,2)</f>
        <v>10</v>
      </c>
      <c r="I243" s="157" t="s">
        <v>91</v>
      </c>
      <c r="J243" s="46">
        <f>VLOOKUP(I243,lookups!$B$10:$C$22,2)</f>
        <v>10</v>
      </c>
      <c r="K243" s="5" t="s">
        <v>82</v>
      </c>
    </row>
    <row r="244" spans="1:20" s="163" customFormat="1" x14ac:dyDescent="0.2">
      <c r="A244" s="66"/>
      <c r="B244" s="68"/>
      <c r="C244" s="68"/>
      <c r="D244" s="66" t="s">
        <v>526</v>
      </c>
      <c r="E244" s="1"/>
      <c r="F244" s="7"/>
      <c r="G244" s="46"/>
      <c r="H244" s="46">
        <f>SUM(H164:H243)</f>
        <v>2955</v>
      </c>
      <c r="I244" s="157"/>
      <c r="J244" s="46">
        <f>SUM(J164:J243)</f>
        <v>790</v>
      </c>
      <c r="K244" s="5"/>
      <c r="L244" s="66"/>
      <c r="M244" s="66"/>
      <c r="N244" s="66"/>
      <c r="O244" s="66"/>
      <c r="P244" s="66"/>
      <c r="Q244" s="66"/>
      <c r="R244" s="66"/>
      <c r="S244" s="66"/>
      <c r="T244" s="66"/>
    </row>
    <row r="245" spans="1:20" s="162" customFormat="1" ht="15" thickBot="1" x14ac:dyDescent="0.25">
      <c r="A245" s="161"/>
      <c r="B245" s="166"/>
      <c r="C245" s="166"/>
      <c r="D245" s="166"/>
      <c r="E245" s="161"/>
      <c r="F245" s="166"/>
      <c r="G245" s="166"/>
      <c r="H245" s="166"/>
      <c r="I245" s="166"/>
      <c r="J245" s="166"/>
      <c r="K245" s="166"/>
      <c r="L245" s="161"/>
      <c r="M245" s="161"/>
      <c r="N245" s="161"/>
      <c r="O245" s="161"/>
      <c r="P245" s="161"/>
      <c r="Q245" s="161"/>
      <c r="R245" s="161"/>
      <c r="S245" s="161"/>
      <c r="T245" s="161"/>
    </row>
    <row r="246" spans="1:20" x14ac:dyDescent="0.2">
      <c r="A246" s="165"/>
      <c r="B246" s="283" t="s">
        <v>402</v>
      </c>
      <c r="C246" s="312"/>
      <c r="D246" s="284"/>
      <c r="E246" s="197"/>
      <c r="F246" s="178" t="s">
        <v>530</v>
      </c>
      <c r="G246" s="179"/>
      <c r="H246" s="198"/>
      <c r="I246" s="283" t="s">
        <v>531</v>
      </c>
      <c r="J246" s="312"/>
      <c r="K246" s="284"/>
      <c r="L246" s="164"/>
    </row>
    <row r="247" spans="1:20" x14ac:dyDescent="0.15">
      <c r="A247" s="165"/>
      <c r="B247" s="317" t="s">
        <v>99</v>
      </c>
      <c r="C247" s="318"/>
      <c r="D247" s="168">
        <f>(H82-J82)/H82</f>
        <v>0.6649746192893401</v>
      </c>
      <c r="E247" s="198"/>
      <c r="F247" s="180" t="s">
        <v>99</v>
      </c>
      <c r="G247" s="168">
        <f>(H163-J163)/H163</f>
        <v>0.70186125211505923</v>
      </c>
      <c r="H247" s="198"/>
      <c r="I247" s="313" t="s">
        <v>99</v>
      </c>
      <c r="J247" s="314"/>
      <c r="K247" s="168">
        <f>(H244-J244)/H244</f>
        <v>0.73265651438240276</v>
      </c>
      <c r="L247" s="164"/>
    </row>
    <row r="248" spans="1:20" ht="24" customHeight="1" x14ac:dyDescent="0.15">
      <c r="A248" s="165"/>
      <c r="B248" s="317" t="s">
        <v>98</v>
      </c>
      <c r="C248" s="318"/>
      <c r="D248" s="168">
        <f>J82/H82</f>
        <v>0.3350253807106599</v>
      </c>
      <c r="E248" s="198"/>
      <c r="F248" s="180" t="s">
        <v>98</v>
      </c>
      <c r="G248" s="168">
        <f>J163/H163</f>
        <v>0.29813874788494077</v>
      </c>
      <c r="H248" s="198"/>
      <c r="I248" s="313" t="s">
        <v>98</v>
      </c>
      <c r="J248" s="314"/>
      <c r="K248" s="168">
        <f>J244/H244</f>
        <v>0.2673434856175973</v>
      </c>
      <c r="L248" s="164"/>
    </row>
    <row r="249" spans="1:20" x14ac:dyDescent="0.15">
      <c r="A249" s="165"/>
      <c r="B249" s="319"/>
      <c r="C249" s="320"/>
      <c r="D249" s="169"/>
      <c r="E249" s="198"/>
      <c r="F249" s="181"/>
      <c r="G249" s="169"/>
      <c r="H249" s="198"/>
      <c r="I249" s="315"/>
      <c r="J249" s="316"/>
      <c r="K249" s="169"/>
      <c r="L249" s="164"/>
    </row>
    <row r="250" spans="1:20" ht="24" customHeight="1" x14ac:dyDescent="0.15">
      <c r="A250" s="165"/>
      <c r="B250" s="317" t="s">
        <v>97</v>
      </c>
      <c r="C250" s="318"/>
      <c r="D250" s="170">
        <f>COUNTIF(K$1:K$81,"Compliant")</f>
        <v>53</v>
      </c>
      <c r="E250" s="198"/>
      <c r="F250" s="180" t="s">
        <v>97</v>
      </c>
      <c r="G250" s="170">
        <f>COUNTIF(H$83:K$162,"Compliant")</f>
        <v>54</v>
      </c>
      <c r="H250" s="198"/>
      <c r="I250" s="313" t="s">
        <v>97</v>
      </c>
      <c r="J250" s="314"/>
      <c r="K250" s="170">
        <f>COUNTIF(K$164:K$243,"Compliant")</f>
        <v>55</v>
      </c>
      <c r="L250" s="164"/>
    </row>
    <row r="251" spans="1:20" ht="24" customHeight="1" x14ac:dyDescent="0.15">
      <c r="A251" s="165"/>
      <c r="B251" s="317" t="s">
        <v>96</v>
      </c>
      <c r="C251" s="318"/>
      <c r="D251" s="170">
        <f>COUNTIF(K$1:K$81,"Non Compliant")</f>
        <v>27</v>
      </c>
      <c r="E251" s="198"/>
      <c r="F251" s="180" t="s">
        <v>96</v>
      </c>
      <c r="G251" s="170">
        <f>COUNTIF(K$83:K$162,"Non Compliant")</f>
        <v>26</v>
      </c>
      <c r="H251" s="198"/>
      <c r="I251" s="313" t="s">
        <v>96</v>
      </c>
      <c r="J251" s="314"/>
      <c r="K251" s="170">
        <f>COUNTIF(K$164:K$243,"Non Compliant")</f>
        <v>25</v>
      </c>
      <c r="L251" s="164"/>
    </row>
    <row r="252" spans="1:20" x14ac:dyDescent="0.15">
      <c r="A252" s="165"/>
      <c r="B252" s="321"/>
      <c r="C252" s="322"/>
      <c r="D252" s="171">
        <f>SUM(D250:D251)</f>
        <v>80</v>
      </c>
      <c r="E252" s="198"/>
      <c r="F252" s="182"/>
      <c r="G252" s="171">
        <f>SUM(G250:G251)</f>
        <v>80</v>
      </c>
      <c r="H252" s="198"/>
      <c r="I252" s="321"/>
      <c r="J252" s="322"/>
      <c r="K252" s="171">
        <f>SUM(K250:K251)</f>
        <v>80</v>
      </c>
      <c r="L252" s="164"/>
    </row>
    <row r="253" spans="1:20" x14ac:dyDescent="0.15">
      <c r="A253" s="165"/>
      <c r="B253" s="308"/>
      <c r="C253" s="309"/>
      <c r="D253" s="323"/>
      <c r="E253" s="198"/>
      <c r="F253" s="183"/>
      <c r="G253" s="169"/>
      <c r="H253" s="198"/>
      <c r="I253" s="308"/>
      <c r="J253" s="309"/>
      <c r="K253" s="196"/>
      <c r="L253" s="164"/>
    </row>
    <row r="254" spans="1:20" ht="24" customHeight="1" x14ac:dyDescent="0.15">
      <c r="A254" s="165"/>
      <c r="B254" s="326" t="s">
        <v>95</v>
      </c>
      <c r="C254" s="328"/>
      <c r="D254" s="327"/>
      <c r="E254" s="198"/>
      <c r="F254" s="326" t="s">
        <v>95</v>
      </c>
      <c r="G254" s="327"/>
      <c r="H254" s="198"/>
      <c r="I254" s="321" t="s">
        <v>95</v>
      </c>
      <c r="J254" s="324"/>
      <c r="K254" s="325"/>
      <c r="L254" s="164"/>
    </row>
    <row r="255" spans="1:20" x14ac:dyDescent="0.15">
      <c r="A255" s="165"/>
      <c r="B255" s="310" t="s">
        <v>94</v>
      </c>
      <c r="C255" s="311"/>
      <c r="D255" s="169">
        <v>0</v>
      </c>
      <c r="E255" s="198"/>
      <c r="F255" s="184" t="s">
        <v>94</v>
      </c>
      <c r="G255" s="169">
        <v>1</v>
      </c>
      <c r="H255" s="198"/>
      <c r="I255" s="310" t="s">
        <v>94</v>
      </c>
      <c r="J255" s="311"/>
      <c r="K255" s="169">
        <v>0</v>
      </c>
      <c r="L255" s="164"/>
    </row>
    <row r="256" spans="1:20" x14ac:dyDescent="0.15">
      <c r="A256" s="165"/>
      <c r="B256" s="310" t="s">
        <v>93</v>
      </c>
      <c r="C256" s="311"/>
      <c r="D256" s="169">
        <v>0</v>
      </c>
      <c r="E256" s="198"/>
      <c r="F256" s="184" t="s">
        <v>93</v>
      </c>
      <c r="G256" s="169">
        <v>0</v>
      </c>
      <c r="H256" s="198"/>
      <c r="I256" s="310" t="s">
        <v>93</v>
      </c>
      <c r="J256" s="311"/>
      <c r="K256" s="169">
        <v>0</v>
      </c>
      <c r="L256" s="164"/>
    </row>
    <row r="257" spans="1:12" x14ac:dyDescent="0.15">
      <c r="A257" s="165"/>
      <c r="B257" s="310" t="s">
        <v>92</v>
      </c>
      <c r="C257" s="311"/>
      <c r="D257" s="169">
        <v>1</v>
      </c>
      <c r="E257" s="198"/>
      <c r="F257" s="184" t="s">
        <v>92</v>
      </c>
      <c r="G257" s="169">
        <v>1</v>
      </c>
      <c r="H257" s="198"/>
      <c r="I257" s="310" t="s">
        <v>92</v>
      </c>
      <c r="J257" s="311"/>
      <c r="K257" s="169">
        <v>1</v>
      </c>
      <c r="L257" s="164"/>
    </row>
    <row r="258" spans="1:12" x14ac:dyDescent="0.15">
      <c r="A258" s="165"/>
      <c r="B258" s="310" t="s">
        <v>91</v>
      </c>
      <c r="C258" s="311"/>
      <c r="D258" s="169">
        <v>18</v>
      </c>
      <c r="E258" s="198"/>
      <c r="F258" s="184" t="s">
        <v>91</v>
      </c>
      <c r="G258" s="169">
        <v>17</v>
      </c>
      <c r="H258" s="198"/>
      <c r="I258" s="310" t="s">
        <v>91</v>
      </c>
      <c r="J258" s="311"/>
      <c r="K258" s="169">
        <v>18</v>
      </c>
      <c r="L258" s="164"/>
    </row>
    <row r="259" spans="1:12" x14ac:dyDescent="0.15">
      <c r="A259" s="165"/>
      <c r="B259" s="310" t="s">
        <v>90</v>
      </c>
      <c r="C259" s="311"/>
      <c r="D259" s="169">
        <v>0</v>
      </c>
      <c r="E259" s="198"/>
      <c r="F259" s="184" t="s">
        <v>90</v>
      </c>
      <c r="G259" s="169">
        <v>0</v>
      </c>
      <c r="H259" s="198"/>
      <c r="I259" s="310" t="s">
        <v>90</v>
      </c>
      <c r="J259" s="311"/>
      <c r="K259" s="169">
        <v>0</v>
      </c>
      <c r="L259" s="164"/>
    </row>
    <row r="260" spans="1:12" x14ac:dyDescent="0.15">
      <c r="A260" s="165"/>
      <c r="B260" s="310" t="s">
        <v>89</v>
      </c>
      <c r="C260" s="311"/>
      <c r="D260" s="169">
        <v>0</v>
      </c>
      <c r="E260" s="198"/>
      <c r="F260" s="184" t="s">
        <v>89</v>
      </c>
      <c r="G260" s="169">
        <v>0</v>
      </c>
      <c r="H260" s="198"/>
      <c r="I260" s="310" t="s">
        <v>89</v>
      </c>
      <c r="J260" s="311"/>
      <c r="K260" s="169">
        <v>0</v>
      </c>
      <c r="L260" s="164"/>
    </row>
    <row r="261" spans="1:12" x14ac:dyDescent="0.15">
      <c r="A261" s="165"/>
      <c r="B261" s="310" t="s">
        <v>88</v>
      </c>
      <c r="C261" s="311"/>
      <c r="D261" s="169">
        <v>8</v>
      </c>
      <c r="E261" s="198"/>
      <c r="F261" s="184" t="s">
        <v>88</v>
      </c>
      <c r="G261" s="169">
        <v>7</v>
      </c>
      <c r="H261" s="198"/>
      <c r="I261" s="310" t="s">
        <v>88</v>
      </c>
      <c r="J261" s="311"/>
      <c r="K261" s="169">
        <v>6</v>
      </c>
      <c r="L261" s="164"/>
    </row>
    <row r="262" spans="1:12" x14ac:dyDescent="0.15">
      <c r="A262" s="165"/>
      <c r="B262" s="310" t="s">
        <v>87</v>
      </c>
      <c r="C262" s="311"/>
      <c r="D262" s="169">
        <v>0</v>
      </c>
      <c r="E262" s="198"/>
      <c r="F262" s="184" t="s">
        <v>87</v>
      </c>
      <c r="G262" s="169">
        <v>0</v>
      </c>
      <c r="H262" s="198"/>
      <c r="I262" s="310" t="s">
        <v>87</v>
      </c>
      <c r="J262" s="311"/>
      <c r="K262" s="169">
        <v>0</v>
      </c>
      <c r="L262" s="164"/>
    </row>
    <row r="263" spans="1:12" x14ac:dyDescent="0.15">
      <c r="A263" s="165"/>
      <c r="B263" s="310" t="s">
        <v>86</v>
      </c>
      <c r="C263" s="311"/>
      <c r="D263" s="169">
        <v>0</v>
      </c>
      <c r="E263" s="198"/>
      <c r="F263" s="184" t="s">
        <v>86</v>
      </c>
      <c r="G263" s="169">
        <v>0</v>
      </c>
      <c r="H263" s="198"/>
      <c r="I263" s="310" t="s">
        <v>86</v>
      </c>
      <c r="J263" s="311"/>
      <c r="K263" s="169">
        <v>0</v>
      </c>
      <c r="L263" s="164"/>
    </row>
    <row r="264" spans="1:12" x14ac:dyDescent="0.15">
      <c r="A264" s="165"/>
      <c r="B264" s="310" t="s">
        <v>85</v>
      </c>
      <c r="C264" s="311"/>
      <c r="D264" s="169">
        <v>0</v>
      </c>
      <c r="E264" s="198"/>
      <c r="F264" s="184" t="s">
        <v>85</v>
      </c>
      <c r="G264" s="169">
        <v>0</v>
      </c>
      <c r="H264" s="198"/>
      <c r="I264" s="310" t="s">
        <v>85</v>
      </c>
      <c r="J264" s="311"/>
      <c r="K264" s="169">
        <v>0</v>
      </c>
      <c r="L264" s="164"/>
    </row>
    <row r="265" spans="1:12" x14ac:dyDescent="0.15">
      <c r="A265" s="165"/>
      <c r="B265" s="310" t="s">
        <v>84</v>
      </c>
      <c r="C265" s="311"/>
      <c r="D265" s="169">
        <v>0</v>
      </c>
      <c r="E265" s="198"/>
      <c r="F265" s="184" t="s">
        <v>84</v>
      </c>
      <c r="G265" s="169">
        <v>0</v>
      </c>
      <c r="H265" s="198"/>
      <c r="I265" s="310" t="s">
        <v>84</v>
      </c>
      <c r="J265" s="311"/>
      <c r="K265" s="169">
        <v>0</v>
      </c>
      <c r="L265" s="164"/>
    </row>
    <row r="266" spans="1:12" x14ac:dyDescent="0.15">
      <c r="A266" s="165"/>
      <c r="B266" s="310" t="s">
        <v>83</v>
      </c>
      <c r="C266" s="311"/>
      <c r="D266" s="172">
        <v>0</v>
      </c>
      <c r="E266" s="198"/>
      <c r="F266" s="184" t="s">
        <v>83</v>
      </c>
      <c r="G266" s="172">
        <v>0</v>
      </c>
      <c r="H266" s="198"/>
      <c r="I266" s="310" t="s">
        <v>83</v>
      </c>
      <c r="J266" s="311"/>
      <c r="K266" s="172">
        <v>0</v>
      </c>
      <c r="L266" s="164"/>
    </row>
    <row r="267" spans="1:12" x14ac:dyDescent="0.15">
      <c r="A267" s="165"/>
      <c r="B267" s="297"/>
      <c r="C267" s="298"/>
      <c r="D267" s="174">
        <f>SUM(D255:D266)</f>
        <v>27</v>
      </c>
      <c r="E267" s="198"/>
      <c r="F267" s="173"/>
      <c r="G267" s="185">
        <f>SUM(G255:G266)</f>
        <v>26</v>
      </c>
      <c r="H267" s="198"/>
      <c r="I267" s="297"/>
      <c r="J267" s="298"/>
      <c r="K267" s="185">
        <f>SUM(K255:K266)</f>
        <v>25</v>
      </c>
      <c r="L267" s="164"/>
    </row>
    <row r="268" spans="1:12" x14ac:dyDescent="0.15">
      <c r="A268" s="165"/>
      <c r="B268" s="299"/>
      <c r="C268" s="300"/>
      <c r="D268" s="301"/>
      <c r="E268" s="198"/>
      <c r="F268" s="186"/>
      <c r="G268" s="169"/>
      <c r="H268" s="198"/>
      <c r="I268" s="299"/>
      <c r="J268" s="300"/>
      <c r="K268" s="301"/>
      <c r="L268" s="164"/>
    </row>
    <row r="269" spans="1:12" x14ac:dyDescent="0.2">
      <c r="A269" s="165"/>
      <c r="B269" s="302" t="s">
        <v>528</v>
      </c>
      <c r="C269" s="303"/>
      <c r="D269" s="175"/>
      <c r="E269" s="198"/>
      <c r="F269" s="187" t="s">
        <v>528</v>
      </c>
      <c r="G269" s="188"/>
      <c r="H269" s="198"/>
      <c r="I269" s="302" t="s">
        <v>528</v>
      </c>
      <c r="J269" s="303"/>
      <c r="K269" s="188"/>
      <c r="L269" s="164"/>
    </row>
    <row r="270" spans="1:12" x14ac:dyDescent="0.2">
      <c r="A270" s="165"/>
      <c r="B270" s="304" t="s">
        <v>529</v>
      </c>
      <c r="C270" s="305"/>
      <c r="D270" s="194"/>
      <c r="E270" s="198"/>
      <c r="F270" s="189" t="s">
        <v>529</v>
      </c>
      <c r="G270" s="190"/>
      <c r="H270" s="198"/>
      <c r="I270" s="304" t="s">
        <v>529</v>
      </c>
      <c r="J270" s="305"/>
      <c r="K270" s="190"/>
      <c r="L270" s="164"/>
    </row>
    <row r="271" spans="1:12" x14ac:dyDescent="0.2">
      <c r="A271" s="165"/>
      <c r="B271" s="306" t="s">
        <v>197</v>
      </c>
      <c r="C271" s="307"/>
      <c r="D271" s="192" t="s">
        <v>198</v>
      </c>
      <c r="E271" s="198"/>
      <c r="F271" s="191" t="s">
        <v>197</v>
      </c>
      <c r="G271" s="192" t="s">
        <v>198</v>
      </c>
      <c r="H271" s="198"/>
      <c r="I271" s="306" t="s">
        <v>197</v>
      </c>
      <c r="J271" s="307"/>
      <c r="K271" s="192" t="s">
        <v>198</v>
      </c>
      <c r="L271" s="164"/>
    </row>
    <row r="272" spans="1:12" x14ac:dyDescent="0.15">
      <c r="A272" s="165"/>
      <c r="B272" s="293" t="s">
        <v>527</v>
      </c>
      <c r="C272" s="294"/>
      <c r="D272" s="169">
        <f t="array" ref="D272">SUM((L$3:L$88="Non-Compliant")*(M$3:M$88=C272))</f>
        <v>0</v>
      </c>
      <c r="E272" s="198"/>
      <c r="F272" s="193" t="s">
        <v>527</v>
      </c>
      <c r="G272" s="169">
        <f t="array" ref="G272">SUM((N$3:N$88="Non-Compliant")*(O$3:O$88=F272))</f>
        <v>0</v>
      </c>
      <c r="H272" s="198"/>
      <c r="I272" s="293" t="s">
        <v>527</v>
      </c>
      <c r="J272" s="294"/>
      <c r="K272" s="169">
        <f t="array" ref="K272">SUM((Q$3:Q$88="Non-Compliant")*(R$3:R$88=I272))</f>
        <v>0</v>
      </c>
      <c r="L272" s="164"/>
    </row>
    <row r="273" spans="1:12" x14ac:dyDescent="0.15">
      <c r="A273" s="165"/>
      <c r="B273" s="293" t="s">
        <v>199</v>
      </c>
      <c r="C273" s="294"/>
      <c r="D273" s="172">
        <f t="array" ref="D273">SUM((L$3:L$88="Non-Compliant")*(M$3:M$88=C273))</f>
        <v>0</v>
      </c>
      <c r="E273" s="198"/>
      <c r="F273" s="193" t="s">
        <v>199</v>
      </c>
      <c r="G273" s="172">
        <f t="array" ref="G273">SUM((N$3:N$88="Non-Compliant")*(O$3:O$88=F273))</f>
        <v>0</v>
      </c>
      <c r="H273" s="198"/>
      <c r="I273" s="293" t="s">
        <v>199</v>
      </c>
      <c r="J273" s="294"/>
      <c r="K273" s="172">
        <f t="array" ref="K273">SUM((Q$3:Q$88="Non-Compliant")*(R$3:R$88=I273))</f>
        <v>0</v>
      </c>
      <c r="L273" s="164"/>
    </row>
    <row r="274" spans="1:12" ht="15.75" customHeight="1" thickBot="1" x14ac:dyDescent="0.2">
      <c r="A274" s="165"/>
      <c r="B274" s="295"/>
      <c r="C274" s="296"/>
      <c r="D274" s="195">
        <f>SUM(D272:D273)</f>
        <v>0</v>
      </c>
      <c r="E274" s="199"/>
      <c r="F274" s="176"/>
      <c r="G274" s="177">
        <f>SUM(G272:G273)</f>
        <v>0</v>
      </c>
      <c r="H274" s="198"/>
      <c r="I274" s="295"/>
      <c r="J274" s="296"/>
      <c r="K274" s="177">
        <f>SUM(K272:K273)</f>
        <v>0</v>
      </c>
      <c r="L274" s="164"/>
    </row>
    <row r="275" spans="1:12" x14ac:dyDescent="0.15">
      <c r="B275" s="167"/>
      <c r="C275" s="167"/>
      <c r="D275" s="167"/>
      <c r="F275" s="159"/>
      <c r="G275" s="160"/>
      <c r="H275" s="167"/>
      <c r="I275" s="167"/>
      <c r="J275" s="167"/>
      <c r="K275" s="167"/>
    </row>
  </sheetData>
  <autoFilter ref="A1:S244"/>
  <mergeCells count="59">
    <mergeCell ref="B262:C262"/>
    <mergeCell ref="B251:C251"/>
    <mergeCell ref="I250:J250"/>
    <mergeCell ref="I251:J251"/>
    <mergeCell ref="B263:C263"/>
    <mergeCell ref="B252:C252"/>
    <mergeCell ref="B253:D253"/>
    <mergeCell ref="B255:C255"/>
    <mergeCell ref="B256:C256"/>
    <mergeCell ref="B250:C250"/>
    <mergeCell ref="I252:J252"/>
    <mergeCell ref="I254:K254"/>
    <mergeCell ref="F254:G254"/>
    <mergeCell ref="B254:D254"/>
    <mergeCell ref="B257:C257"/>
    <mergeCell ref="B258:C258"/>
    <mergeCell ref="B259:C259"/>
    <mergeCell ref="B260:C260"/>
    <mergeCell ref="B261:C261"/>
    <mergeCell ref="I246:K246"/>
    <mergeCell ref="B246:D246"/>
    <mergeCell ref="I247:J247"/>
    <mergeCell ref="I248:J248"/>
    <mergeCell ref="I249:J249"/>
    <mergeCell ref="B247:C247"/>
    <mergeCell ref="B248:C248"/>
    <mergeCell ref="B249:C249"/>
    <mergeCell ref="B267:C267"/>
    <mergeCell ref="I263:J263"/>
    <mergeCell ref="I264:J264"/>
    <mergeCell ref="I266:J266"/>
    <mergeCell ref="I265:J265"/>
    <mergeCell ref="B266:C266"/>
    <mergeCell ref="B265:C265"/>
    <mergeCell ref="B264:C264"/>
    <mergeCell ref="B274:C274"/>
    <mergeCell ref="I253:J253"/>
    <mergeCell ref="I255:J255"/>
    <mergeCell ref="I256:J256"/>
    <mergeCell ref="I257:J257"/>
    <mergeCell ref="I258:J258"/>
    <mergeCell ref="I259:J259"/>
    <mergeCell ref="I260:J260"/>
    <mergeCell ref="I261:J261"/>
    <mergeCell ref="I262:J262"/>
    <mergeCell ref="B268:D268"/>
    <mergeCell ref="B271:C271"/>
    <mergeCell ref="B272:C272"/>
    <mergeCell ref="B273:C273"/>
    <mergeCell ref="B269:C269"/>
    <mergeCell ref="B270:C270"/>
    <mergeCell ref="I273:J273"/>
    <mergeCell ref="I274:J274"/>
    <mergeCell ref="I267:J267"/>
    <mergeCell ref="I268:K268"/>
    <mergeCell ref="I269:J269"/>
    <mergeCell ref="I270:J270"/>
    <mergeCell ref="I271:J271"/>
    <mergeCell ref="I272:J272"/>
  </mergeCells>
  <conditionalFormatting sqref="K4:K6 K9:K244">
    <cfRule type="cellIs" dxfId="269" priority="111" stopIfTrue="1" operator="equal">
      <formula>"Non Compliant"</formula>
    </cfRule>
    <cfRule type="cellIs" dxfId="268" priority="112" stopIfTrue="1" operator="equal">
      <formula>"compliant"</formula>
    </cfRule>
  </conditionalFormatting>
  <conditionalFormatting sqref="K2">
    <cfRule type="cellIs" dxfId="267" priority="103" stopIfTrue="1" operator="equal">
      <formula>"Non Compliant"</formula>
    </cfRule>
    <cfRule type="cellIs" dxfId="266" priority="104" stopIfTrue="1" operator="equal">
      <formula>"compliant"</formula>
    </cfRule>
  </conditionalFormatting>
  <conditionalFormatting sqref="I81:I82">
    <cfRule type="cellIs" dxfId="265" priority="63" stopIfTrue="1" operator="equal">
      <formula>"non-compliant"</formula>
    </cfRule>
    <cfRule type="cellIs" dxfId="264" priority="64" stopIfTrue="1" operator="equal">
      <formula>"compliant"</formula>
    </cfRule>
  </conditionalFormatting>
  <conditionalFormatting sqref="K3">
    <cfRule type="cellIs" dxfId="263" priority="97" stopIfTrue="1" operator="equal">
      <formula>"Non Compliant"</formula>
    </cfRule>
    <cfRule type="cellIs" dxfId="262" priority="98" stopIfTrue="1" operator="equal">
      <formula>"compliant"</formula>
    </cfRule>
  </conditionalFormatting>
  <conditionalFormatting sqref="K7">
    <cfRule type="cellIs" dxfId="261" priority="95" stopIfTrue="1" operator="equal">
      <formula>"non-compliant"</formula>
    </cfRule>
    <cfRule type="cellIs" dxfId="260" priority="96" stopIfTrue="1" operator="equal">
      <formula>"compliant"</formula>
    </cfRule>
  </conditionalFormatting>
  <conditionalFormatting sqref="K8">
    <cfRule type="cellIs" dxfId="259" priority="93" stopIfTrue="1" operator="equal">
      <formula>"non-compliant"</formula>
    </cfRule>
    <cfRule type="cellIs" dxfId="258" priority="94" stopIfTrue="1" operator="equal">
      <formula>"compliant"</formula>
    </cfRule>
  </conditionalFormatting>
  <conditionalFormatting sqref="I12">
    <cfRule type="cellIs" dxfId="257" priority="91" stopIfTrue="1" operator="equal">
      <formula>"non-compliant"</formula>
    </cfRule>
    <cfRule type="cellIs" dxfId="256" priority="92" stopIfTrue="1" operator="equal">
      <formula>"compliant"</formula>
    </cfRule>
  </conditionalFormatting>
  <conditionalFormatting sqref="I14">
    <cfRule type="cellIs" dxfId="255" priority="89" stopIfTrue="1" operator="equal">
      <formula>"non-compliant"</formula>
    </cfRule>
    <cfRule type="cellIs" dxfId="254" priority="90" stopIfTrue="1" operator="equal">
      <formula>"compliant"</formula>
    </cfRule>
  </conditionalFormatting>
  <conditionalFormatting sqref="I15">
    <cfRule type="cellIs" dxfId="253" priority="87" stopIfTrue="1" operator="equal">
      <formula>"non-compliant"</formula>
    </cfRule>
    <cfRule type="cellIs" dxfId="252" priority="88" stopIfTrue="1" operator="equal">
      <formula>"compliant"</formula>
    </cfRule>
  </conditionalFormatting>
  <conditionalFormatting sqref="I16">
    <cfRule type="cellIs" dxfId="251" priority="85" stopIfTrue="1" operator="equal">
      <formula>"non-compliant"</formula>
    </cfRule>
    <cfRule type="cellIs" dxfId="250" priority="86" stopIfTrue="1" operator="equal">
      <formula>"compliant"</formula>
    </cfRule>
  </conditionalFormatting>
  <conditionalFormatting sqref="I17">
    <cfRule type="cellIs" dxfId="249" priority="83" stopIfTrue="1" operator="equal">
      <formula>"non-compliant"</formula>
    </cfRule>
    <cfRule type="cellIs" dxfId="248" priority="84" stopIfTrue="1" operator="equal">
      <formula>"compliant"</formula>
    </cfRule>
  </conditionalFormatting>
  <conditionalFormatting sqref="I19">
    <cfRule type="cellIs" dxfId="247" priority="81" stopIfTrue="1" operator="equal">
      <formula>"non-compliant"</formula>
    </cfRule>
    <cfRule type="cellIs" dxfId="246" priority="82" stopIfTrue="1" operator="equal">
      <formula>"compliant"</formula>
    </cfRule>
  </conditionalFormatting>
  <conditionalFormatting sqref="I20">
    <cfRule type="cellIs" dxfId="245" priority="79" stopIfTrue="1" operator="equal">
      <formula>"non-compliant"</formula>
    </cfRule>
    <cfRule type="cellIs" dxfId="244" priority="80" stopIfTrue="1" operator="equal">
      <formula>"compliant"</formula>
    </cfRule>
  </conditionalFormatting>
  <conditionalFormatting sqref="I26">
    <cfRule type="cellIs" dxfId="243" priority="77" stopIfTrue="1" operator="equal">
      <formula>"non-compliant"</formula>
    </cfRule>
    <cfRule type="cellIs" dxfId="242" priority="78" stopIfTrue="1" operator="equal">
      <formula>"compliant"</formula>
    </cfRule>
  </conditionalFormatting>
  <conditionalFormatting sqref="I30">
    <cfRule type="cellIs" dxfId="241" priority="75" stopIfTrue="1" operator="equal">
      <formula>"non-compliant"</formula>
    </cfRule>
    <cfRule type="cellIs" dxfId="240" priority="76" stopIfTrue="1" operator="equal">
      <formula>"compliant"</formula>
    </cfRule>
  </conditionalFormatting>
  <conditionalFormatting sqref="I31">
    <cfRule type="cellIs" dxfId="239" priority="73" stopIfTrue="1" operator="equal">
      <formula>"non-compliant"</formula>
    </cfRule>
    <cfRule type="cellIs" dxfId="238" priority="74" stopIfTrue="1" operator="equal">
      <formula>"compliant"</formula>
    </cfRule>
  </conditionalFormatting>
  <conditionalFormatting sqref="I52">
    <cfRule type="cellIs" dxfId="237" priority="71" stopIfTrue="1" operator="equal">
      <formula>"non-compliant"</formula>
    </cfRule>
    <cfRule type="cellIs" dxfId="236" priority="72" stopIfTrue="1" operator="equal">
      <formula>"compliant"</formula>
    </cfRule>
  </conditionalFormatting>
  <conditionalFormatting sqref="I70">
    <cfRule type="cellIs" dxfId="235" priority="69" stopIfTrue="1" operator="equal">
      <formula>"non-compliant"</formula>
    </cfRule>
    <cfRule type="cellIs" dxfId="234" priority="70" stopIfTrue="1" operator="equal">
      <formula>"compliant"</formula>
    </cfRule>
  </conditionalFormatting>
  <conditionalFormatting sqref="I73">
    <cfRule type="cellIs" dxfId="233" priority="67" stopIfTrue="1" operator="equal">
      <formula>"non-compliant"</formula>
    </cfRule>
    <cfRule type="cellIs" dxfId="232" priority="68" stopIfTrue="1" operator="equal">
      <formula>"compliant"</formula>
    </cfRule>
  </conditionalFormatting>
  <conditionalFormatting sqref="I80">
    <cfRule type="cellIs" dxfId="231" priority="65" stopIfTrue="1" operator="equal">
      <formula>"non-compliant"</formula>
    </cfRule>
    <cfRule type="cellIs" dxfId="230" priority="66" stopIfTrue="1" operator="equal">
      <formula>"compliant"</formula>
    </cfRule>
  </conditionalFormatting>
  <conditionalFormatting sqref="I93">
    <cfRule type="cellIs" dxfId="229" priority="61" stopIfTrue="1" operator="equal">
      <formula>"non-compliant"</formula>
    </cfRule>
    <cfRule type="cellIs" dxfId="228" priority="62" stopIfTrue="1" operator="equal">
      <formula>"compliant"</formula>
    </cfRule>
  </conditionalFormatting>
  <conditionalFormatting sqref="I95">
    <cfRule type="cellIs" dxfId="227" priority="59" stopIfTrue="1" operator="equal">
      <formula>"non-compliant"</formula>
    </cfRule>
    <cfRule type="cellIs" dxfId="226" priority="60" stopIfTrue="1" operator="equal">
      <formula>"compliant"</formula>
    </cfRule>
  </conditionalFormatting>
  <conditionalFormatting sqref="I96">
    <cfRule type="cellIs" dxfId="225" priority="57" stopIfTrue="1" operator="equal">
      <formula>"non-compliant"</formula>
    </cfRule>
    <cfRule type="cellIs" dxfId="224" priority="58" stopIfTrue="1" operator="equal">
      <formula>"compliant"</formula>
    </cfRule>
  </conditionalFormatting>
  <conditionalFormatting sqref="I162:I163">
    <cfRule type="cellIs" dxfId="223" priority="31" stopIfTrue="1" operator="equal">
      <formula>"non-compliant"</formula>
    </cfRule>
    <cfRule type="cellIs" dxfId="222" priority="32" stopIfTrue="1" operator="equal">
      <formula>"compliant"</formula>
    </cfRule>
  </conditionalFormatting>
  <conditionalFormatting sqref="I243:I244">
    <cfRule type="cellIs" dxfId="221" priority="1" stopIfTrue="1" operator="equal">
      <formula>"non-compliant"</formula>
    </cfRule>
    <cfRule type="cellIs" dxfId="220" priority="2" stopIfTrue="1" operator="equal">
      <formula>"compliant"</formula>
    </cfRule>
  </conditionalFormatting>
  <conditionalFormatting sqref="I101">
    <cfRule type="cellIs" dxfId="219" priority="55" stopIfTrue="1" operator="equal">
      <formula>"non-compliant"</formula>
    </cfRule>
    <cfRule type="cellIs" dxfId="218" priority="56" stopIfTrue="1" operator="equal">
      <formula>"compliant"</formula>
    </cfRule>
  </conditionalFormatting>
  <conditionalFormatting sqref="I97">
    <cfRule type="cellIs" dxfId="217" priority="53" stopIfTrue="1" operator="equal">
      <formula>"non-compliant"</formula>
    </cfRule>
    <cfRule type="cellIs" dxfId="216" priority="54" stopIfTrue="1" operator="equal">
      <formula>"compliant"</formula>
    </cfRule>
  </conditionalFormatting>
  <conditionalFormatting sqref="I98">
    <cfRule type="cellIs" dxfId="215" priority="51" stopIfTrue="1" operator="equal">
      <formula>"non-compliant"</formula>
    </cfRule>
    <cfRule type="cellIs" dxfId="214" priority="52" stopIfTrue="1" operator="equal">
      <formula>"compliant"</formula>
    </cfRule>
  </conditionalFormatting>
  <conditionalFormatting sqref="I100">
    <cfRule type="cellIs" dxfId="213" priority="49" stopIfTrue="1" operator="equal">
      <formula>"non-compliant"</formula>
    </cfRule>
    <cfRule type="cellIs" dxfId="212" priority="50" stopIfTrue="1" operator="equal">
      <formula>"compliant"</formula>
    </cfRule>
  </conditionalFormatting>
  <conditionalFormatting sqref="I107">
    <cfRule type="cellIs" dxfId="211" priority="47" stopIfTrue="1" operator="equal">
      <formula>"non-compliant"</formula>
    </cfRule>
    <cfRule type="cellIs" dxfId="210" priority="48" stopIfTrue="1" operator="equal">
      <formula>"compliant"</formula>
    </cfRule>
  </conditionalFormatting>
  <conditionalFormatting sqref="I111">
    <cfRule type="cellIs" dxfId="209" priority="45" stopIfTrue="1" operator="equal">
      <formula>"non-compliant"</formula>
    </cfRule>
    <cfRule type="cellIs" dxfId="208" priority="46" stopIfTrue="1" operator="equal">
      <formula>"compliant"</formula>
    </cfRule>
  </conditionalFormatting>
  <conditionalFormatting sqref="I112">
    <cfRule type="cellIs" dxfId="207" priority="43" stopIfTrue="1" operator="equal">
      <formula>"non-compliant"</formula>
    </cfRule>
    <cfRule type="cellIs" dxfId="206" priority="44" stopIfTrue="1" operator="equal">
      <formula>"compliant"</formula>
    </cfRule>
  </conditionalFormatting>
  <conditionalFormatting sqref="I133">
    <cfRule type="cellIs" dxfId="205" priority="41" stopIfTrue="1" operator="equal">
      <formula>"non-compliant"</formula>
    </cfRule>
    <cfRule type="cellIs" dxfId="204" priority="42" stopIfTrue="1" operator="equal">
      <formula>"compliant"</formula>
    </cfRule>
  </conditionalFormatting>
  <conditionalFormatting sqref="I151">
    <cfRule type="cellIs" dxfId="203" priority="39" stopIfTrue="1" operator="equal">
      <formula>"non-compliant"</formula>
    </cfRule>
    <cfRule type="cellIs" dxfId="202" priority="40" stopIfTrue="1" operator="equal">
      <formula>"compliant"</formula>
    </cfRule>
  </conditionalFormatting>
  <conditionalFormatting sqref="I154">
    <cfRule type="cellIs" dxfId="201" priority="37" stopIfTrue="1" operator="equal">
      <formula>"non-compliant"</formula>
    </cfRule>
    <cfRule type="cellIs" dxfId="200" priority="38" stopIfTrue="1" operator="equal">
      <formula>"compliant"</formula>
    </cfRule>
  </conditionalFormatting>
  <conditionalFormatting sqref="I161">
    <cfRule type="cellIs" dxfId="199" priority="33" stopIfTrue="1" operator="equal">
      <formula>"non-compliant"</formula>
    </cfRule>
    <cfRule type="cellIs" dxfId="198" priority="34" stopIfTrue="1" operator="equal">
      <formula>"compliant"</formula>
    </cfRule>
  </conditionalFormatting>
  <conditionalFormatting sqref="I242">
    <cfRule type="cellIs" dxfId="197" priority="3" stopIfTrue="1" operator="equal">
      <formula>"non-compliant"</formula>
    </cfRule>
    <cfRule type="cellIs" dxfId="196" priority="4" stopIfTrue="1" operator="equal">
      <formula>"compliant"</formula>
    </cfRule>
  </conditionalFormatting>
  <conditionalFormatting sqref="I182">
    <cfRule type="cellIs" dxfId="195" priority="29" stopIfTrue="1" operator="equal">
      <formula>"non-compliant"</formula>
    </cfRule>
    <cfRule type="cellIs" dxfId="194" priority="30" stopIfTrue="1" operator="equal">
      <formula>"compliant"</formula>
    </cfRule>
  </conditionalFormatting>
  <conditionalFormatting sqref="I174">
    <cfRule type="cellIs" dxfId="193" priority="27" stopIfTrue="1" operator="equal">
      <formula>"non-compliant"</formula>
    </cfRule>
    <cfRule type="cellIs" dxfId="192" priority="28" stopIfTrue="1" operator="equal">
      <formula>"compliant"</formula>
    </cfRule>
  </conditionalFormatting>
  <conditionalFormatting sqref="I176">
    <cfRule type="cellIs" dxfId="191" priority="25" stopIfTrue="1" operator="equal">
      <formula>"non-compliant"</formula>
    </cfRule>
    <cfRule type="cellIs" dxfId="190" priority="26" stopIfTrue="1" operator="equal">
      <formula>"compliant"</formula>
    </cfRule>
  </conditionalFormatting>
  <conditionalFormatting sqref="I177">
    <cfRule type="cellIs" dxfId="189" priority="23" stopIfTrue="1" operator="equal">
      <formula>"non-compliant"</formula>
    </cfRule>
    <cfRule type="cellIs" dxfId="188" priority="24" stopIfTrue="1" operator="equal">
      <formula>"compliant"</formula>
    </cfRule>
  </conditionalFormatting>
  <conditionalFormatting sqref="I178">
    <cfRule type="cellIs" dxfId="187" priority="21" stopIfTrue="1" operator="equal">
      <formula>"non-compliant"</formula>
    </cfRule>
    <cfRule type="cellIs" dxfId="186" priority="22" stopIfTrue="1" operator="equal">
      <formula>"compliant"</formula>
    </cfRule>
  </conditionalFormatting>
  <conditionalFormatting sqref="I179">
    <cfRule type="cellIs" dxfId="185" priority="19" stopIfTrue="1" operator="equal">
      <formula>"non-compliant"</formula>
    </cfRule>
    <cfRule type="cellIs" dxfId="184" priority="20" stopIfTrue="1" operator="equal">
      <formula>"compliant"</formula>
    </cfRule>
  </conditionalFormatting>
  <conditionalFormatting sqref="I181">
    <cfRule type="cellIs" dxfId="183" priority="17" stopIfTrue="1" operator="equal">
      <formula>"non-compliant"</formula>
    </cfRule>
    <cfRule type="cellIs" dxfId="182" priority="18" stopIfTrue="1" operator="equal">
      <formula>"compliant"</formula>
    </cfRule>
  </conditionalFormatting>
  <conditionalFormatting sqref="I188">
    <cfRule type="cellIs" dxfId="181" priority="15" stopIfTrue="1" operator="equal">
      <formula>"non-compliant"</formula>
    </cfRule>
    <cfRule type="cellIs" dxfId="180" priority="16" stopIfTrue="1" operator="equal">
      <formula>"compliant"</formula>
    </cfRule>
  </conditionalFormatting>
  <conditionalFormatting sqref="I192">
    <cfRule type="cellIs" dxfId="179" priority="13" stopIfTrue="1" operator="equal">
      <formula>"non-compliant"</formula>
    </cfRule>
    <cfRule type="cellIs" dxfId="178" priority="14" stopIfTrue="1" operator="equal">
      <formula>"compliant"</formula>
    </cfRule>
  </conditionalFormatting>
  <conditionalFormatting sqref="I193">
    <cfRule type="cellIs" dxfId="177" priority="11" stopIfTrue="1" operator="equal">
      <formula>"non-compliant"</formula>
    </cfRule>
    <cfRule type="cellIs" dxfId="176" priority="12" stopIfTrue="1" operator="equal">
      <formula>"compliant"</formula>
    </cfRule>
  </conditionalFormatting>
  <conditionalFormatting sqref="I214">
    <cfRule type="cellIs" dxfId="175" priority="9" stopIfTrue="1" operator="equal">
      <formula>"non-compliant"</formula>
    </cfRule>
    <cfRule type="cellIs" dxfId="174" priority="10" stopIfTrue="1" operator="equal">
      <formula>"compliant"</formula>
    </cfRule>
  </conditionalFormatting>
  <conditionalFormatting sqref="I232">
    <cfRule type="cellIs" dxfId="173" priority="7" stopIfTrue="1" operator="equal">
      <formula>"non-compliant"</formula>
    </cfRule>
    <cfRule type="cellIs" dxfId="172" priority="8" stopIfTrue="1" operator="equal">
      <formula>"compliant"</formula>
    </cfRule>
  </conditionalFormatting>
  <conditionalFormatting sqref="I235">
    <cfRule type="cellIs" dxfId="171" priority="5" stopIfTrue="1" operator="equal">
      <formula>"non-compliant"</formula>
    </cfRule>
    <cfRule type="cellIs" dxfId="170" priority="6" stopIfTrue="1" operator="equal">
      <formula>"compliant"</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8"/>
  <sheetViews>
    <sheetView workbookViewId="0">
      <selection activeCell="G2" sqref="G2"/>
    </sheetView>
  </sheetViews>
  <sheetFormatPr baseColWidth="10" defaultColWidth="8.83203125" defaultRowHeight="14" x14ac:dyDescent="0.2"/>
  <cols>
    <col min="1" max="1" width="10.83203125" style="74" customWidth="1"/>
    <col min="2" max="2" width="14" style="74" bestFit="1" customWidth="1"/>
    <col min="3" max="3" width="12.6640625" style="74" customWidth="1"/>
    <col min="4" max="4" width="21.5" style="74" bestFit="1" customWidth="1"/>
    <col min="5" max="5" width="9.6640625" style="74" bestFit="1" customWidth="1"/>
    <col min="6" max="6" width="46.5" style="74" customWidth="1"/>
    <col min="7" max="7" width="13.33203125" style="74" customWidth="1"/>
    <col min="8" max="8" width="13.33203125" style="74" hidden="1" customWidth="1"/>
    <col min="9" max="9" width="13" style="74" customWidth="1"/>
    <col min="10" max="10" width="11.1640625" style="74" hidden="1" customWidth="1"/>
    <col min="11" max="11" width="15.6640625" style="74" customWidth="1"/>
    <col min="12" max="15" width="8.83203125" style="74"/>
    <col min="16" max="16" width="38.33203125" style="74" customWidth="1"/>
    <col min="17" max="19" width="8.83203125" style="74"/>
    <col min="20" max="20" width="22.33203125" style="74" bestFit="1" customWidth="1"/>
    <col min="21" max="16384" width="8.83203125" style="67"/>
  </cols>
  <sheetData>
    <row r="1" spans="1:21" ht="28" x14ac:dyDescent="0.2">
      <c r="A1" s="63" t="s">
        <v>3</v>
      </c>
      <c r="B1" s="64" t="s">
        <v>0</v>
      </c>
      <c r="C1" s="64" t="s">
        <v>5</v>
      </c>
      <c r="D1" s="64" t="s">
        <v>1</v>
      </c>
      <c r="E1" s="64" t="s">
        <v>7</v>
      </c>
      <c r="F1" s="64" t="s">
        <v>8</v>
      </c>
      <c r="G1" s="218" t="s">
        <v>103</v>
      </c>
      <c r="H1" s="218" t="s">
        <v>102</v>
      </c>
      <c r="I1" s="218" t="s">
        <v>101</v>
      </c>
      <c r="J1" s="218" t="s">
        <v>100</v>
      </c>
      <c r="K1" s="64" t="s">
        <v>2</v>
      </c>
      <c r="L1" s="65" t="s">
        <v>14</v>
      </c>
      <c r="M1" s="65" t="s">
        <v>9</v>
      </c>
      <c r="N1" s="65" t="s">
        <v>10</v>
      </c>
      <c r="O1" s="65" t="s">
        <v>11</v>
      </c>
      <c r="P1" s="65" t="s">
        <v>12</v>
      </c>
      <c r="Q1" s="65" t="s">
        <v>13</v>
      </c>
      <c r="R1" s="65" t="s">
        <v>4</v>
      </c>
      <c r="S1" s="66" t="s">
        <v>6</v>
      </c>
      <c r="T1" s="66" t="s">
        <v>200</v>
      </c>
    </row>
    <row r="2" spans="1:21" ht="70" x14ac:dyDescent="0.2">
      <c r="A2" s="66" t="s">
        <v>537</v>
      </c>
      <c r="B2" s="68">
        <v>42614</v>
      </c>
      <c r="C2" s="68" t="s">
        <v>536</v>
      </c>
      <c r="D2" s="68" t="s">
        <v>391</v>
      </c>
      <c r="E2" s="82">
        <v>1.1000000000000001</v>
      </c>
      <c r="F2" s="82" t="s">
        <v>535</v>
      </c>
      <c r="G2" s="46" t="s">
        <v>85</v>
      </c>
      <c r="H2" s="46">
        <f>VLOOKUP(G2,lookups!$B$10:$C$22,2)</f>
        <v>1000</v>
      </c>
      <c r="I2" s="46">
        <v>0</v>
      </c>
      <c r="J2" s="46">
        <f>VLOOKUP(I2,lookups!$B$10:$C$22,2)</f>
        <v>0</v>
      </c>
      <c r="K2" s="4" t="s">
        <v>81</v>
      </c>
      <c r="L2" s="81"/>
      <c r="M2" s="81"/>
      <c r="N2" s="81"/>
      <c r="O2" s="81"/>
      <c r="P2" s="81"/>
      <c r="Q2" s="81"/>
      <c r="R2" s="65"/>
      <c r="S2" s="66"/>
      <c r="T2" s="66"/>
    </row>
    <row r="3" spans="1:21" ht="60" x14ac:dyDescent="0.2">
      <c r="A3" s="66" t="s">
        <v>537</v>
      </c>
      <c r="B3" s="68">
        <v>42614</v>
      </c>
      <c r="C3" s="68" t="s">
        <v>536</v>
      </c>
      <c r="D3" s="68" t="s">
        <v>391</v>
      </c>
      <c r="E3" s="82">
        <v>1.2</v>
      </c>
      <c r="F3" s="1" t="s">
        <v>538</v>
      </c>
      <c r="G3" s="46" t="s">
        <v>85</v>
      </c>
      <c r="H3" s="46">
        <f>VLOOKUP(G3,lookups!$B$10:$C$22,2)</f>
        <v>1000</v>
      </c>
      <c r="I3" s="46">
        <v>0</v>
      </c>
      <c r="J3" s="46">
        <f>VLOOKUP(I3,lookups!$B$10:$C$22,2)</f>
        <v>0</v>
      </c>
      <c r="K3" s="4" t="s">
        <v>81</v>
      </c>
      <c r="L3" s="66"/>
      <c r="M3" s="66"/>
      <c r="N3" s="66"/>
      <c r="O3" s="66"/>
      <c r="P3" s="1"/>
      <c r="Q3" s="66"/>
      <c r="R3" s="66"/>
      <c r="S3" s="66"/>
      <c r="T3" s="66"/>
      <c r="U3" s="69"/>
    </row>
    <row r="4" spans="1:21" ht="60" x14ac:dyDescent="0.2">
      <c r="A4" s="66" t="s">
        <v>537</v>
      </c>
      <c r="B4" s="68">
        <v>42614</v>
      </c>
      <c r="C4" s="68" t="s">
        <v>536</v>
      </c>
      <c r="D4" s="68" t="s">
        <v>391</v>
      </c>
      <c r="E4" s="82">
        <v>1.3</v>
      </c>
      <c r="F4" s="1" t="s">
        <v>539</v>
      </c>
      <c r="G4" s="46" t="s">
        <v>91</v>
      </c>
      <c r="H4" s="46">
        <f>VLOOKUP(G4,lookups!$B$10:$C$22,2)</f>
        <v>10</v>
      </c>
      <c r="I4" s="46">
        <v>0</v>
      </c>
      <c r="J4" s="46">
        <f>VLOOKUP(I4,lookups!$B$10:$C$22,2)</f>
        <v>0</v>
      </c>
      <c r="K4" s="4" t="s">
        <v>81</v>
      </c>
      <c r="L4" s="66"/>
      <c r="M4" s="66"/>
      <c r="N4" s="66"/>
      <c r="O4" s="66"/>
      <c r="P4" s="1"/>
      <c r="Q4" s="66"/>
      <c r="R4" s="66"/>
      <c r="S4" s="66"/>
      <c r="T4" s="66"/>
      <c r="U4" s="69"/>
    </row>
    <row r="5" spans="1:21" ht="84" x14ac:dyDescent="0.2">
      <c r="A5" s="66" t="s">
        <v>537</v>
      </c>
      <c r="B5" s="68">
        <v>42614</v>
      </c>
      <c r="C5" s="68" t="s">
        <v>536</v>
      </c>
      <c r="D5" s="68" t="s">
        <v>391</v>
      </c>
      <c r="E5" s="82">
        <v>1.4</v>
      </c>
      <c r="F5" s="7" t="s">
        <v>540</v>
      </c>
      <c r="G5" s="46" t="s">
        <v>85</v>
      </c>
      <c r="H5" s="46">
        <f>VLOOKUP(G5,lookups!$B$10:$C$22,2)</f>
        <v>1000</v>
      </c>
      <c r="I5" s="46">
        <v>0</v>
      </c>
      <c r="J5" s="46">
        <f>VLOOKUP(I5,lookups!$B$10:$C$22,2)</f>
        <v>0</v>
      </c>
      <c r="K5" s="4" t="s">
        <v>81</v>
      </c>
      <c r="L5" s="66"/>
      <c r="M5" s="66"/>
      <c r="N5" s="66"/>
      <c r="O5" s="66"/>
      <c r="P5" s="7"/>
      <c r="Q5" s="66"/>
      <c r="R5" s="66"/>
      <c r="S5" s="66"/>
      <c r="T5" s="66"/>
      <c r="U5" s="69"/>
    </row>
    <row r="6" spans="1:21" ht="48" x14ac:dyDescent="0.2">
      <c r="A6" s="66" t="s">
        <v>537</v>
      </c>
      <c r="B6" s="68">
        <v>42614</v>
      </c>
      <c r="C6" s="68" t="s">
        <v>536</v>
      </c>
      <c r="D6" s="68" t="s">
        <v>391</v>
      </c>
      <c r="E6" s="82">
        <v>1.5</v>
      </c>
      <c r="F6" s="1" t="s">
        <v>541</v>
      </c>
      <c r="G6" s="46" t="s">
        <v>91</v>
      </c>
      <c r="H6" s="46">
        <f>VLOOKUP(G6,lookups!$B$10:$C$22,2)</f>
        <v>10</v>
      </c>
      <c r="I6" s="46" t="s">
        <v>91</v>
      </c>
      <c r="J6" s="46">
        <f>VLOOKUP(I6,lookups!$B$10:$C$22,2)</f>
        <v>10</v>
      </c>
      <c r="K6" s="4" t="s">
        <v>82</v>
      </c>
      <c r="L6" s="66"/>
      <c r="M6" s="66"/>
      <c r="N6" s="66"/>
      <c r="O6" s="66"/>
      <c r="P6" s="1"/>
      <c r="Q6" s="66"/>
      <c r="R6" s="66"/>
      <c r="S6" s="66"/>
      <c r="T6" s="66"/>
      <c r="U6" s="69"/>
    </row>
    <row r="7" spans="1:21" ht="96" x14ac:dyDescent="0.2">
      <c r="A7" s="66" t="s">
        <v>537</v>
      </c>
      <c r="B7" s="68">
        <v>42614</v>
      </c>
      <c r="C7" s="68" t="s">
        <v>536</v>
      </c>
      <c r="D7" s="68" t="s">
        <v>391</v>
      </c>
      <c r="E7" s="1">
        <v>1.6</v>
      </c>
      <c r="F7" s="1" t="s">
        <v>542</v>
      </c>
      <c r="G7" s="46" t="s">
        <v>85</v>
      </c>
      <c r="H7" s="46">
        <f>VLOOKUP(G7,lookups!$B$10:$C$22,2)</f>
        <v>1000</v>
      </c>
      <c r="I7" s="46" t="s">
        <v>87</v>
      </c>
      <c r="J7" s="46">
        <f>VLOOKUP(I7,lookups!$B$10:$C$22,2)</f>
        <v>500</v>
      </c>
      <c r="K7" s="4" t="s">
        <v>82</v>
      </c>
      <c r="L7" s="66"/>
      <c r="M7" s="66"/>
      <c r="N7" s="66"/>
      <c r="O7" s="66"/>
      <c r="P7" s="1"/>
      <c r="Q7" s="66"/>
      <c r="R7" s="66"/>
      <c r="S7" s="66"/>
      <c r="T7" s="66"/>
      <c r="U7" s="69"/>
    </row>
    <row r="8" spans="1:21" ht="132" x14ac:dyDescent="0.2">
      <c r="A8" s="66" t="s">
        <v>537</v>
      </c>
      <c r="B8" s="68">
        <v>42614</v>
      </c>
      <c r="C8" s="68" t="s">
        <v>536</v>
      </c>
      <c r="D8" s="68" t="s">
        <v>391</v>
      </c>
      <c r="E8" s="1">
        <v>1.7</v>
      </c>
      <c r="F8" s="1" t="s">
        <v>543</v>
      </c>
      <c r="G8" s="46" t="s">
        <v>85</v>
      </c>
      <c r="H8" s="46">
        <f>VLOOKUP(G8,lookups!$B$10:$C$22,2)</f>
        <v>1000</v>
      </c>
      <c r="I8" s="46" t="s">
        <v>87</v>
      </c>
      <c r="J8" s="46">
        <f>VLOOKUP(I8,lookups!$B$10:$C$22,2)</f>
        <v>500</v>
      </c>
      <c r="K8" s="4" t="s">
        <v>82</v>
      </c>
      <c r="L8" s="66"/>
      <c r="M8" s="66"/>
      <c r="N8" s="66"/>
      <c r="O8" s="66"/>
      <c r="P8" s="1"/>
      <c r="Q8" s="66"/>
      <c r="R8" s="66"/>
      <c r="S8" s="66"/>
      <c r="T8" s="66"/>
      <c r="U8" s="69"/>
    </row>
    <row r="9" spans="1:21" ht="60" x14ac:dyDescent="0.2">
      <c r="A9" s="66" t="s">
        <v>537</v>
      </c>
      <c r="B9" s="68">
        <v>42614</v>
      </c>
      <c r="C9" s="68" t="s">
        <v>536</v>
      </c>
      <c r="D9" s="68" t="s">
        <v>391</v>
      </c>
      <c r="E9" s="1">
        <v>1.8</v>
      </c>
      <c r="F9" s="7" t="s">
        <v>544</v>
      </c>
      <c r="G9" s="46" t="s">
        <v>91</v>
      </c>
      <c r="H9" s="46">
        <f>VLOOKUP(G9,lookups!$B$10:$C$22,2)</f>
        <v>10</v>
      </c>
      <c r="I9" s="46" t="s">
        <v>91</v>
      </c>
      <c r="J9" s="46">
        <f>VLOOKUP(I9,lookups!$B$10:$C$22,2)</f>
        <v>10</v>
      </c>
      <c r="K9" s="4" t="s">
        <v>82</v>
      </c>
      <c r="L9" s="66"/>
      <c r="M9" s="66"/>
      <c r="N9" s="66"/>
      <c r="O9" s="66"/>
      <c r="P9" s="7"/>
      <c r="Q9" s="66"/>
      <c r="R9" s="66"/>
      <c r="S9" s="66"/>
      <c r="T9" s="66"/>
      <c r="U9" s="69"/>
    </row>
    <row r="10" spans="1:21" ht="48" x14ac:dyDescent="0.2">
      <c r="A10" s="66" t="s">
        <v>537</v>
      </c>
      <c r="B10" s="68">
        <v>42614</v>
      </c>
      <c r="C10" s="68" t="s">
        <v>536</v>
      </c>
      <c r="D10" s="68" t="s">
        <v>391</v>
      </c>
      <c r="E10" s="1">
        <v>1.9</v>
      </c>
      <c r="F10" s="7" t="s">
        <v>545</v>
      </c>
      <c r="G10" s="46" t="s">
        <v>91</v>
      </c>
      <c r="H10" s="46">
        <f>VLOOKUP(G10,lookups!$B$10:$C$22,2)</f>
        <v>10</v>
      </c>
      <c r="I10" s="46" t="s">
        <v>91</v>
      </c>
      <c r="J10" s="46">
        <f>VLOOKUP(I10,lookups!$B$10:$C$22,2)</f>
        <v>10</v>
      </c>
      <c r="K10" s="4" t="s">
        <v>82</v>
      </c>
      <c r="L10" s="66"/>
      <c r="M10" s="66"/>
      <c r="N10" s="66"/>
      <c r="O10" s="66"/>
      <c r="P10" s="7"/>
      <c r="Q10" s="66"/>
      <c r="R10" s="66"/>
      <c r="S10" s="66"/>
      <c r="T10" s="66"/>
      <c r="U10" s="69"/>
    </row>
    <row r="11" spans="1:21" ht="60" x14ac:dyDescent="0.2">
      <c r="A11" s="66" t="s">
        <v>537</v>
      </c>
      <c r="B11" s="68">
        <v>42614</v>
      </c>
      <c r="C11" s="68" t="s">
        <v>536</v>
      </c>
      <c r="D11" s="68" t="s">
        <v>391</v>
      </c>
      <c r="E11" s="1">
        <v>2.1</v>
      </c>
      <c r="F11" s="1" t="s">
        <v>546</v>
      </c>
      <c r="G11" s="46" t="s">
        <v>91</v>
      </c>
      <c r="H11" s="46">
        <f>VLOOKUP(G11,lookups!$B$10:$C$22,2)</f>
        <v>10</v>
      </c>
      <c r="I11" s="46">
        <v>0</v>
      </c>
      <c r="J11" s="46">
        <f>VLOOKUP(I11,lookups!$B$10:$C$22,2)</f>
        <v>0</v>
      </c>
      <c r="K11" s="10" t="s">
        <v>81</v>
      </c>
      <c r="L11" s="66"/>
      <c r="M11" s="66"/>
      <c r="N11" s="66"/>
      <c r="O11" s="66"/>
      <c r="P11" s="1"/>
      <c r="Q11" s="66"/>
      <c r="R11" s="66"/>
      <c r="S11" s="66"/>
      <c r="T11" s="70"/>
      <c r="U11" s="69"/>
    </row>
    <row r="12" spans="1:21" ht="48" x14ac:dyDescent="0.2">
      <c r="A12" s="66" t="s">
        <v>537</v>
      </c>
      <c r="B12" s="68">
        <v>42614</v>
      </c>
      <c r="C12" s="68" t="s">
        <v>536</v>
      </c>
      <c r="D12" s="68" t="s">
        <v>391</v>
      </c>
      <c r="E12" s="1">
        <v>3.1</v>
      </c>
      <c r="F12" s="1" t="s">
        <v>547</v>
      </c>
      <c r="G12" s="46" t="s">
        <v>85</v>
      </c>
      <c r="H12" s="46">
        <f>VLOOKUP(G12,lookups!$B$10:$C$22,2)</f>
        <v>1000</v>
      </c>
      <c r="I12" s="46">
        <v>0</v>
      </c>
      <c r="J12" s="46">
        <f>VLOOKUP(I12,lookups!$B$10:$C$22,2)</f>
        <v>0</v>
      </c>
      <c r="K12" s="5" t="s">
        <v>81</v>
      </c>
      <c r="L12" s="66"/>
      <c r="M12" s="66"/>
      <c r="N12" s="66"/>
      <c r="O12" s="66"/>
      <c r="P12" s="1"/>
      <c r="Q12" s="66"/>
      <c r="R12" s="66"/>
      <c r="S12" s="66"/>
      <c r="T12" s="66"/>
      <c r="U12" s="69"/>
    </row>
    <row r="13" spans="1:21" ht="72" x14ac:dyDescent="0.2">
      <c r="A13" s="66" t="s">
        <v>537</v>
      </c>
      <c r="B13" s="68">
        <v>42614</v>
      </c>
      <c r="C13" s="68" t="s">
        <v>536</v>
      </c>
      <c r="D13" s="68" t="s">
        <v>391</v>
      </c>
      <c r="E13" s="1">
        <v>3.2</v>
      </c>
      <c r="F13" s="1" t="s">
        <v>548</v>
      </c>
      <c r="G13" s="46" t="s">
        <v>85</v>
      </c>
      <c r="H13" s="46">
        <f>VLOOKUP(G13,lookups!$B$10:$C$22,2)</f>
        <v>1000</v>
      </c>
      <c r="I13" s="46" t="s">
        <v>87</v>
      </c>
      <c r="J13" s="46">
        <f>VLOOKUP(I13,lookups!$B$10:$C$22,2)</f>
        <v>500</v>
      </c>
      <c r="K13" s="5" t="s">
        <v>82</v>
      </c>
      <c r="L13" s="66"/>
      <c r="M13" s="66"/>
      <c r="N13" s="66"/>
      <c r="O13" s="66"/>
      <c r="P13" s="1"/>
      <c r="Q13" s="66"/>
      <c r="R13" s="66"/>
      <c r="S13" s="66"/>
      <c r="T13" s="66"/>
      <c r="U13" s="69"/>
    </row>
    <row r="14" spans="1:21" ht="60" x14ac:dyDescent="0.2">
      <c r="A14" s="66" t="s">
        <v>537</v>
      </c>
      <c r="B14" s="68">
        <v>42614</v>
      </c>
      <c r="C14" s="68" t="s">
        <v>536</v>
      </c>
      <c r="D14" s="68" t="s">
        <v>391</v>
      </c>
      <c r="E14" s="1">
        <v>3.3</v>
      </c>
      <c r="F14" s="1" t="s">
        <v>549</v>
      </c>
      <c r="G14" s="46" t="s">
        <v>91</v>
      </c>
      <c r="H14" s="46">
        <f>VLOOKUP(G14,lookups!$B$10:$C$22,2)</f>
        <v>10</v>
      </c>
      <c r="I14" s="46">
        <v>0</v>
      </c>
      <c r="J14" s="46">
        <f>VLOOKUP(I14,lookups!$B$10:$C$22,2)</f>
        <v>0</v>
      </c>
      <c r="K14" s="10" t="s">
        <v>81</v>
      </c>
      <c r="L14" s="66"/>
      <c r="M14" s="66"/>
      <c r="N14" s="66"/>
      <c r="O14" s="66"/>
      <c r="P14" s="1"/>
      <c r="Q14" s="66"/>
      <c r="R14" s="66"/>
      <c r="S14" s="66"/>
      <c r="T14" s="70"/>
      <c r="U14" s="69"/>
    </row>
    <row r="15" spans="1:21" ht="84" x14ac:dyDescent="0.2">
      <c r="A15" s="66" t="s">
        <v>537</v>
      </c>
      <c r="B15" s="68">
        <v>42614</v>
      </c>
      <c r="C15" s="68" t="s">
        <v>536</v>
      </c>
      <c r="D15" s="68" t="s">
        <v>391</v>
      </c>
      <c r="E15" s="1">
        <v>3.4</v>
      </c>
      <c r="F15" s="1" t="s">
        <v>550</v>
      </c>
      <c r="G15" s="46" t="s">
        <v>85</v>
      </c>
      <c r="H15" s="46">
        <f>VLOOKUP(G15,lookups!$B$10:$C$22,2)</f>
        <v>1000</v>
      </c>
      <c r="I15" s="46">
        <v>0</v>
      </c>
      <c r="J15" s="46">
        <f>VLOOKUP(I15,lookups!$B$10:$C$22,2)</f>
        <v>0</v>
      </c>
      <c r="K15" s="5" t="s">
        <v>81</v>
      </c>
      <c r="L15" s="66"/>
      <c r="M15" s="66"/>
      <c r="N15" s="66"/>
      <c r="O15" s="66"/>
      <c r="P15" s="1"/>
      <c r="Q15" s="66"/>
      <c r="R15" s="66"/>
      <c r="S15" s="66"/>
      <c r="T15" s="66"/>
      <c r="U15" s="69"/>
    </row>
    <row r="16" spans="1:21" ht="48" x14ac:dyDescent="0.2">
      <c r="A16" s="66" t="s">
        <v>537</v>
      </c>
      <c r="B16" s="68">
        <v>42614</v>
      </c>
      <c r="C16" s="68" t="s">
        <v>536</v>
      </c>
      <c r="D16" s="68" t="s">
        <v>391</v>
      </c>
      <c r="E16" s="1">
        <v>3.5</v>
      </c>
      <c r="F16" s="1" t="s">
        <v>551</v>
      </c>
      <c r="G16" s="46" t="s">
        <v>85</v>
      </c>
      <c r="H16" s="46">
        <f>VLOOKUP(G16,lookups!$B$10:$C$22,2)</f>
        <v>1000</v>
      </c>
      <c r="I16" s="46">
        <v>0</v>
      </c>
      <c r="J16" s="46">
        <f>VLOOKUP(I16,lookups!$B$10:$C$22,2)</f>
        <v>0</v>
      </c>
      <c r="K16" s="5" t="s">
        <v>81</v>
      </c>
      <c r="L16" s="66"/>
      <c r="M16" s="66"/>
      <c r="N16" s="66"/>
      <c r="O16" s="66"/>
      <c r="P16" s="1"/>
      <c r="Q16" s="66"/>
      <c r="R16" s="66"/>
      <c r="S16" s="66"/>
      <c r="T16" s="66"/>
      <c r="U16" s="69"/>
    </row>
    <row r="17" spans="1:21" ht="60" x14ac:dyDescent="0.2">
      <c r="A17" s="66" t="s">
        <v>537</v>
      </c>
      <c r="B17" s="68">
        <v>42614</v>
      </c>
      <c r="C17" s="68" t="s">
        <v>536</v>
      </c>
      <c r="D17" s="68" t="s">
        <v>391</v>
      </c>
      <c r="E17" s="1">
        <v>3.6</v>
      </c>
      <c r="F17" s="1" t="s">
        <v>552</v>
      </c>
      <c r="G17" s="46" t="s">
        <v>91</v>
      </c>
      <c r="H17" s="46">
        <f>VLOOKUP(G17,lookups!$B$10:$C$22,2)</f>
        <v>10</v>
      </c>
      <c r="I17" s="46">
        <v>0</v>
      </c>
      <c r="J17" s="46">
        <f>VLOOKUP(I17,lookups!$B$10:$C$22,2)</f>
        <v>0</v>
      </c>
      <c r="K17" s="5" t="s">
        <v>81</v>
      </c>
      <c r="L17" s="66"/>
      <c r="M17" s="66"/>
      <c r="N17" s="66"/>
      <c r="O17" s="66"/>
      <c r="P17" s="1"/>
      <c r="Q17" s="66"/>
      <c r="R17" s="66"/>
      <c r="S17" s="66"/>
      <c r="T17" s="66"/>
      <c r="U17" s="69"/>
    </row>
    <row r="18" spans="1:21" ht="48" x14ac:dyDescent="0.2">
      <c r="A18" s="66" t="s">
        <v>537</v>
      </c>
      <c r="B18" s="68">
        <v>42614</v>
      </c>
      <c r="C18" s="68" t="s">
        <v>536</v>
      </c>
      <c r="D18" s="68" t="s">
        <v>391</v>
      </c>
      <c r="E18" s="1">
        <v>3.9</v>
      </c>
      <c r="F18" s="1" t="s">
        <v>553</v>
      </c>
      <c r="G18" s="46" t="s">
        <v>85</v>
      </c>
      <c r="H18" s="46">
        <f>VLOOKUP(G18,lookups!$B$10:$C$22,2)</f>
        <v>1000</v>
      </c>
      <c r="I18" s="46">
        <v>0</v>
      </c>
      <c r="J18" s="46">
        <f>VLOOKUP(I18,lookups!$B$10:$C$22,2)</f>
        <v>0</v>
      </c>
      <c r="K18" s="5" t="s">
        <v>81</v>
      </c>
      <c r="L18" s="66"/>
      <c r="M18" s="66"/>
      <c r="N18" s="66"/>
      <c r="O18" s="66"/>
      <c r="P18" s="1"/>
      <c r="Q18" s="66"/>
      <c r="R18" s="66"/>
      <c r="S18" s="66"/>
      <c r="T18" s="66"/>
      <c r="U18" s="69"/>
    </row>
    <row r="19" spans="1:21" ht="84" x14ac:dyDescent="0.2">
      <c r="A19" s="66" t="s">
        <v>537</v>
      </c>
      <c r="B19" s="68">
        <v>42614</v>
      </c>
      <c r="C19" s="68" t="s">
        <v>536</v>
      </c>
      <c r="D19" s="68" t="s">
        <v>391</v>
      </c>
      <c r="E19" s="88">
        <v>3.1</v>
      </c>
      <c r="F19" s="1" t="s">
        <v>554</v>
      </c>
      <c r="G19" s="46" t="s">
        <v>85</v>
      </c>
      <c r="H19" s="46">
        <f>VLOOKUP(G19,lookups!$B$10:$C$22,2)</f>
        <v>1000</v>
      </c>
      <c r="I19" s="46" t="s">
        <v>87</v>
      </c>
      <c r="J19" s="46">
        <f>VLOOKUP(I19,lookups!$B$10:$C$22,2)</f>
        <v>500</v>
      </c>
      <c r="K19" s="5" t="s">
        <v>82</v>
      </c>
      <c r="L19" s="66"/>
      <c r="M19" s="66"/>
      <c r="N19" s="66"/>
      <c r="O19" s="66"/>
      <c r="P19" s="1"/>
      <c r="Q19" s="66"/>
      <c r="R19" s="66"/>
      <c r="S19" s="66"/>
      <c r="T19" s="66"/>
      <c r="U19" s="69"/>
    </row>
    <row r="20" spans="1:21" ht="72" x14ac:dyDescent="0.2">
      <c r="A20" s="66" t="s">
        <v>537</v>
      </c>
      <c r="B20" s="68">
        <v>42614</v>
      </c>
      <c r="C20" s="68" t="s">
        <v>536</v>
      </c>
      <c r="D20" s="68" t="s">
        <v>391</v>
      </c>
      <c r="E20" s="88">
        <v>3.11</v>
      </c>
      <c r="F20" s="7" t="s">
        <v>555</v>
      </c>
      <c r="G20" s="46" t="s">
        <v>85</v>
      </c>
      <c r="H20" s="46">
        <f>VLOOKUP(G20,lookups!$B$10:$C$22,2)</f>
        <v>1000</v>
      </c>
      <c r="I20" s="46">
        <v>0</v>
      </c>
      <c r="J20" s="46">
        <f>VLOOKUP(I20,lookups!$B$10:$C$22,2)</f>
        <v>0</v>
      </c>
      <c r="K20" s="5" t="s">
        <v>81</v>
      </c>
      <c r="L20" s="66"/>
      <c r="M20" s="66"/>
      <c r="N20" s="66"/>
      <c r="O20" s="66"/>
      <c r="P20" s="7"/>
      <c r="Q20" s="66"/>
      <c r="R20" s="66"/>
      <c r="S20" s="66"/>
      <c r="T20" s="66"/>
      <c r="U20" s="69"/>
    </row>
    <row r="21" spans="1:21" ht="48" x14ac:dyDescent="0.2">
      <c r="A21" s="66" t="s">
        <v>537</v>
      </c>
      <c r="B21" s="68">
        <v>42614</v>
      </c>
      <c r="C21" s="68" t="s">
        <v>536</v>
      </c>
      <c r="D21" s="68" t="s">
        <v>391</v>
      </c>
      <c r="E21" s="1">
        <v>3.12</v>
      </c>
      <c r="F21" s="7" t="s">
        <v>556</v>
      </c>
      <c r="G21" s="46" t="s">
        <v>85</v>
      </c>
      <c r="H21" s="46">
        <f>VLOOKUP(G21,lookups!$B$10:$C$22,2)</f>
        <v>1000</v>
      </c>
      <c r="I21" s="46" t="s">
        <v>89</v>
      </c>
      <c r="J21" s="46">
        <f>VLOOKUP(I21,lookups!$B$10:$C$22,2)</f>
        <v>100</v>
      </c>
      <c r="K21" s="10" t="s">
        <v>82</v>
      </c>
      <c r="L21" s="66"/>
      <c r="M21" s="66"/>
      <c r="N21" s="66"/>
      <c r="O21" s="66"/>
      <c r="P21" s="71"/>
      <c r="Q21" s="66"/>
      <c r="R21" s="66"/>
      <c r="S21" s="66"/>
      <c r="T21" s="72"/>
      <c r="U21" s="69"/>
    </row>
    <row r="22" spans="1:21" ht="48" x14ac:dyDescent="0.2">
      <c r="A22" s="66" t="s">
        <v>537</v>
      </c>
      <c r="B22" s="68">
        <v>42614</v>
      </c>
      <c r="C22" s="68" t="s">
        <v>536</v>
      </c>
      <c r="D22" s="68" t="s">
        <v>391</v>
      </c>
      <c r="E22" s="1">
        <v>3.13</v>
      </c>
      <c r="F22" s="7" t="s">
        <v>557</v>
      </c>
      <c r="G22" s="46" t="s">
        <v>91</v>
      </c>
      <c r="H22" s="46">
        <f>VLOOKUP(G22,lookups!$B$10:$C$22,2)</f>
        <v>10</v>
      </c>
      <c r="I22" s="46">
        <v>0</v>
      </c>
      <c r="J22" s="46">
        <f>VLOOKUP(I22,lookups!$B$10:$C$22,2)</f>
        <v>0</v>
      </c>
      <c r="K22" s="5" t="s">
        <v>81</v>
      </c>
      <c r="L22" s="66"/>
      <c r="M22" s="66"/>
      <c r="N22" s="66"/>
      <c r="O22" s="66"/>
      <c r="P22" s="7"/>
      <c r="Q22" s="66"/>
      <c r="R22" s="66"/>
      <c r="S22" s="66"/>
      <c r="T22" s="66"/>
      <c r="U22" s="69"/>
    </row>
    <row r="23" spans="1:21" ht="24" x14ac:dyDescent="0.2">
      <c r="A23" s="66" t="s">
        <v>537</v>
      </c>
      <c r="B23" s="68">
        <v>42614</v>
      </c>
      <c r="C23" s="68" t="s">
        <v>536</v>
      </c>
      <c r="D23" s="68" t="s">
        <v>391</v>
      </c>
      <c r="E23" s="1">
        <v>3.14</v>
      </c>
      <c r="F23" s="7" t="s">
        <v>558</v>
      </c>
      <c r="G23" s="46" t="s">
        <v>91</v>
      </c>
      <c r="H23" s="46">
        <f>VLOOKUP(G23,lookups!$B$10:$C$22,2)</f>
        <v>10</v>
      </c>
      <c r="I23" s="46" t="s">
        <v>91</v>
      </c>
      <c r="J23" s="46">
        <f>VLOOKUP(I23,lookups!$B$10:$C$22,2)</f>
        <v>10</v>
      </c>
      <c r="K23" s="5" t="s">
        <v>82</v>
      </c>
      <c r="L23" s="66"/>
      <c r="M23" s="66"/>
      <c r="N23" s="66"/>
      <c r="O23" s="66"/>
      <c r="P23" s="7"/>
      <c r="Q23" s="66"/>
      <c r="R23" s="66"/>
      <c r="S23" s="66"/>
      <c r="T23" s="66"/>
      <c r="U23" s="69"/>
    </row>
    <row r="24" spans="1:21" ht="36" x14ac:dyDescent="0.2">
      <c r="A24" s="66" t="s">
        <v>537</v>
      </c>
      <c r="B24" s="68">
        <v>42614</v>
      </c>
      <c r="C24" s="68" t="s">
        <v>536</v>
      </c>
      <c r="D24" s="68" t="s">
        <v>391</v>
      </c>
      <c r="E24" s="1">
        <v>3.15</v>
      </c>
      <c r="F24" s="7" t="s">
        <v>559</v>
      </c>
      <c r="G24" s="46" t="s">
        <v>85</v>
      </c>
      <c r="H24" s="46">
        <f>VLOOKUP(G24,lookups!$B$10:$C$22,2)</f>
        <v>1000</v>
      </c>
      <c r="I24" s="46" t="s">
        <v>87</v>
      </c>
      <c r="J24" s="46">
        <f>VLOOKUP(I24,lookups!$B$10:$C$22,2)</f>
        <v>500</v>
      </c>
      <c r="K24" s="5" t="s">
        <v>82</v>
      </c>
      <c r="L24" s="66"/>
      <c r="M24" s="66"/>
      <c r="N24" s="66"/>
      <c r="O24" s="66"/>
      <c r="P24" s="7"/>
      <c r="Q24" s="66"/>
      <c r="R24" s="66"/>
      <c r="S24" s="66"/>
      <c r="T24" s="66"/>
      <c r="U24" s="69"/>
    </row>
    <row r="25" spans="1:21" ht="36" x14ac:dyDescent="0.2">
      <c r="A25" s="66" t="s">
        <v>537</v>
      </c>
      <c r="B25" s="68">
        <v>42614</v>
      </c>
      <c r="C25" s="68" t="s">
        <v>536</v>
      </c>
      <c r="D25" s="68" t="s">
        <v>391</v>
      </c>
      <c r="E25" s="1">
        <v>3.16</v>
      </c>
      <c r="F25" s="7" t="s">
        <v>560</v>
      </c>
      <c r="G25" s="46" t="s">
        <v>85</v>
      </c>
      <c r="H25" s="46">
        <f>VLOOKUP(G25,lookups!$B$10:$C$22,2)</f>
        <v>1000</v>
      </c>
      <c r="I25" s="46" t="s">
        <v>87</v>
      </c>
      <c r="J25" s="46">
        <f>VLOOKUP(I25,lookups!$B$10:$C$22,2)</f>
        <v>500</v>
      </c>
      <c r="K25" s="5" t="s">
        <v>82</v>
      </c>
      <c r="L25" s="66"/>
      <c r="M25" s="66"/>
      <c r="N25" s="66"/>
      <c r="O25" s="66"/>
      <c r="P25" s="7"/>
      <c r="Q25" s="66"/>
      <c r="R25" s="66"/>
      <c r="S25" s="66"/>
      <c r="T25" s="66"/>
      <c r="U25" s="69"/>
    </row>
    <row r="26" spans="1:21" ht="36" x14ac:dyDescent="0.2">
      <c r="A26" s="66" t="s">
        <v>537</v>
      </c>
      <c r="B26" s="68">
        <v>42614</v>
      </c>
      <c r="C26" s="68" t="s">
        <v>536</v>
      </c>
      <c r="D26" s="68" t="s">
        <v>391</v>
      </c>
      <c r="E26" s="1">
        <v>4.0999999999999996</v>
      </c>
      <c r="F26" s="7" t="s">
        <v>561</v>
      </c>
      <c r="G26" s="46" t="s">
        <v>85</v>
      </c>
      <c r="H26" s="46">
        <f>VLOOKUP(G26,lookups!$B$10:$C$22,2)</f>
        <v>1000</v>
      </c>
      <c r="I26" s="46">
        <v>0</v>
      </c>
      <c r="J26" s="46">
        <f>VLOOKUP(I26,lookups!$B$10:$C$22,2)</f>
        <v>0</v>
      </c>
      <c r="K26" s="5" t="s">
        <v>81</v>
      </c>
      <c r="L26" s="66"/>
      <c r="M26" s="66"/>
      <c r="N26" s="66"/>
      <c r="O26" s="66"/>
      <c r="P26" s="7"/>
      <c r="Q26" s="66"/>
      <c r="R26" s="66"/>
      <c r="S26" s="66"/>
      <c r="T26" s="66"/>
      <c r="U26" s="69"/>
    </row>
    <row r="27" spans="1:21" x14ac:dyDescent="0.2">
      <c r="A27" s="66"/>
      <c r="B27" s="68"/>
      <c r="C27" s="68"/>
      <c r="D27" s="68" t="s">
        <v>391</v>
      </c>
      <c r="E27" s="1"/>
      <c r="F27" s="7"/>
      <c r="G27" s="46"/>
      <c r="H27" s="46">
        <f>SUM(H2:H26)</f>
        <v>16090</v>
      </c>
      <c r="I27" s="46"/>
      <c r="J27" s="46">
        <f>SUM(J2:J26)</f>
        <v>3140</v>
      </c>
      <c r="K27" s="5"/>
      <c r="L27" s="66"/>
      <c r="M27" s="66"/>
      <c r="N27" s="66"/>
      <c r="O27" s="66"/>
      <c r="P27" s="7"/>
      <c r="Q27" s="66"/>
      <c r="R27" s="66"/>
      <c r="S27" s="66"/>
      <c r="T27" s="66"/>
      <c r="U27" s="69"/>
    </row>
    <row r="28" spans="1:21" ht="70" x14ac:dyDescent="0.2">
      <c r="A28" s="66" t="s">
        <v>537</v>
      </c>
      <c r="B28" s="68">
        <v>42614</v>
      </c>
      <c r="C28" s="68" t="s">
        <v>536</v>
      </c>
      <c r="D28" s="68" t="s">
        <v>562</v>
      </c>
      <c r="E28" s="82">
        <v>1.1000000000000001</v>
      </c>
      <c r="F28" s="82" t="s">
        <v>535</v>
      </c>
      <c r="G28" s="46" t="s">
        <v>85</v>
      </c>
      <c r="H28" s="46">
        <f>VLOOKUP(G28,lookups!$B$10:$C$22,2)</f>
        <v>1000</v>
      </c>
      <c r="I28" s="46">
        <v>0</v>
      </c>
      <c r="J28" s="46">
        <f>VLOOKUP(I28,lookups!$B$10:$C$22,2)</f>
        <v>0</v>
      </c>
      <c r="K28" s="5" t="s">
        <v>81</v>
      </c>
      <c r="L28" s="66"/>
      <c r="M28" s="66"/>
      <c r="N28" s="66"/>
      <c r="O28" s="66"/>
      <c r="P28" s="7"/>
      <c r="Q28" s="66"/>
      <c r="R28" s="66"/>
      <c r="S28" s="66"/>
      <c r="T28" s="66"/>
      <c r="U28" s="69"/>
    </row>
    <row r="29" spans="1:21" ht="60" x14ac:dyDescent="0.2">
      <c r="A29" s="66" t="s">
        <v>537</v>
      </c>
      <c r="B29" s="68">
        <v>42614</v>
      </c>
      <c r="C29" s="68" t="s">
        <v>536</v>
      </c>
      <c r="D29" s="68" t="s">
        <v>562</v>
      </c>
      <c r="E29" s="82">
        <v>1.2</v>
      </c>
      <c r="F29" s="1" t="s">
        <v>538</v>
      </c>
      <c r="G29" s="46" t="s">
        <v>85</v>
      </c>
      <c r="H29" s="46">
        <f>VLOOKUP(G29,lookups!$B$10:$C$22,2)</f>
        <v>1000</v>
      </c>
      <c r="I29" s="46">
        <v>0</v>
      </c>
      <c r="J29" s="46">
        <f>VLOOKUP(I29,lookups!$B$10:$C$22,2)</f>
        <v>0</v>
      </c>
      <c r="K29" s="5" t="s">
        <v>81</v>
      </c>
      <c r="L29" s="66"/>
      <c r="M29" s="66"/>
      <c r="N29" s="66"/>
      <c r="O29" s="66"/>
      <c r="P29" s="7"/>
      <c r="Q29" s="66"/>
      <c r="R29" s="66"/>
      <c r="S29" s="66"/>
      <c r="T29" s="66"/>
      <c r="U29" s="69"/>
    </row>
    <row r="30" spans="1:21" ht="60" x14ac:dyDescent="0.2">
      <c r="A30" s="66" t="s">
        <v>537</v>
      </c>
      <c r="B30" s="68">
        <v>42614</v>
      </c>
      <c r="C30" s="68" t="s">
        <v>536</v>
      </c>
      <c r="D30" s="68" t="s">
        <v>562</v>
      </c>
      <c r="E30" s="82">
        <v>1.3</v>
      </c>
      <c r="F30" s="1" t="s">
        <v>539</v>
      </c>
      <c r="G30" s="46" t="s">
        <v>91</v>
      </c>
      <c r="H30" s="46">
        <f>VLOOKUP(G30,lookups!$B$10:$C$22,2)</f>
        <v>10</v>
      </c>
      <c r="I30" s="46">
        <v>0</v>
      </c>
      <c r="J30" s="46">
        <f>VLOOKUP(I30,lookups!$B$10:$C$22,2)</f>
        <v>0</v>
      </c>
      <c r="K30" s="5" t="s">
        <v>81</v>
      </c>
      <c r="L30" s="66"/>
      <c r="M30" s="66"/>
      <c r="N30" s="66"/>
      <c r="O30" s="66"/>
      <c r="P30" s="1"/>
      <c r="Q30" s="66"/>
      <c r="R30" s="66"/>
      <c r="S30" s="66"/>
      <c r="T30" s="66"/>
      <c r="U30" s="69"/>
    </row>
    <row r="31" spans="1:21" ht="84" x14ac:dyDescent="0.2">
      <c r="A31" s="66" t="s">
        <v>537</v>
      </c>
      <c r="B31" s="68">
        <v>42614</v>
      </c>
      <c r="C31" s="68" t="s">
        <v>536</v>
      </c>
      <c r="D31" s="68" t="s">
        <v>562</v>
      </c>
      <c r="E31" s="82">
        <v>1.4</v>
      </c>
      <c r="F31" s="7" t="s">
        <v>540</v>
      </c>
      <c r="G31" s="46" t="s">
        <v>85</v>
      </c>
      <c r="H31" s="46">
        <f>VLOOKUP(G31,lookups!$B$10:$C$22,2)</f>
        <v>1000</v>
      </c>
      <c r="I31" s="46">
        <v>0</v>
      </c>
      <c r="J31" s="46">
        <f>VLOOKUP(I31,lookups!$B$10:$C$22,2)</f>
        <v>0</v>
      </c>
      <c r="K31" s="10" t="s">
        <v>81</v>
      </c>
      <c r="L31" s="66"/>
      <c r="M31" s="66"/>
      <c r="N31" s="66"/>
      <c r="O31" s="66"/>
      <c r="P31" s="1"/>
      <c r="Q31" s="66"/>
      <c r="R31" s="66"/>
      <c r="S31" s="66"/>
      <c r="T31" s="66"/>
      <c r="U31" s="69"/>
    </row>
    <row r="32" spans="1:21" ht="48" x14ac:dyDescent="0.2">
      <c r="A32" s="66" t="s">
        <v>537</v>
      </c>
      <c r="B32" s="68">
        <v>42614</v>
      </c>
      <c r="C32" s="68" t="s">
        <v>536</v>
      </c>
      <c r="D32" s="68" t="s">
        <v>562</v>
      </c>
      <c r="E32" s="82">
        <v>1.5</v>
      </c>
      <c r="F32" s="1" t="s">
        <v>541</v>
      </c>
      <c r="G32" s="46" t="s">
        <v>91</v>
      </c>
      <c r="H32" s="46">
        <f>VLOOKUP(G32,lookups!$B$10:$C$22,2)</f>
        <v>10</v>
      </c>
      <c r="I32" s="46" t="s">
        <v>91</v>
      </c>
      <c r="J32" s="46">
        <f>VLOOKUP(I32,lookups!$B$10:$C$22,2)</f>
        <v>10</v>
      </c>
      <c r="K32" s="5" t="s">
        <v>82</v>
      </c>
      <c r="L32" s="66"/>
      <c r="M32" s="66"/>
      <c r="N32" s="66"/>
      <c r="O32" s="66"/>
      <c r="P32" s="1"/>
      <c r="Q32" s="66"/>
      <c r="R32" s="66"/>
      <c r="S32" s="66"/>
      <c r="T32" s="66"/>
      <c r="U32" s="69"/>
    </row>
    <row r="33" spans="1:21" ht="96" x14ac:dyDescent="0.2">
      <c r="A33" s="66" t="s">
        <v>537</v>
      </c>
      <c r="B33" s="68">
        <v>42614</v>
      </c>
      <c r="C33" s="68" t="s">
        <v>536</v>
      </c>
      <c r="D33" s="68" t="s">
        <v>562</v>
      </c>
      <c r="E33" s="1">
        <v>1.6</v>
      </c>
      <c r="F33" s="1" t="s">
        <v>542</v>
      </c>
      <c r="G33" s="46" t="s">
        <v>85</v>
      </c>
      <c r="H33" s="46">
        <f>VLOOKUP(G33,lookups!$B$10:$C$22,2)</f>
        <v>1000</v>
      </c>
      <c r="I33" s="46">
        <v>0</v>
      </c>
      <c r="J33" s="46">
        <f>VLOOKUP(I33,lookups!$B$10:$C$22,2)</f>
        <v>0</v>
      </c>
      <c r="K33" s="5" t="s">
        <v>81</v>
      </c>
      <c r="L33" s="66"/>
      <c r="M33" s="66"/>
      <c r="N33" s="66"/>
      <c r="O33" s="66"/>
      <c r="P33" s="1"/>
      <c r="Q33" s="66"/>
      <c r="R33" s="66"/>
      <c r="S33" s="66"/>
      <c r="T33" s="66"/>
      <c r="U33" s="69"/>
    </row>
    <row r="34" spans="1:21" ht="132" x14ac:dyDescent="0.2">
      <c r="A34" s="66" t="s">
        <v>537</v>
      </c>
      <c r="B34" s="68">
        <v>42614</v>
      </c>
      <c r="C34" s="68" t="s">
        <v>536</v>
      </c>
      <c r="D34" s="68" t="s">
        <v>562</v>
      </c>
      <c r="E34" s="1">
        <v>1.7</v>
      </c>
      <c r="F34" s="1" t="s">
        <v>543</v>
      </c>
      <c r="G34" s="46" t="s">
        <v>85</v>
      </c>
      <c r="H34" s="46">
        <f>VLOOKUP(G34,lookups!$B$10:$C$22,2)</f>
        <v>1000</v>
      </c>
      <c r="I34" s="46" t="s">
        <v>87</v>
      </c>
      <c r="J34" s="46">
        <f>VLOOKUP(I34,lookups!$B$10:$C$22,2)</f>
        <v>500</v>
      </c>
      <c r="K34" s="5" t="s">
        <v>82</v>
      </c>
      <c r="L34" s="66"/>
      <c r="M34" s="66"/>
      <c r="N34" s="66"/>
      <c r="O34" s="66"/>
      <c r="P34" s="1"/>
      <c r="Q34" s="66"/>
      <c r="R34" s="66"/>
      <c r="S34" s="66"/>
      <c r="T34" s="66"/>
      <c r="U34" s="69"/>
    </row>
    <row r="35" spans="1:21" ht="60" x14ac:dyDescent="0.2">
      <c r="A35" s="66" t="s">
        <v>537</v>
      </c>
      <c r="B35" s="68">
        <v>42614</v>
      </c>
      <c r="C35" s="68" t="s">
        <v>536</v>
      </c>
      <c r="D35" s="68" t="s">
        <v>562</v>
      </c>
      <c r="E35" s="1">
        <v>1.8</v>
      </c>
      <c r="F35" s="7" t="s">
        <v>544</v>
      </c>
      <c r="G35" s="46" t="s">
        <v>91</v>
      </c>
      <c r="H35" s="46">
        <f>VLOOKUP(G35,lookups!$B$10:$C$22,2)</f>
        <v>10</v>
      </c>
      <c r="I35" s="46" t="s">
        <v>91</v>
      </c>
      <c r="J35" s="46">
        <f>VLOOKUP(I35,lookups!$B$10:$C$22,2)</f>
        <v>10</v>
      </c>
      <c r="K35" s="5" t="s">
        <v>82</v>
      </c>
      <c r="L35" s="66"/>
      <c r="M35" s="66"/>
      <c r="N35" s="66"/>
      <c r="O35" s="66"/>
      <c r="P35" s="1"/>
      <c r="Q35" s="66"/>
      <c r="R35" s="66"/>
      <c r="S35" s="66"/>
      <c r="T35" s="66"/>
      <c r="U35" s="69"/>
    </row>
    <row r="36" spans="1:21" ht="48" x14ac:dyDescent="0.2">
      <c r="A36" s="66" t="s">
        <v>537</v>
      </c>
      <c r="B36" s="68">
        <v>42614</v>
      </c>
      <c r="C36" s="68" t="s">
        <v>536</v>
      </c>
      <c r="D36" s="68" t="s">
        <v>562</v>
      </c>
      <c r="E36" s="1">
        <v>1.9</v>
      </c>
      <c r="F36" s="7" t="s">
        <v>545</v>
      </c>
      <c r="G36" s="46" t="s">
        <v>91</v>
      </c>
      <c r="H36" s="46">
        <f>VLOOKUP(G36,lookups!$B$10:$C$22,2)</f>
        <v>10</v>
      </c>
      <c r="I36" s="46" t="s">
        <v>91</v>
      </c>
      <c r="J36" s="46">
        <f>VLOOKUP(I36,lookups!$B$10:$C$22,2)</f>
        <v>10</v>
      </c>
      <c r="K36" s="5" t="s">
        <v>82</v>
      </c>
      <c r="L36" s="66"/>
      <c r="M36" s="66"/>
      <c r="N36" s="66"/>
      <c r="O36" s="66"/>
      <c r="P36" s="7"/>
      <c r="Q36" s="66"/>
      <c r="R36" s="66"/>
      <c r="S36" s="66"/>
      <c r="T36" s="66"/>
      <c r="U36" s="69"/>
    </row>
    <row r="37" spans="1:21" ht="60" x14ac:dyDescent="0.2">
      <c r="A37" s="66" t="s">
        <v>537</v>
      </c>
      <c r="B37" s="68">
        <v>42614</v>
      </c>
      <c r="C37" s="68" t="s">
        <v>536</v>
      </c>
      <c r="D37" s="68" t="s">
        <v>562</v>
      </c>
      <c r="E37" s="1">
        <v>2.1</v>
      </c>
      <c r="F37" s="1" t="s">
        <v>546</v>
      </c>
      <c r="G37" s="46" t="s">
        <v>91</v>
      </c>
      <c r="H37" s="46">
        <f>VLOOKUP(G37,lookups!$B$10:$C$22,2)</f>
        <v>10</v>
      </c>
      <c r="I37" s="46">
        <v>0</v>
      </c>
      <c r="J37" s="46">
        <f>VLOOKUP(I37,lookups!$B$10:$C$22,2)</f>
        <v>0</v>
      </c>
      <c r="K37" s="10" t="s">
        <v>81</v>
      </c>
      <c r="L37" s="66"/>
      <c r="M37" s="66"/>
      <c r="N37" s="66"/>
      <c r="O37" s="66"/>
      <c r="P37" s="1"/>
      <c r="Q37" s="66"/>
      <c r="R37" s="66"/>
      <c r="S37" s="66"/>
      <c r="T37" s="72"/>
      <c r="U37" s="69"/>
    </row>
    <row r="38" spans="1:21" ht="48" x14ac:dyDescent="0.2">
      <c r="A38" s="66" t="s">
        <v>537</v>
      </c>
      <c r="B38" s="68">
        <v>42614</v>
      </c>
      <c r="C38" s="68" t="s">
        <v>536</v>
      </c>
      <c r="D38" s="68" t="s">
        <v>562</v>
      </c>
      <c r="E38" s="1">
        <v>3.1</v>
      </c>
      <c r="F38" s="1" t="s">
        <v>547</v>
      </c>
      <c r="G38" s="46" t="s">
        <v>85</v>
      </c>
      <c r="H38" s="46">
        <f>VLOOKUP(G38,lookups!$B$10:$C$22,2)</f>
        <v>1000</v>
      </c>
      <c r="I38" s="46">
        <v>0</v>
      </c>
      <c r="J38" s="46">
        <f>VLOOKUP(I38,lookups!$B$10:$C$22,2)</f>
        <v>0</v>
      </c>
      <c r="K38" s="10" t="s">
        <v>81</v>
      </c>
      <c r="L38" s="66"/>
      <c r="M38" s="66"/>
      <c r="N38" s="66"/>
      <c r="O38" s="66"/>
      <c r="P38" s="8"/>
      <c r="Q38" s="66"/>
      <c r="R38" s="66"/>
      <c r="S38" s="66"/>
      <c r="T38" s="73"/>
      <c r="U38" s="69"/>
    </row>
    <row r="39" spans="1:21" ht="72" x14ac:dyDescent="0.2">
      <c r="A39" s="66" t="s">
        <v>537</v>
      </c>
      <c r="B39" s="68">
        <v>42614</v>
      </c>
      <c r="C39" s="68" t="s">
        <v>536</v>
      </c>
      <c r="D39" s="68" t="s">
        <v>562</v>
      </c>
      <c r="E39" s="1">
        <v>3.2</v>
      </c>
      <c r="F39" s="1" t="s">
        <v>548</v>
      </c>
      <c r="G39" s="46" t="s">
        <v>85</v>
      </c>
      <c r="H39" s="46">
        <f>VLOOKUP(G39,lookups!$B$10:$C$22,2)</f>
        <v>1000</v>
      </c>
      <c r="I39" s="46" t="s">
        <v>87</v>
      </c>
      <c r="J39" s="46">
        <f>VLOOKUP(I39,lookups!$B$10:$C$22,2)</f>
        <v>500</v>
      </c>
      <c r="K39" s="5" t="s">
        <v>82</v>
      </c>
      <c r="L39" s="66"/>
      <c r="M39" s="66"/>
      <c r="N39" s="66"/>
      <c r="O39" s="66"/>
      <c r="P39" s="8"/>
      <c r="Q39" s="66"/>
      <c r="R39" s="66"/>
      <c r="S39" s="66"/>
      <c r="T39" s="73"/>
      <c r="U39" s="69"/>
    </row>
    <row r="40" spans="1:21" ht="60" x14ac:dyDescent="0.2">
      <c r="A40" s="66" t="s">
        <v>537</v>
      </c>
      <c r="B40" s="68">
        <v>42614</v>
      </c>
      <c r="C40" s="68" t="s">
        <v>536</v>
      </c>
      <c r="D40" s="68" t="s">
        <v>562</v>
      </c>
      <c r="E40" s="1">
        <v>3.3</v>
      </c>
      <c r="F40" s="1" t="s">
        <v>549</v>
      </c>
      <c r="G40" s="46" t="s">
        <v>91</v>
      </c>
      <c r="H40" s="46">
        <f>VLOOKUP(G40,lookups!$B$10:$C$22,2)</f>
        <v>10</v>
      </c>
      <c r="I40" s="46">
        <v>0</v>
      </c>
      <c r="J40" s="46">
        <f>VLOOKUP(I40,lookups!$B$10:$C$22,2)</f>
        <v>0</v>
      </c>
      <c r="K40" s="103" t="s">
        <v>81</v>
      </c>
      <c r="L40" s="66"/>
      <c r="M40" s="66"/>
      <c r="N40" s="66"/>
      <c r="O40" s="66"/>
      <c r="P40" s="8"/>
      <c r="Q40" s="66"/>
      <c r="R40" s="66"/>
      <c r="S40" s="66"/>
      <c r="T40" s="73"/>
      <c r="U40" s="69"/>
    </row>
    <row r="41" spans="1:21" ht="84" x14ac:dyDescent="0.2">
      <c r="A41" s="66" t="s">
        <v>537</v>
      </c>
      <c r="B41" s="68">
        <v>42614</v>
      </c>
      <c r="C41" s="68" t="s">
        <v>536</v>
      </c>
      <c r="D41" s="68" t="s">
        <v>562</v>
      </c>
      <c r="E41" s="1">
        <v>3.4</v>
      </c>
      <c r="F41" s="1" t="s">
        <v>550</v>
      </c>
      <c r="G41" s="46" t="s">
        <v>85</v>
      </c>
      <c r="H41" s="46">
        <f>VLOOKUP(G41,lookups!$B$10:$C$22,2)</f>
        <v>1000</v>
      </c>
      <c r="I41" s="46" t="s">
        <v>87</v>
      </c>
      <c r="J41" s="46">
        <f>VLOOKUP(I41,lookups!$B$10:$C$22,2)</f>
        <v>500</v>
      </c>
      <c r="K41" s="5" t="s">
        <v>82</v>
      </c>
      <c r="L41" s="66"/>
      <c r="M41" s="66"/>
      <c r="N41" s="66"/>
      <c r="O41" s="66"/>
      <c r="P41" s="8"/>
      <c r="Q41" s="66"/>
      <c r="R41" s="66"/>
      <c r="S41" s="66"/>
      <c r="T41" s="73"/>
      <c r="U41" s="69"/>
    </row>
    <row r="42" spans="1:21" ht="48" x14ac:dyDescent="0.2">
      <c r="A42" s="66" t="s">
        <v>537</v>
      </c>
      <c r="B42" s="68">
        <v>42614</v>
      </c>
      <c r="C42" s="68" t="s">
        <v>536</v>
      </c>
      <c r="D42" s="68" t="s">
        <v>562</v>
      </c>
      <c r="E42" s="1">
        <v>3.5</v>
      </c>
      <c r="F42" s="1" t="s">
        <v>551</v>
      </c>
      <c r="G42" s="46" t="s">
        <v>85</v>
      </c>
      <c r="H42" s="46">
        <f>VLOOKUP(G42,lookups!$B$10:$C$22,2)</f>
        <v>1000</v>
      </c>
      <c r="I42" s="46" t="s">
        <v>87</v>
      </c>
      <c r="J42" s="46">
        <f>VLOOKUP(I42,lookups!$B$10:$C$22,2)</f>
        <v>500</v>
      </c>
      <c r="K42" s="5" t="s">
        <v>82</v>
      </c>
      <c r="L42" s="66"/>
      <c r="M42" s="66"/>
      <c r="N42" s="66"/>
      <c r="O42" s="66"/>
      <c r="P42" s="8"/>
      <c r="Q42" s="66"/>
      <c r="R42" s="66"/>
      <c r="S42" s="66"/>
      <c r="T42" s="73"/>
      <c r="U42" s="69"/>
    </row>
    <row r="43" spans="1:21" s="110" customFormat="1" ht="60" x14ac:dyDescent="0.2">
      <c r="A43" s="66" t="s">
        <v>537</v>
      </c>
      <c r="B43" s="68">
        <v>42614</v>
      </c>
      <c r="C43" s="68" t="s">
        <v>536</v>
      </c>
      <c r="D43" s="68" t="s">
        <v>562</v>
      </c>
      <c r="E43" s="1">
        <v>3.6</v>
      </c>
      <c r="F43" s="1" t="s">
        <v>552</v>
      </c>
      <c r="G43" s="46" t="s">
        <v>91</v>
      </c>
      <c r="H43" s="46">
        <f>VLOOKUP(G43,lookups!$B$10:$C$22,2)</f>
        <v>10</v>
      </c>
      <c r="I43" s="46" t="s">
        <v>91</v>
      </c>
      <c r="J43" s="46">
        <f>VLOOKUP(I43,lookups!$B$10:$C$22,2)</f>
        <v>10</v>
      </c>
      <c r="K43" s="5" t="s">
        <v>82</v>
      </c>
      <c r="L43" s="105"/>
      <c r="M43" s="105"/>
      <c r="N43" s="105"/>
      <c r="O43" s="105"/>
      <c r="P43" s="107"/>
      <c r="Q43" s="105"/>
      <c r="R43" s="105"/>
      <c r="S43" s="105"/>
      <c r="T43" s="108"/>
      <c r="U43" s="109"/>
    </row>
    <row r="44" spans="1:21" ht="48" x14ac:dyDescent="0.2">
      <c r="A44" s="66" t="s">
        <v>537</v>
      </c>
      <c r="B44" s="68">
        <v>42614</v>
      </c>
      <c r="C44" s="68" t="s">
        <v>536</v>
      </c>
      <c r="D44" s="68" t="s">
        <v>562</v>
      </c>
      <c r="E44" s="1">
        <v>3.9</v>
      </c>
      <c r="F44" s="1" t="s">
        <v>553</v>
      </c>
      <c r="G44" s="46" t="s">
        <v>85</v>
      </c>
      <c r="H44" s="46">
        <f>VLOOKUP(G44,lookups!$B$10:$C$22,2)</f>
        <v>1000</v>
      </c>
      <c r="I44" s="46">
        <v>0</v>
      </c>
      <c r="J44" s="46">
        <f>VLOOKUP(I44,lookups!$B$10:$C$22,2)</f>
        <v>0</v>
      </c>
      <c r="K44" s="103" t="s">
        <v>81</v>
      </c>
      <c r="L44" s="66"/>
      <c r="M44" s="66"/>
      <c r="N44" s="66"/>
      <c r="O44" s="66"/>
      <c r="P44" s="1"/>
      <c r="Q44" s="66"/>
      <c r="R44" s="66"/>
      <c r="S44" s="66"/>
      <c r="T44" s="66"/>
      <c r="U44" s="69"/>
    </row>
    <row r="45" spans="1:21" ht="84" x14ac:dyDescent="0.2">
      <c r="A45" s="66" t="s">
        <v>537</v>
      </c>
      <c r="B45" s="68">
        <v>42614</v>
      </c>
      <c r="C45" s="68" t="s">
        <v>536</v>
      </c>
      <c r="D45" s="68" t="s">
        <v>562</v>
      </c>
      <c r="E45" s="88">
        <v>3.1</v>
      </c>
      <c r="F45" s="1" t="s">
        <v>554</v>
      </c>
      <c r="G45" s="46" t="s">
        <v>85</v>
      </c>
      <c r="H45" s="46">
        <f>VLOOKUP(G45,lookups!$B$10:$C$22,2)</f>
        <v>1000</v>
      </c>
      <c r="I45" s="46" t="s">
        <v>87</v>
      </c>
      <c r="J45" s="46">
        <f>VLOOKUP(I45,lookups!$B$10:$C$22,2)</f>
        <v>500</v>
      </c>
      <c r="K45" s="103" t="s">
        <v>82</v>
      </c>
      <c r="L45" s="66"/>
      <c r="M45" s="66"/>
      <c r="N45" s="66"/>
      <c r="O45" s="66"/>
      <c r="P45" s="1"/>
      <c r="Q45" s="66"/>
      <c r="R45" s="66"/>
      <c r="S45" s="66"/>
      <c r="T45" s="66"/>
      <c r="U45" s="69"/>
    </row>
    <row r="46" spans="1:21" ht="72" x14ac:dyDescent="0.2">
      <c r="A46" s="66" t="s">
        <v>537</v>
      </c>
      <c r="B46" s="68">
        <v>42614</v>
      </c>
      <c r="C46" s="68" t="s">
        <v>536</v>
      </c>
      <c r="D46" s="68" t="s">
        <v>562</v>
      </c>
      <c r="E46" s="88">
        <v>3.11</v>
      </c>
      <c r="F46" s="7" t="s">
        <v>555</v>
      </c>
      <c r="G46" s="46" t="s">
        <v>85</v>
      </c>
      <c r="H46" s="46">
        <f>VLOOKUP(G46,lookups!$B$10:$C$22,2)</f>
        <v>1000</v>
      </c>
      <c r="I46" s="46">
        <v>0</v>
      </c>
      <c r="J46" s="46">
        <f>VLOOKUP(I46,lookups!$B$10:$C$22,2)</f>
        <v>0</v>
      </c>
      <c r="K46" s="10" t="s">
        <v>81</v>
      </c>
      <c r="L46" s="66"/>
      <c r="M46" s="66"/>
      <c r="N46" s="66"/>
      <c r="O46" s="66"/>
      <c r="P46" s="1"/>
      <c r="Q46" s="66"/>
      <c r="R46" s="66"/>
      <c r="S46" s="66"/>
      <c r="T46" s="73"/>
      <c r="U46" s="69"/>
    </row>
    <row r="47" spans="1:21" ht="48" x14ac:dyDescent="0.2">
      <c r="A47" s="66" t="s">
        <v>537</v>
      </c>
      <c r="B47" s="68">
        <v>42614</v>
      </c>
      <c r="C47" s="68" t="s">
        <v>536</v>
      </c>
      <c r="D47" s="68" t="s">
        <v>562</v>
      </c>
      <c r="E47" s="1">
        <v>3.12</v>
      </c>
      <c r="F47" s="7" t="s">
        <v>556</v>
      </c>
      <c r="G47" s="46" t="s">
        <v>85</v>
      </c>
      <c r="H47" s="46">
        <f>VLOOKUP(G47,lookups!$B$10:$C$22,2)</f>
        <v>1000</v>
      </c>
      <c r="I47" s="46" t="s">
        <v>89</v>
      </c>
      <c r="J47" s="46">
        <f>VLOOKUP(I47,lookups!$B$10:$C$22,2)</f>
        <v>100</v>
      </c>
      <c r="K47" s="5" t="s">
        <v>82</v>
      </c>
      <c r="L47" s="66"/>
      <c r="M47" s="66"/>
      <c r="N47" s="66"/>
      <c r="O47" s="66"/>
      <c r="P47" s="1"/>
      <c r="Q47" s="66"/>
      <c r="R47" s="66"/>
      <c r="S47" s="66"/>
      <c r="T47" s="66"/>
      <c r="U47" s="69"/>
    </row>
    <row r="48" spans="1:21" ht="48" x14ac:dyDescent="0.2">
      <c r="A48" s="66" t="s">
        <v>537</v>
      </c>
      <c r="B48" s="68">
        <v>42614</v>
      </c>
      <c r="C48" s="68" t="s">
        <v>536</v>
      </c>
      <c r="D48" s="68" t="s">
        <v>562</v>
      </c>
      <c r="E48" s="1">
        <v>3.13</v>
      </c>
      <c r="F48" s="7" t="s">
        <v>557</v>
      </c>
      <c r="G48" s="46" t="s">
        <v>91</v>
      </c>
      <c r="H48" s="46">
        <f>VLOOKUP(G48,lookups!$B$10:$C$22,2)</f>
        <v>10</v>
      </c>
      <c r="I48" s="46">
        <v>0</v>
      </c>
      <c r="J48" s="46">
        <f>VLOOKUP(I48,lookups!$B$10:$C$22,2)</f>
        <v>0</v>
      </c>
      <c r="K48" s="5" t="s">
        <v>81</v>
      </c>
      <c r="L48" s="66"/>
      <c r="M48" s="66"/>
      <c r="N48" s="66"/>
      <c r="O48" s="66"/>
      <c r="P48" s="1"/>
      <c r="Q48" s="66"/>
      <c r="R48" s="66"/>
      <c r="S48" s="66"/>
      <c r="T48" s="66"/>
      <c r="U48" s="69"/>
    </row>
    <row r="49" spans="1:21" ht="24" x14ac:dyDescent="0.2">
      <c r="A49" s="66" t="s">
        <v>537</v>
      </c>
      <c r="B49" s="68">
        <v>42614</v>
      </c>
      <c r="C49" s="68" t="s">
        <v>536</v>
      </c>
      <c r="D49" s="68" t="s">
        <v>562</v>
      </c>
      <c r="E49" s="1">
        <v>3.14</v>
      </c>
      <c r="F49" s="7" t="s">
        <v>558</v>
      </c>
      <c r="G49" s="46" t="s">
        <v>91</v>
      </c>
      <c r="H49" s="46">
        <f>VLOOKUP(G49,lookups!$B$10:$C$22,2)</f>
        <v>10</v>
      </c>
      <c r="I49" s="46">
        <v>0</v>
      </c>
      <c r="J49" s="46">
        <f>VLOOKUP(I49,lookups!$B$10:$C$22,2)</f>
        <v>0</v>
      </c>
      <c r="K49" s="5" t="s">
        <v>81</v>
      </c>
      <c r="L49" s="66"/>
      <c r="M49" s="66"/>
      <c r="N49" s="66"/>
      <c r="O49" s="66"/>
      <c r="P49" s="1"/>
      <c r="Q49" s="66"/>
      <c r="R49" s="66"/>
      <c r="S49" s="66"/>
      <c r="T49" s="66"/>
      <c r="U49" s="69"/>
    </row>
    <row r="50" spans="1:21" ht="36" x14ac:dyDescent="0.2">
      <c r="A50" s="66" t="s">
        <v>537</v>
      </c>
      <c r="B50" s="68">
        <v>42614</v>
      </c>
      <c r="C50" s="68" t="s">
        <v>536</v>
      </c>
      <c r="D50" s="68" t="s">
        <v>562</v>
      </c>
      <c r="E50" s="1">
        <v>3.15</v>
      </c>
      <c r="F50" s="7" t="s">
        <v>559</v>
      </c>
      <c r="G50" s="46" t="s">
        <v>85</v>
      </c>
      <c r="H50" s="46">
        <f>VLOOKUP(G50,lookups!$B$10:$C$22,2)</f>
        <v>1000</v>
      </c>
      <c r="I50" s="46">
        <v>0</v>
      </c>
      <c r="J50" s="46">
        <f>VLOOKUP(I50,lookups!$B$10:$C$22,2)</f>
        <v>0</v>
      </c>
      <c r="K50" s="10" t="s">
        <v>81</v>
      </c>
      <c r="L50" s="66"/>
      <c r="M50" s="66"/>
      <c r="N50" s="66"/>
      <c r="O50" s="66"/>
      <c r="P50" s="1"/>
      <c r="Q50" s="66"/>
      <c r="R50" s="66"/>
      <c r="S50" s="66"/>
      <c r="T50" s="72"/>
      <c r="U50" s="69"/>
    </row>
    <row r="51" spans="1:21" ht="36" x14ac:dyDescent="0.2">
      <c r="A51" s="66" t="s">
        <v>537</v>
      </c>
      <c r="B51" s="68">
        <v>42614</v>
      </c>
      <c r="C51" s="68" t="s">
        <v>536</v>
      </c>
      <c r="D51" s="68" t="s">
        <v>562</v>
      </c>
      <c r="E51" s="1">
        <v>3.16</v>
      </c>
      <c r="F51" s="7" t="s">
        <v>560</v>
      </c>
      <c r="G51" s="46" t="s">
        <v>85</v>
      </c>
      <c r="H51" s="46">
        <f>VLOOKUP(G51,lookups!$B$10:$C$22,2)</f>
        <v>1000</v>
      </c>
      <c r="I51" s="46" t="s">
        <v>87</v>
      </c>
      <c r="J51" s="46">
        <f>VLOOKUP(I51,lookups!$B$10:$C$22,2)</f>
        <v>500</v>
      </c>
      <c r="K51" s="5" t="s">
        <v>82</v>
      </c>
      <c r="L51" s="66"/>
      <c r="M51" s="66"/>
      <c r="N51" s="66"/>
      <c r="O51" s="66"/>
      <c r="P51" s="1"/>
      <c r="Q51" s="66"/>
      <c r="R51" s="66"/>
      <c r="S51" s="66"/>
      <c r="T51" s="66"/>
      <c r="U51" s="69"/>
    </row>
    <row r="52" spans="1:21" ht="36" x14ac:dyDescent="0.2">
      <c r="A52" s="66" t="s">
        <v>537</v>
      </c>
      <c r="B52" s="68">
        <v>42614</v>
      </c>
      <c r="C52" s="68" t="s">
        <v>536</v>
      </c>
      <c r="D52" s="68" t="s">
        <v>562</v>
      </c>
      <c r="E52" s="1">
        <v>4.0999999999999996</v>
      </c>
      <c r="F52" s="7" t="s">
        <v>561</v>
      </c>
      <c r="G52" s="46" t="s">
        <v>85</v>
      </c>
      <c r="H52" s="46">
        <f>VLOOKUP(G52,lookups!$B$10:$C$22,2)</f>
        <v>1000</v>
      </c>
      <c r="I52" s="46">
        <v>0</v>
      </c>
      <c r="J52" s="46">
        <f>VLOOKUP(I52,lookups!$B$10:$C$22,2)</f>
        <v>0</v>
      </c>
      <c r="K52" s="5" t="s">
        <v>81</v>
      </c>
      <c r="L52" s="66"/>
      <c r="M52" s="66"/>
      <c r="N52" s="66"/>
      <c r="O52" s="66"/>
      <c r="P52" s="1"/>
      <c r="Q52" s="66"/>
      <c r="R52" s="66"/>
      <c r="S52" s="66"/>
      <c r="T52" s="66"/>
      <c r="U52" s="69"/>
    </row>
    <row r="53" spans="1:21" x14ac:dyDescent="0.2">
      <c r="A53" s="66"/>
      <c r="B53" s="68"/>
      <c r="C53" s="68"/>
      <c r="D53" s="68" t="s">
        <v>562</v>
      </c>
      <c r="E53" s="1"/>
      <c r="F53" s="7"/>
      <c r="G53" s="46"/>
      <c r="H53" s="46">
        <f>SUM(H28:H52)</f>
        <v>16090</v>
      </c>
      <c r="I53" s="46"/>
      <c r="J53" s="46">
        <f>SUM(J28:J52)</f>
        <v>3140</v>
      </c>
      <c r="K53" s="5"/>
      <c r="L53" s="66"/>
      <c r="M53" s="66"/>
      <c r="N53" s="66"/>
      <c r="O53" s="66"/>
      <c r="P53" s="1"/>
      <c r="Q53" s="66"/>
      <c r="R53" s="66"/>
      <c r="S53" s="66"/>
      <c r="T53" s="66"/>
      <c r="U53" s="69"/>
    </row>
    <row r="54" spans="1:21" ht="70" x14ac:dyDescent="0.2">
      <c r="A54" s="66" t="s">
        <v>537</v>
      </c>
      <c r="B54" s="68">
        <v>42614</v>
      </c>
      <c r="C54" s="68" t="s">
        <v>536</v>
      </c>
      <c r="D54" s="68" t="s">
        <v>384</v>
      </c>
      <c r="E54" s="82">
        <v>1.1000000000000001</v>
      </c>
      <c r="F54" s="82" t="s">
        <v>535</v>
      </c>
      <c r="G54" s="46" t="s">
        <v>85</v>
      </c>
      <c r="H54" s="46">
        <f>VLOOKUP(G54,lookups!$B$10:$C$22,2)</f>
        <v>1000</v>
      </c>
      <c r="I54" s="46">
        <v>0</v>
      </c>
      <c r="J54" s="46">
        <f>VLOOKUP(I54,lookups!$B$10:$C$22,2)</f>
        <v>0</v>
      </c>
      <c r="K54" s="5" t="s">
        <v>81</v>
      </c>
      <c r="L54" s="66"/>
      <c r="M54" s="66"/>
      <c r="N54" s="66"/>
      <c r="O54" s="66"/>
      <c r="P54" s="1"/>
      <c r="Q54" s="66"/>
      <c r="R54" s="66"/>
      <c r="S54" s="66"/>
      <c r="T54" s="66"/>
      <c r="U54" s="69"/>
    </row>
    <row r="55" spans="1:21" ht="60" x14ac:dyDescent="0.2">
      <c r="A55" s="66" t="s">
        <v>537</v>
      </c>
      <c r="B55" s="68">
        <v>42614</v>
      </c>
      <c r="C55" s="68" t="s">
        <v>536</v>
      </c>
      <c r="D55" s="68" t="s">
        <v>384</v>
      </c>
      <c r="E55" s="82">
        <v>1.2</v>
      </c>
      <c r="F55" s="1" t="s">
        <v>538</v>
      </c>
      <c r="G55" s="46" t="s">
        <v>85</v>
      </c>
      <c r="H55" s="46">
        <f>VLOOKUP(G55,lookups!$B$10:$C$22,2)</f>
        <v>1000</v>
      </c>
      <c r="I55" s="46">
        <v>0</v>
      </c>
      <c r="J55" s="46">
        <f>VLOOKUP(I55,lookups!$B$10:$C$22,2)</f>
        <v>0</v>
      </c>
      <c r="K55" s="5" t="s">
        <v>81</v>
      </c>
      <c r="L55" s="66"/>
      <c r="M55" s="66"/>
      <c r="N55" s="66"/>
      <c r="O55" s="66"/>
      <c r="P55" s="1"/>
      <c r="Q55" s="66"/>
      <c r="R55" s="66"/>
      <c r="S55" s="66"/>
      <c r="T55" s="72"/>
      <c r="U55" s="69"/>
    </row>
    <row r="56" spans="1:21" ht="60" x14ac:dyDescent="0.2">
      <c r="A56" s="66" t="s">
        <v>537</v>
      </c>
      <c r="B56" s="68">
        <v>42614</v>
      </c>
      <c r="C56" s="68" t="s">
        <v>536</v>
      </c>
      <c r="D56" s="68" t="s">
        <v>384</v>
      </c>
      <c r="E56" s="82">
        <v>1.3</v>
      </c>
      <c r="F56" s="1" t="s">
        <v>539</v>
      </c>
      <c r="G56" s="46" t="s">
        <v>91</v>
      </c>
      <c r="H56" s="46">
        <f>VLOOKUP(G56,lookups!$B$10:$C$22,2)</f>
        <v>10</v>
      </c>
      <c r="I56" s="46">
        <v>0</v>
      </c>
      <c r="J56" s="46">
        <f>VLOOKUP(I56,lookups!$B$10:$C$22,2)</f>
        <v>0</v>
      </c>
      <c r="K56" s="5" t="s">
        <v>81</v>
      </c>
      <c r="L56" s="66"/>
      <c r="M56" s="66"/>
      <c r="N56" s="66"/>
      <c r="O56" s="66"/>
      <c r="P56" s="1"/>
      <c r="Q56" s="66"/>
      <c r="R56" s="66"/>
      <c r="S56" s="66"/>
      <c r="T56" s="66"/>
      <c r="U56" s="69"/>
    </row>
    <row r="57" spans="1:21" ht="84" x14ac:dyDescent="0.2">
      <c r="A57" s="66" t="s">
        <v>537</v>
      </c>
      <c r="B57" s="68">
        <v>42614</v>
      </c>
      <c r="C57" s="68" t="s">
        <v>536</v>
      </c>
      <c r="D57" s="68" t="s">
        <v>384</v>
      </c>
      <c r="E57" s="82">
        <v>1.4</v>
      </c>
      <c r="F57" s="7" t="s">
        <v>540</v>
      </c>
      <c r="G57" s="46" t="s">
        <v>85</v>
      </c>
      <c r="H57" s="46">
        <f>VLOOKUP(G57,lookups!$B$10:$C$22,2)</f>
        <v>1000</v>
      </c>
      <c r="I57" s="46">
        <v>0</v>
      </c>
      <c r="J57" s="46">
        <f>VLOOKUP(I57,lookups!$B$10:$C$22,2)</f>
        <v>0</v>
      </c>
      <c r="K57" s="5" t="s">
        <v>81</v>
      </c>
      <c r="L57" s="66"/>
      <c r="M57" s="66"/>
      <c r="N57" s="66"/>
      <c r="O57" s="66"/>
      <c r="P57" s="1"/>
      <c r="Q57" s="66"/>
      <c r="R57" s="66"/>
      <c r="S57" s="66"/>
      <c r="T57" s="66"/>
      <c r="U57" s="69"/>
    </row>
    <row r="58" spans="1:21" ht="48" x14ac:dyDescent="0.2">
      <c r="A58" s="66" t="s">
        <v>537</v>
      </c>
      <c r="B58" s="68">
        <v>42614</v>
      </c>
      <c r="C58" s="68" t="s">
        <v>536</v>
      </c>
      <c r="D58" s="68" t="s">
        <v>384</v>
      </c>
      <c r="E58" s="82">
        <v>1.5</v>
      </c>
      <c r="F58" s="1" t="s">
        <v>541</v>
      </c>
      <c r="G58" s="46" t="s">
        <v>91</v>
      </c>
      <c r="H58" s="46">
        <f>VLOOKUP(G58,lookups!$B$10:$C$22,2)</f>
        <v>10</v>
      </c>
      <c r="I58" s="46" t="s">
        <v>91</v>
      </c>
      <c r="J58" s="46">
        <f>VLOOKUP(I58,lookups!$B$10:$C$22,2)</f>
        <v>10</v>
      </c>
      <c r="K58" s="5" t="s">
        <v>82</v>
      </c>
      <c r="L58" s="66"/>
      <c r="M58" s="66"/>
      <c r="N58" s="66"/>
      <c r="O58" s="66"/>
      <c r="P58" s="7"/>
      <c r="Q58" s="66"/>
      <c r="R58" s="66"/>
      <c r="S58" s="66"/>
      <c r="T58" s="66"/>
      <c r="U58" s="69"/>
    </row>
    <row r="59" spans="1:21" ht="96" x14ac:dyDescent="0.2">
      <c r="A59" s="66" t="s">
        <v>537</v>
      </c>
      <c r="B59" s="68">
        <v>42614</v>
      </c>
      <c r="C59" s="68" t="s">
        <v>536</v>
      </c>
      <c r="D59" s="68" t="s">
        <v>384</v>
      </c>
      <c r="E59" s="1">
        <v>1.6</v>
      </c>
      <c r="F59" s="1" t="s">
        <v>542</v>
      </c>
      <c r="G59" s="46" t="s">
        <v>85</v>
      </c>
      <c r="H59" s="46">
        <f>VLOOKUP(G59,lookups!$B$10:$C$22,2)</f>
        <v>1000</v>
      </c>
      <c r="I59" s="46" t="s">
        <v>87</v>
      </c>
      <c r="J59" s="46">
        <f>VLOOKUP(I59,lookups!$B$10:$C$22,2)</f>
        <v>500</v>
      </c>
      <c r="K59" s="5" t="s">
        <v>82</v>
      </c>
      <c r="L59" s="66"/>
      <c r="M59" s="66"/>
      <c r="N59" s="66"/>
      <c r="O59" s="66"/>
      <c r="P59" s="7"/>
      <c r="Q59" s="66"/>
      <c r="R59" s="66"/>
      <c r="S59" s="66"/>
      <c r="T59" s="66"/>
      <c r="U59" s="69"/>
    </row>
    <row r="60" spans="1:21" ht="132" x14ac:dyDescent="0.2">
      <c r="A60" s="66" t="s">
        <v>537</v>
      </c>
      <c r="B60" s="68">
        <v>42614</v>
      </c>
      <c r="C60" s="68" t="s">
        <v>536</v>
      </c>
      <c r="D60" s="68" t="s">
        <v>384</v>
      </c>
      <c r="E60" s="1">
        <v>1.7</v>
      </c>
      <c r="F60" s="1" t="s">
        <v>543</v>
      </c>
      <c r="G60" s="46" t="s">
        <v>85</v>
      </c>
      <c r="H60" s="46">
        <f>VLOOKUP(G60,lookups!$B$10:$C$22,2)</f>
        <v>1000</v>
      </c>
      <c r="I60" s="46" t="s">
        <v>87</v>
      </c>
      <c r="J60" s="46">
        <f>VLOOKUP(I60,lookups!$B$10:$C$22,2)</f>
        <v>500</v>
      </c>
      <c r="K60" s="10" t="s">
        <v>82</v>
      </c>
      <c r="L60" s="66"/>
      <c r="M60" s="66"/>
      <c r="N60" s="66"/>
      <c r="O60" s="66"/>
      <c r="P60" s="7"/>
      <c r="Q60" s="66"/>
      <c r="R60" s="66"/>
      <c r="S60" s="66"/>
      <c r="T60" s="66"/>
      <c r="U60" s="69"/>
    </row>
    <row r="61" spans="1:21" ht="60" x14ac:dyDescent="0.2">
      <c r="A61" s="66" t="s">
        <v>537</v>
      </c>
      <c r="B61" s="68">
        <v>42614</v>
      </c>
      <c r="C61" s="68" t="s">
        <v>536</v>
      </c>
      <c r="D61" s="68" t="s">
        <v>384</v>
      </c>
      <c r="E61" s="1">
        <v>1.8</v>
      </c>
      <c r="F61" s="7" t="s">
        <v>544</v>
      </c>
      <c r="G61" s="46" t="s">
        <v>91</v>
      </c>
      <c r="H61" s="46">
        <f>VLOOKUP(G61,lookups!$B$10:$C$22,2)</f>
        <v>10</v>
      </c>
      <c r="I61" s="46" t="s">
        <v>91</v>
      </c>
      <c r="J61" s="46">
        <f>VLOOKUP(I61,lookups!$B$10:$C$22,2)</f>
        <v>10</v>
      </c>
      <c r="K61" s="5" t="s">
        <v>82</v>
      </c>
      <c r="L61" s="66"/>
      <c r="M61" s="66"/>
      <c r="N61" s="66"/>
      <c r="O61" s="66"/>
      <c r="P61" s="7"/>
      <c r="Q61" s="66"/>
      <c r="R61" s="66"/>
      <c r="S61" s="66"/>
      <c r="T61" s="66"/>
      <c r="U61" s="69"/>
    </row>
    <row r="62" spans="1:21" ht="48" x14ac:dyDescent="0.2">
      <c r="A62" s="66" t="s">
        <v>537</v>
      </c>
      <c r="B62" s="68">
        <v>42614</v>
      </c>
      <c r="C62" s="68" t="s">
        <v>536</v>
      </c>
      <c r="D62" s="68" t="s">
        <v>384</v>
      </c>
      <c r="E62" s="1">
        <v>1.9</v>
      </c>
      <c r="F62" s="7" t="s">
        <v>545</v>
      </c>
      <c r="G62" s="46" t="s">
        <v>91</v>
      </c>
      <c r="H62" s="46">
        <f>VLOOKUP(G62,lookups!$B$10:$C$22,2)</f>
        <v>10</v>
      </c>
      <c r="I62" s="46" t="s">
        <v>91</v>
      </c>
      <c r="J62" s="46">
        <f>VLOOKUP(I62,lookups!$B$10:$C$22,2)</f>
        <v>10</v>
      </c>
      <c r="K62" s="5" t="s">
        <v>82</v>
      </c>
      <c r="L62" s="66"/>
      <c r="M62" s="66"/>
      <c r="N62" s="66"/>
      <c r="O62" s="66"/>
      <c r="P62" s="1"/>
      <c r="Q62" s="66"/>
      <c r="R62" s="66"/>
      <c r="S62" s="66"/>
      <c r="T62" s="66"/>
      <c r="U62" s="69"/>
    </row>
    <row r="63" spans="1:21" ht="60" x14ac:dyDescent="0.2">
      <c r="A63" s="66" t="s">
        <v>537</v>
      </c>
      <c r="B63" s="68">
        <v>42614</v>
      </c>
      <c r="C63" s="68" t="s">
        <v>536</v>
      </c>
      <c r="D63" s="68" t="s">
        <v>384</v>
      </c>
      <c r="E63" s="1">
        <v>2.1</v>
      </c>
      <c r="F63" s="1" t="s">
        <v>546</v>
      </c>
      <c r="G63" s="46" t="s">
        <v>91</v>
      </c>
      <c r="H63" s="46">
        <f>VLOOKUP(G63,lookups!$B$10:$C$22,2)</f>
        <v>10</v>
      </c>
      <c r="I63" s="46">
        <v>0</v>
      </c>
      <c r="J63" s="46">
        <f>VLOOKUP(I63,lookups!$B$10:$C$22,2)</f>
        <v>0</v>
      </c>
      <c r="K63" s="5" t="s">
        <v>81</v>
      </c>
      <c r="L63" s="66"/>
      <c r="M63" s="66"/>
      <c r="N63" s="66"/>
      <c r="O63" s="66"/>
      <c r="P63" s="1"/>
      <c r="Q63" s="66"/>
      <c r="R63" s="66"/>
      <c r="S63" s="66"/>
      <c r="T63" s="66"/>
      <c r="U63" s="69"/>
    </row>
    <row r="64" spans="1:21" ht="48" x14ac:dyDescent="0.2">
      <c r="A64" s="66" t="s">
        <v>537</v>
      </c>
      <c r="B64" s="68">
        <v>42614</v>
      </c>
      <c r="C64" s="68" t="s">
        <v>536</v>
      </c>
      <c r="D64" s="68" t="s">
        <v>384</v>
      </c>
      <c r="E64" s="1">
        <v>3.1</v>
      </c>
      <c r="F64" s="1" t="s">
        <v>547</v>
      </c>
      <c r="G64" s="46" t="s">
        <v>85</v>
      </c>
      <c r="H64" s="46">
        <f>VLOOKUP(G64,lookups!$B$10:$C$22,2)</f>
        <v>1000</v>
      </c>
      <c r="I64" s="46">
        <v>0</v>
      </c>
      <c r="J64" s="46">
        <f>VLOOKUP(I64,lookups!$B$10:$C$22,2)</f>
        <v>0</v>
      </c>
      <c r="K64" s="5" t="s">
        <v>81</v>
      </c>
      <c r="L64" s="66"/>
      <c r="M64" s="66"/>
      <c r="N64" s="66"/>
      <c r="O64" s="66"/>
      <c r="P64" s="1"/>
      <c r="Q64" s="66"/>
      <c r="R64" s="66"/>
      <c r="S64" s="66"/>
      <c r="T64" s="66"/>
      <c r="U64" s="69"/>
    </row>
    <row r="65" spans="1:21" ht="72" x14ac:dyDescent="0.2">
      <c r="A65" s="66" t="s">
        <v>537</v>
      </c>
      <c r="B65" s="68">
        <v>42614</v>
      </c>
      <c r="C65" s="68" t="s">
        <v>536</v>
      </c>
      <c r="D65" s="68" t="s">
        <v>384</v>
      </c>
      <c r="E65" s="1">
        <v>3.2</v>
      </c>
      <c r="F65" s="1" t="s">
        <v>548</v>
      </c>
      <c r="G65" s="46" t="s">
        <v>85</v>
      </c>
      <c r="H65" s="46">
        <f>VLOOKUP(G65,lookups!$B$10:$C$22,2)</f>
        <v>1000</v>
      </c>
      <c r="I65" s="46" t="s">
        <v>87</v>
      </c>
      <c r="J65" s="46">
        <f>VLOOKUP(I65,lookups!$B$10:$C$22,2)</f>
        <v>500</v>
      </c>
      <c r="K65" s="5" t="s">
        <v>82</v>
      </c>
      <c r="L65" s="66"/>
      <c r="M65" s="66"/>
      <c r="N65" s="66"/>
      <c r="O65" s="66"/>
      <c r="P65" s="1"/>
      <c r="Q65" s="66"/>
      <c r="R65" s="66"/>
      <c r="S65" s="66"/>
      <c r="T65" s="66"/>
      <c r="U65" s="69"/>
    </row>
    <row r="66" spans="1:21" ht="60" x14ac:dyDescent="0.2">
      <c r="A66" s="66" t="s">
        <v>537</v>
      </c>
      <c r="B66" s="68">
        <v>42614</v>
      </c>
      <c r="C66" s="68" t="s">
        <v>536</v>
      </c>
      <c r="D66" s="68" t="s">
        <v>384</v>
      </c>
      <c r="E66" s="1">
        <v>3.3</v>
      </c>
      <c r="F66" s="1" t="s">
        <v>549</v>
      </c>
      <c r="G66" s="46" t="s">
        <v>91</v>
      </c>
      <c r="H66" s="46">
        <f>VLOOKUP(G66,lookups!$B$10:$C$22,2)</f>
        <v>10</v>
      </c>
      <c r="I66" s="46">
        <v>0</v>
      </c>
      <c r="J66" s="46">
        <f>VLOOKUP(I66,lookups!$B$10:$C$22,2)</f>
        <v>0</v>
      </c>
      <c r="K66" s="5" t="s">
        <v>81</v>
      </c>
      <c r="L66" s="66"/>
      <c r="M66" s="66"/>
      <c r="N66" s="66"/>
      <c r="O66" s="66"/>
      <c r="P66" s="1"/>
      <c r="Q66" s="66"/>
      <c r="R66" s="66"/>
      <c r="S66" s="66"/>
      <c r="T66" s="66"/>
      <c r="U66" s="69"/>
    </row>
    <row r="67" spans="1:21" ht="84" x14ac:dyDescent="0.2">
      <c r="A67" s="66" t="s">
        <v>537</v>
      </c>
      <c r="B67" s="68">
        <v>42614</v>
      </c>
      <c r="C67" s="68" t="s">
        <v>536</v>
      </c>
      <c r="D67" s="68" t="s">
        <v>384</v>
      </c>
      <c r="E67" s="1">
        <v>3.4</v>
      </c>
      <c r="F67" s="1" t="s">
        <v>550</v>
      </c>
      <c r="G67" s="46" t="s">
        <v>85</v>
      </c>
      <c r="H67" s="46">
        <f>VLOOKUP(G67,lookups!$B$10:$C$22,2)</f>
        <v>1000</v>
      </c>
      <c r="I67" s="46">
        <v>0</v>
      </c>
      <c r="J67" s="46">
        <f>VLOOKUP(I67,lookups!$B$10:$C$22,2)</f>
        <v>0</v>
      </c>
      <c r="K67" s="10" t="s">
        <v>81</v>
      </c>
      <c r="L67" s="66"/>
      <c r="M67" s="66"/>
      <c r="N67" s="66"/>
      <c r="O67" s="66"/>
      <c r="P67" s="1"/>
      <c r="Q67" s="66"/>
      <c r="R67" s="66"/>
      <c r="S67" s="66"/>
      <c r="T67" s="72"/>
      <c r="U67" s="69"/>
    </row>
    <row r="68" spans="1:21" ht="48" x14ac:dyDescent="0.2">
      <c r="A68" s="66" t="s">
        <v>537</v>
      </c>
      <c r="B68" s="68">
        <v>42614</v>
      </c>
      <c r="C68" s="68" t="s">
        <v>536</v>
      </c>
      <c r="D68" s="68" t="s">
        <v>384</v>
      </c>
      <c r="E68" s="1">
        <v>3.5</v>
      </c>
      <c r="F68" s="1" t="s">
        <v>551</v>
      </c>
      <c r="G68" s="46" t="s">
        <v>85</v>
      </c>
      <c r="H68" s="46">
        <f>VLOOKUP(G68,lookups!$B$10:$C$22,2)</f>
        <v>1000</v>
      </c>
      <c r="I68" s="46" t="s">
        <v>87</v>
      </c>
      <c r="J68" s="46">
        <f>VLOOKUP(I68,lookups!$B$10:$C$22,2)</f>
        <v>500</v>
      </c>
      <c r="K68" s="5" t="s">
        <v>82</v>
      </c>
      <c r="L68" s="66"/>
      <c r="M68" s="66"/>
      <c r="N68" s="66"/>
      <c r="O68" s="66"/>
      <c r="P68" s="7"/>
      <c r="Q68" s="66"/>
      <c r="R68" s="66"/>
      <c r="S68" s="66"/>
      <c r="T68" s="66"/>
      <c r="U68" s="69"/>
    </row>
    <row r="69" spans="1:21" ht="60" x14ac:dyDescent="0.2">
      <c r="A69" s="66" t="s">
        <v>537</v>
      </c>
      <c r="B69" s="68">
        <v>42614</v>
      </c>
      <c r="C69" s="68" t="s">
        <v>536</v>
      </c>
      <c r="D69" s="68" t="s">
        <v>384</v>
      </c>
      <c r="E69" s="1">
        <v>3.6</v>
      </c>
      <c r="F69" s="1" t="s">
        <v>552</v>
      </c>
      <c r="G69" s="46" t="s">
        <v>91</v>
      </c>
      <c r="H69" s="46">
        <f>VLOOKUP(G69,lookups!$B$10:$C$22,2)</f>
        <v>10</v>
      </c>
      <c r="I69" s="46" t="s">
        <v>91</v>
      </c>
      <c r="J69" s="46">
        <f>VLOOKUP(I69,lookups!$B$10:$C$22,2)</f>
        <v>10</v>
      </c>
      <c r="K69" s="10" t="s">
        <v>82</v>
      </c>
      <c r="L69" s="66"/>
      <c r="M69" s="66"/>
      <c r="N69" s="66"/>
      <c r="O69" s="66"/>
      <c r="P69" s="7"/>
      <c r="Q69" s="66"/>
      <c r="R69" s="66"/>
      <c r="S69" s="66"/>
      <c r="T69" s="72"/>
      <c r="U69" s="69"/>
    </row>
    <row r="70" spans="1:21" ht="48" x14ac:dyDescent="0.2">
      <c r="A70" s="66" t="s">
        <v>537</v>
      </c>
      <c r="B70" s="68">
        <v>42614</v>
      </c>
      <c r="C70" s="68" t="s">
        <v>536</v>
      </c>
      <c r="D70" s="68" t="s">
        <v>384</v>
      </c>
      <c r="E70" s="1">
        <v>3.9</v>
      </c>
      <c r="F70" s="1" t="s">
        <v>553</v>
      </c>
      <c r="G70" s="46" t="s">
        <v>85</v>
      </c>
      <c r="H70" s="46">
        <f>VLOOKUP(G70,lookups!$B$10:$C$22,2)</f>
        <v>1000</v>
      </c>
      <c r="I70" s="46">
        <v>0</v>
      </c>
      <c r="J70" s="46">
        <f>VLOOKUP(I70,lookups!$B$10:$C$22,2)</f>
        <v>0</v>
      </c>
      <c r="K70" s="5" t="s">
        <v>81</v>
      </c>
      <c r="L70" s="66"/>
      <c r="M70" s="66"/>
      <c r="N70" s="66"/>
      <c r="O70" s="66"/>
      <c r="P70" s="7"/>
      <c r="Q70" s="66"/>
      <c r="R70" s="66"/>
      <c r="S70" s="66"/>
      <c r="T70" s="66"/>
      <c r="U70" s="69"/>
    </row>
    <row r="71" spans="1:21" ht="84" x14ac:dyDescent="0.2">
      <c r="A71" s="66" t="s">
        <v>537</v>
      </c>
      <c r="B71" s="68">
        <v>42614</v>
      </c>
      <c r="C71" s="68" t="s">
        <v>536</v>
      </c>
      <c r="D71" s="68" t="s">
        <v>384</v>
      </c>
      <c r="E71" s="88">
        <v>3.1</v>
      </c>
      <c r="F71" s="1" t="s">
        <v>554</v>
      </c>
      <c r="G71" s="46" t="s">
        <v>85</v>
      </c>
      <c r="H71" s="46">
        <f>VLOOKUP(G71,lookups!$B$10:$C$22,2)</f>
        <v>1000</v>
      </c>
      <c r="I71" s="46" t="s">
        <v>87</v>
      </c>
      <c r="J71" s="46">
        <f>VLOOKUP(I71,lookups!$B$10:$C$22,2)</f>
        <v>500</v>
      </c>
      <c r="K71" s="5" t="s">
        <v>82</v>
      </c>
      <c r="L71" s="66"/>
      <c r="M71" s="66"/>
      <c r="N71" s="66"/>
      <c r="O71" s="66"/>
      <c r="P71" s="1"/>
      <c r="Q71" s="66"/>
      <c r="R71" s="66"/>
      <c r="S71" s="66"/>
      <c r="T71" s="66"/>
      <c r="U71" s="69"/>
    </row>
    <row r="72" spans="1:21" ht="72" x14ac:dyDescent="0.2">
      <c r="A72" s="66" t="s">
        <v>537</v>
      </c>
      <c r="B72" s="68">
        <v>42614</v>
      </c>
      <c r="C72" s="68" t="s">
        <v>536</v>
      </c>
      <c r="D72" s="68" t="s">
        <v>384</v>
      </c>
      <c r="E72" s="88">
        <v>3.11</v>
      </c>
      <c r="F72" s="7" t="s">
        <v>555</v>
      </c>
      <c r="G72" s="46" t="s">
        <v>85</v>
      </c>
      <c r="H72" s="46">
        <f>VLOOKUP(G72,lookups!$B$10:$C$22,2)</f>
        <v>1000</v>
      </c>
      <c r="I72" s="46">
        <v>0</v>
      </c>
      <c r="J72" s="46">
        <f>VLOOKUP(I72,lookups!$B$10:$C$22,2)</f>
        <v>0</v>
      </c>
      <c r="K72" s="5" t="s">
        <v>81</v>
      </c>
      <c r="L72" s="66"/>
      <c r="M72" s="66"/>
      <c r="N72" s="66"/>
      <c r="O72" s="66"/>
      <c r="P72" s="1"/>
      <c r="Q72" s="66"/>
      <c r="R72" s="66"/>
      <c r="S72" s="66"/>
      <c r="T72" s="66"/>
      <c r="U72" s="69"/>
    </row>
    <row r="73" spans="1:21" ht="48" x14ac:dyDescent="0.2">
      <c r="A73" s="66" t="s">
        <v>537</v>
      </c>
      <c r="B73" s="68">
        <v>42614</v>
      </c>
      <c r="C73" s="68" t="s">
        <v>536</v>
      </c>
      <c r="D73" s="68" t="s">
        <v>384</v>
      </c>
      <c r="E73" s="1">
        <v>3.12</v>
      </c>
      <c r="F73" s="7" t="s">
        <v>556</v>
      </c>
      <c r="G73" s="46" t="s">
        <v>85</v>
      </c>
      <c r="H73" s="46">
        <f>VLOOKUP(G73,lookups!$B$10:$C$22,2)</f>
        <v>1000</v>
      </c>
      <c r="I73" s="46" t="s">
        <v>89</v>
      </c>
      <c r="J73" s="46">
        <f>VLOOKUP(I73,lookups!$B$10:$C$22,2)</f>
        <v>100</v>
      </c>
      <c r="K73" s="5" t="s">
        <v>82</v>
      </c>
      <c r="L73" s="66"/>
      <c r="M73" s="66"/>
      <c r="N73" s="66"/>
      <c r="O73" s="66"/>
      <c r="P73" s="1"/>
      <c r="Q73" s="66"/>
      <c r="R73" s="66"/>
      <c r="S73" s="66"/>
      <c r="T73" s="66"/>
      <c r="U73" s="69"/>
    </row>
    <row r="74" spans="1:21" ht="48" x14ac:dyDescent="0.2">
      <c r="A74" s="66" t="s">
        <v>537</v>
      </c>
      <c r="B74" s="68">
        <v>42614</v>
      </c>
      <c r="C74" s="68" t="s">
        <v>536</v>
      </c>
      <c r="D74" s="68" t="s">
        <v>384</v>
      </c>
      <c r="E74" s="1">
        <v>3.13</v>
      </c>
      <c r="F74" s="7" t="s">
        <v>557</v>
      </c>
      <c r="G74" s="46" t="s">
        <v>91</v>
      </c>
      <c r="H74" s="46">
        <f>VLOOKUP(G74,lookups!$B$10:$C$22,2)</f>
        <v>10</v>
      </c>
      <c r="I74" s="46">
        <v>0</v>
      </c>
      <c r="J74" s="46">
        <f>VLOOKUP(I74,lookups!$B$10:$C$22,2)</f>
        <v>0</v>
      </c>
      <c r="K74" s="5" t="s">
        <v>81</v>
      </c>
      <c r="L74" s="66"/>
      <c r="M74" s="66"/>
      <c r="N74" s="66"/>
      <c r="O74" s="66"/>
      <c r="P74" s="1"/>
      <c r="Q74" s="66"/>
      <c r="R74" s="66"/>
      <c r="S74" s="66"/>
      <c r="T74" s="66"/>
      <c r="U74" s="69"/>
    </row>
    <row r="75" spans="1:21" ht="24" x14ac:dyDescent="0.2">
      <c r="A75" s="66" t="s">
        <v>537</v>
      </c>
      <c r="B75" s="68">
        <v>42614</v>
      </c>
      <c r="C75" s="68" t="s">
        <v>536</v>
      </c>
      <c r="D75" s="68" t="s">
        <v>384</v>
      </c>
      <c r="E75" s="1">
        <v>3.14</v>
      </c>
      <c r="F75" s="7" t="s">
        <v>558</v>
      </c>
      <c r="G75" s="46" t="s">
        <v>91</v>
      </c>
      <c r="H75" s="46">
        <f>VLOOKUP(G75,lookups!$B$10:$C$22,2)</f>
        <v>10</v>
      </c>
      <c r="I75" s="46" t="s">
        <v>91</v>
      </c>
      <c r="J75" s="46">
        <f>VLOOKUP(I75,lookups!$B$10:$C$22,2)</f>
        <v>10</v>
      </c>
      <c r="K75" s="5" t="s">
        <v>82</v>
      </c>
      <c r="L75" s="66"/>
      <c r="M75" s="66"/>
      <c r="N75" s="66"/>
      <c r="O75" s="66"/>
      <c r="P75" s="1"/>
      <c r="Q75" s="66"/>
      <c r="R75" s="66"/>
      <c r="S75" s="66"/>
      <c r="T75" s="66"/>
      <c r="U75" s="69"/>
    </row>
    <row r="76" spans="1:21" ht="36" x14ac:dyDescent="0.2">
      <c r="A76" s="66" t="s">
        <v>537</v>
      </c>
      <c r="B76" s="68">
        <v>42614</v>
      </c>
      <c r="C76" s="68" t="s">
        <v>536</v>
      </c>
      <c r="D76" s="68" t="s">
        <v>384</v>
      </c>
      <c r="E76" s="1">
        <v>3.15</v>
      </c>
      <c r="F76" s="7" t="s">
        <v>559</v>
      </c>
      <c r="G76" s="46" t="s">
        <v>85</v>
      </c>
      <c r="H76" s="46">
        <f>VLOOKUP(G76,lookups!$B$10:$C$22,2)</f>
        <v>1000</v>
      </c>
      <c r="I76" s="46" t="s">
        <v>87</v>
      </c>
      <c r="J76" s="46">
        <f>VLOOKUP(I76,lookups!$B$10:$C$22,2)</f>
        <v>500</v>
      </c>
      <c r="K76" s="5" t="s">
        <v>82</v>
      </c>
      <c r="L76" s="66"/>
      <c r="M76" s="66"/>
      <c r="N76" s="66"/>
      <c r="O76" s="66"/>
      <c r="P76" s="1"/>
      <c r="Q76" s="66"/>
      <c r="R76" s="66"/>
      <c r="S76" s="66"/>
      <c r="T76" s="66"/>
      <c r="U76" s="69"/>
    </row>
    <row r="77" spans="1:21" ht="36" x14ac:dyDescent="0.2">
      <c r="A77" s="66" t="s">
        <v>537</v>
      </c>
      <c r="B77" s="68">
        <v>42614</v>
      </c>
      <c r="C77" s="68" t="s">
        <v>536</v>
      </c>
      <c r="D77" s="68" t="s">
        <v>384</v>
      </c>
      <c r="E77" s="1">
        <v>3.16</v>
      </c>
      <c r="F77" s="7" t="s">
        <v>560</v>
      </c>
      <c r="G77" s="46" t="s">
        <v>85</v>
      </c>
      <c r="H77" s="46">
        <f>VLOOKUP(G77,lookups!$B$10:$C$22,2)</f>
        <v>1000</v>
      </c>
      <c r="I77" s="46" t="s">
        <v>87</v>
      </c>
      <c r="J77" s="46">
        <f>VLOOKUP(I77,lookups!$B$10:$C$22,2)</f>
        <v>500</v>
      </c>
      <c r="K77" s="5" t="s">
        <v>82</v>
      </c>
      <c r="L77" s="66"/>
      <c r="M77" s="66"/>
      <c r="N77" s="66"/>
      <c r="O77" s="66"/>
      <c r="P77" s="1"/>
      <c r="Q77" s="66"/>
      <c r="R77" s="66"/>
      <c r="S77" s="66"/>
      <c r="T77" s="66"/>
      <c r="U77" s="69"/>
    </row>
    <row r="78" spans="1:21" ht="36" x14ac:dyDescent="0.2">
      <c r="A78" s="66" t="s">
        <v>537</v>
      </c>
      <c r="B78" s="68">
        <v>42614</v>
      </c>
      <c r="C78" s="68" t="s">
        <v>536</v>
      </c>
      <c r="D78" s="68" t="s">
        <v>384</v>
      </c>
      <c r="E78" s="1">
        <v>4.0999999999999996</v>
      </c>
      <c r="F78" s="7" t="s">
        <v>561</v>
      </c>
      <c r="G78" s="46" t="s">
        <v>85</v>
      </c>
      <c r="H78" s="46">
        <f>VLOOKUP(G78,lookups!$B$10:$C$22,2)</f>
        <v>1000</v>
      </c>
      <c r="I78" s="46">
        <v>0</v>
      </c>
      <c r="J78" s="46">
        <f>VLOOKUP(I78,lookups!$B$10:$C$22,2)</f>
        <v>0</v>
      </c>
      <c r="K78" s="5" t="s">
        <v>81</v>
      </c>
      <c r="L78" s="66"/>
      <c r="M78" s="66"/>
      <c r="N78" s="66"/>
      <c r="O78" s="66"/>
      <c r="P78" s="1"/>
      <c r="Q78" s="66"/>
      <c r="R78" s="66"/>
      <c r="S78" s="66"/>
      <c r="T78" s="66"/>
      <c r="U78" s="69"/>
    </row>
    <row r="79" spans="1:21" x14ac:dyDescent="0.2">
      <c r="A79" s="66"/>
      <c r="B79" s="68"/>
      <c r="C79" s="68"/>
      <c r="D79" s="68" t="s">
        <v>384</v>
      </c>
      <c r="E79" s="1"/>
      <c r="F79" s="7"/>
      <c r="G79" s="46"/>
      <c r="H79" s="46">
        <f>SUM(H54:H78)</f>
        <v>16090</v>
      </c>
      <c r="I79" s="46"/>
      <c r="J79" s="46">
        <f>SUM(J54:J78)</f>
        <v>3650</v>
      </c>
      <c r="K79" s="5"/>
      <c r="L79" s="66"/>
      <c r="M79" s="66"/>
      <c r="N79" s="66"/>
      <c r="O79" s="66"/>
      <c r="P79" s="1"/>
      <c r="Q79" s="66"/>
      <c r="R79" s="66"/>
      <c r="S79" s="66"/>
      <c r="T79" s="66"/>
      <c r="U79" s="69"/>
    </row>
    <row r="80" spans="1:21" ht="70" x14ac:dyDescent="0.2">
      <c r="A80" s="66" t="s">
        <v>537</v>
      </c>
      <c r="B80" s="68">
        <v>42614</v>
      </c>
      <c r="C80" s="68" t="s">
        <v>536</v>
      </c>
      <c r="D80" s="68" t="s">
        <v>563</v>
      </c>
      <c r="E80" s="82">
        <v>1.1000000000000001</v>
      </c>
      <c r="F80" s="82" t="s">
        <v>535</v>
      </c>
      <c r="G80" s="46" t="s">
        <v>85</v>
      </c>
      <c r="H80" s="46">
        <f>VLOOKUP(G80,lookups!$B$10:$C$22,2)</f>
        <v>1000</v>
      </c>
      <c r="I80" s="46">
        <v>0</v>
      </c>
      <c r="J80" s="46">
        <f>VLOOKUP(I80,lookups!$B$10:$C$22,2)</f>
        <v>0</v>
      </c>
      <c r="K80" s="5" t="s">
        <v>81</v>
      </c>
      <c r="L80" s="66"/>
      <c r="M80" s="66"/>
      <c r="N80" s="66"/>
      <c r="O80" s="66"/>
      <c r="P80" s="1"/>
      <c r="Q80" s="66"/>
      <c r="R80" s="66"/>
      <c r="S80" s="66"/>
      <c r="T80" s="66"/>
      <c r="U80" s="69"/>
    </row>
    <row r="81" spans="1:21" ht="60" x14ac:dyDescent="0.2">
      <c r="A81" s="66" t="s">
        <v>537</v>
      </c>
      <c r="B81" s="68">
        <v>42614</v>
      </c>
      <c r="C81" s="68" t="s">
        <v>536</v>
      </c>
      <c r="D81" s="68" t="s">
        <v>563</v>
      </c>
      <c r="E81" s="82">
        <v>1.2</v>
      </c>
      <c r="F81" s="1" t="s">
        <v>538</v>
      </c>
      <c r="G81" s="46" t="s">
        <v>85</v>
      </c>
      <c r="H81" s="46">
        <f>VLOOKUP(G81,lookups!$B$10:$C$22,2)</f>
        <v>1000</v>
      </c>
      <c r="I81" s="46">
        <v>0</v>
      </c>
      <c r="J81" s="46">
        <f>VLOOKUP(I81,lookups!$B$10:$C$22,2)</f>
        <v>0</v>
      </c>
      <c r="K81" s="5" t="s">
        <v>81</v>
      </c>
      <c r="L81" s="66"/>
      <c r="M81" s="66"/>
      <c r="N81" s="66"/>
      <c r="O81" s="66"/>
      <c r="P81" s="1"/>
      <c r="Q81" s="66"/>
      <c r="R81" s="66"/>
      <c r="S81" s="66"/>
      <c r="T81" s="66"/>
      <c r="U81" s="69"/>
    </row>
    <row r="82" spans="1:21" ht="60" x14ac:dyDescent="0.2">
      <c r="A82" s="66" t="s">
        <v>537</v>
      </c>
      <c r="B82" s="68">
        <v>42614</v>
      </c>
      <c r="C82" s="68" t="s">
        <v>536</v>
      </c>
      <c r="D82" s="68" t="s">
        <v>563</v>
      </c>
      <c r="E82" s="82">
        <v>1.3</v>
      </c>
      <c r="F82" s="1" t="s">
        <v>539</v>
      </c>
      <c r="G82" s="46" t="s">
        <v>91</v>
      </c>
      <c r="H82" s="46">
        <f>VLOOKUP(G82,lookups!$B$10:$C$22,2)</f>
        <v>10</v>
      </c>
      <c r="I82" s="46">
        <v>0</v>
      </c>
      <c r="J82" s="46">
        <f>VLOOKUP(I82,lookups!$B$10:$C$22,2)</f>
        <v>0</v>
      </c>
      <c r="K82" s="5" t="s">
        <v>81</v>
      </c>
      <c r="L82" s="66"/>
      <c r="M82" s="66"/>
      <c r="N82" s="66"/>
      <c r="O82" s="66"/>
      <c r="P82" s="1"/>
      <c r="Q82" s="66"/>
      <c r="R82" s="66"/>
      <c r="S82" s="66"/>
      <c r="T82" s="66"/>
      <c r="U82" s="69"/>
    </row>
    <row r="83" spans="1:21" ht="84" x14ac:dyDescent="0.2">
      <c r="A83" s="66" t="s">
        <v>537</v>
      </c>
      <c r="B83" s="68">
        <v>42614</v>
      </c>
      <c r="C83" s="68" t="s">
        <v>536</v>
      </c>
      <c r="D83" s="68" t="s">
        <v>563</v>
      </c>
      <c r="E83" s="82">
        <v>1.4</v>
      </c>
      <c r="F83" s="7" t="s">
        <v>540</v>
      </c>
      <c r="G83" s="46" t="s">
        <v>85</v>
      </c>
      <c r="H83" s="46">
        <f>VLOOKUP(G83,lookups!$B$10:$C$22,2)</f>
        <v>1000</v>
      </c>
      <c r="I83" s="46">
        <v>0</v>
      </c>
      <c r="J83" s="46">
        <f>VLOOKUP(I83,lookups!$B$10:$C$22,2)</f>
        <v>0</v>
      </c>
      <c r="K83" s="5" t="s">
        <v>81</v>
      </c>
      <c r="L83" s="66"/>
      <c r="M83" s="66"/>
      <c r="N83" s="66"/>
      <c r="O83" s="66"/>
      <c r="P83" s="1"/>
      <c r="Q83" s="66"/>
      <c r="R83" s="66"/>
      <c r="S83" s="66"/>
      <c r="T83" s="66"/>
      <c r="U83" s="69"/>
    </row>
    <row r="84" spans="1:21" ht="48" x14ac:dyDescent="0.2">
      <c r="A84" s="66" t="s">
        <v>537</v>
      </c>
      <c r="B84" s="68">
        <v>42614</v>
      </c>
      <c r="C84" s="68" t="s">
        <v>536</v>
      </c>
      <c r="D84" s="68" t="s">
        <v>563</v>
      </c>
      <c r="E84" s="82">
        <v>1.5</v>
      </c>
      <c r="F84" s="1" t="s">
        <v>541</v>
      </c>
      <c r="G84" s="46" t="s">
        <v>91</v>
      </c>
      <c r="H84" s="46">
        <f>VLOOKUP(G84,lookups!$B$10:$C$22,2)</f>
        <v>10</v>
      </c>
      <c r="I84" s="46" t="s">
        <v>91</v>
      </c>
      <c r="J84" s="46">
        <f>VLOOKUP(I84,lookups!$B$10:$C$22,2)</f>
        <v>10</v>
      </c>
      <c r="K84" s="5" t="s">
        <v>82</v>
      </c>
      <c r="L84" s="66"/>
      <c r="M84" s="66"/>
      <c r="N84" s="66"/>
      <c r="O84" s="66"/>
      <c r="P84" s="1"/>
      <c r="Q84" s="66"/>
      <c r="R84" s="66"/>
      <c r="S84" s="66"/>
      <c r="T84" s="66"/>
      <c r="U84" s="69"/>
    </row>
    <row r="85" spans="1:21" ht="96" x14ac:dyDescent="0.2">
      <c r="A85" s="66" t="s">
        <v>537</v>
      </c>
      <c r="B85" s="68">
        <v>42614</v>
      </c>
      <c r="C85" s="68" t="s">
        <v>536</v>
      </c>
      <c r="D85" s="68" t="s">
        <v>563</v>
      </c>
      <c r="E85" s="1">
        <v>1.6</v>
      </c>
      <c r="F85" s="1" t="s">
        <v>542</v>
      </c>
      <c r="G85" s="46" t="s">
        <v>85</v>
      </c>
      <c r="H85" s="46">
        <f>VLOOKUP(G85,lookups!$B$10:$C$22,2)</f>
        <v>1000</v>
      </c>
      <c r="I85" s="46">
        <v>0</v>
      </c>
      <c r="J85" s="46">
        <f>VLOOKUP(I85,lookups!$B$10:$C$22,2)</f>
        <v>0</v>
      </c>
      <c r="K85" s="5" t="s">
        <v>81</v>
      </c>
      <c r="L85" s="66"/>
      <c r="M85" s="66"/>
      <c r="N85" s="66"/>
      <c r="O85" s="66"/>
      <c r="P85" s="1"/>
      <c r="Q85" s="66"/>
      <c r="R85" s="66"/>
      <c r="S85" s="66"/>
      <c r="T85" s="66"/>
      <c r="U85" s="69"/>
    </row>
    <row r="86" spans="1:21" ht="132" x14ac:dyDescent="0.2">
      <c r="A86" s="66" t="s">
        <v>537</v>
      </c>
      <c r="B86" s="68">
        <v>42614</v>
      </c>
      <c r="C86" s="68" t="s">
        <v>536</v>
      </c>
      <c r="D86" s="68" t="s">
        <v>563</v>
      </c>
      <c r="E86" s="1">
        <v>1.7</v>
      </c>
      <c r="F86" s="1" t="s">
        <v>543</v>
      </c>
      <c r="G86" s="46" t="s">
        <v>85</v>
      </c>
      <c r="H86" s="46">
        <f>VLOOKUP(G86,lookups!$B$10:$C$22,2)</f>
        <v>1000</v>
      </c>
      <c r="I86" s="46" t="s">
        <v>87</v>
      </c>
      <c r="J86" s="46">
        <f>VLOOKUP(I86,lookups!$B$10:$C$22,2)</f>
        <v>500</v>
      </c>
      <c r="K86" s="5" t="s">
        <v>82</v>
      </c>
      <c r="L86" s="66"/>
      <c r="M86" s="66"/>
      <c r="N86" s="66"/>
      <c r="O86" s="66"/>
      <c r="P86" s="1"/>
      <c r="Q86" s="66"/>
      <c r="R86" s="66"/>
      <c r="S86" s="66"/>
      <c r="T86" s="66"/>
      <c r="U86" s="69"/>
    </row>
    <row r="87" spans="1:21" ht="60" x14ac:dyDescent="0.2">
      <c r="A87" s="66" t="s">
        <v>537</v>
      </c>
      <c r="B87" s="68">
        <v>42614</v>
      </c>
      <c r="C87" s="68" t="s">
        <v>536</v>
      </c>
      <c r="D87" s="68" t="s">
        <v>563</v>
      </c>
      <c r="E87" s="1">
        <v>1.8</v>
      </c>
      <c r="F87" s="7" t="s">
        <v>544</v>
      </c>
      <c r="G87" s="46" t="s">
        <v>91</v>
      </c>
      <c r="H87" s="46">
        <f>VLOOKUP(G87,lookups!$B$10:$C$22,2)</f>
        <v>10</v>
      </c>
      <c r="I87" s="46" t="s">
        <v>91</v>
      </c>
      <c r="J87" s="46">
        <f>VLOOKUP(I87,lookups!$B$10:$C$22,2)</f>
        <v>10</v>
      </c>
      <c r="K87" s="5" t="s">
        <v>82</v>
      </c>
      <c r="L87" s="66"/>
      <c r="M87" s="66"/>
      <c r="N87" s="66"/>
      <c r="O87" s="66"/>
      <c r="P87" s="7"/>
      <c r="Q87" s="66"/>
      <c r="R87" s="66"/>
      <c r="S87" s="66"/>
      <c r="T87" s="66"/>
      <c r="U87" s="69"/>
    </row>
    <row r="88" spans="1:21" ht="48" x14ac:dyDescent="0.2">
      <c r="A88" s="66" t="s">
        <v>537</v>
      </c>
      <c r="B88" s="68">
        <v>42614</v>
      </c>
      <c r="C88" s="68" t="s">
        <v>536</v>
      </c>
      <c r="D88" s="68" t="s">
        <v>563</v>
      </c>
      <c r="E88" s="1">
        <v>1.9</v>
      </c>
      <c r="F88" s="7" t="s">
        <v>545</v>
      </c>
      <c r="G88" s="46" t="s">
        <v>91</v>
      </c>
      <c r="H88" s="46">
        <f>VLOOKUP(G88,lookups!$B$10:$C$22,2)</f>
        <v>10</v>
      </c>
      <c r="I88" s="46" t="s">
        <v>91</v>
      </c>
      <c r="J88" s="46">
        <f>VLOOKUP(I88,lookups!$B$10:$C$22,2)</f>
        <v>10</v>
      </c>
      <c r="K88" s="5" t="s">
        <v>82</v>
      </c>
      <c r="L88" s="66"/>
      <c r="M88" s="66"/>
      <c r="N88" s="66"/>
      <c r="O88" s="66"/>
      <c r="P88" s="7"/>
      <c r="Q88" s="66"/>
      <c r="R88" s="66"/>
      <c r="S88" s="66"/>
      <c r="T88" s="66"/>
      <c r="U88" s="69"/>
    </row>
    <row r="89" spans="1:21" ht="60" x14ac:dyDescent="0.2">
      <c r="A89" s="66" t="s">
        <v>537</v>
      </c>
      <c r="B89" s="68">
        <v>42614</v>
      </c>
      <c r="C89" s="68" t="s">
        <v>536</v>
      </c>
      <c r="D89" s="68" t="s">
        <v>563</v>
      </c>
      <c r="E89" s="1">
        <v>2.1</v>
      </c>
      <c r="F89" s="1" t="s">
        <v>546</v>
      </c>
      <c r="G89" s="46" t="s">
        <v>91</v>
      </c>
      <c r="H89" s="46">
        <f>VLOOKUP(G89,lookups!$B$10:$C$22,2)</f>
        <v>10</v>
      </c>
      <c r="I89" s="46">
        <v>0</v>
      </c>
      <c r="J89" s="46">
        <f>VLOOKUP(I89,lookups!$B$10:$C$22,2)</f>
        <v>0</v>
      </c>
      <c r="K89" s="5" t="s">
        <v>81</v>
      </c>
      <c r="L89" s="66"/>
      <c r="M89" s="66"/>
      <c r="N89" s="66"/>
      <c r="O89" s="66"/>
      <c r="P89" s="7"/>
      <c r="Q89" s="66"/>
      <c r="R89" s="66"/>
      <c r="S89" s="66"/>
      <c r="T89" s="66"/>
      <c r="U89" s="69"/>
    </row>
    <row r="90" spans="1:21" ht="48" x14ac:dyDescent="0.2">
      <c r="A90" s="66" t="s">
        <v>537</v>
      </c>
      <c r="B90" s="68">
        <v>42614</v>
      </c>
      <c r="C90" s="68" t="s">
        <v>536</v>
      </c>
      <c r="D90" s="68" t="s">
        <v>563</v>
      </c>
      <c r="E90" s="1">
        <v>3.1</v>
      </c>
      <c r="F90" s="1" t="s">
        <v>547</v>
      </c>
      <c r="G90" s="46" t="s">
        <v>85</v>
      </c>
      <c r="H90" s="46">
        <f>VLOOKUP(G90,lookups!$B$10:$C$22,2)</f>
        <v>1000</v>
      </c>
      <c r="I90" s="46" t="s">
        <v>87</v>
      </c>
      <c r="J90" s="46">
        <f>VLOOKUP(I90,lookups!$B$10:$C$22,2)</f>
        <v>500</v>
      </c>
      <c r="K90" s="5" t="s">
        <v>82</v>
      </c>
      <c r="L90" s="66"/>
      <c r="M90" s="66"/>
      <c r="N90" s="66"/>
      <c r="O90" s="66"/>
      <c r="P90" s="7"/>
      <c r="Q90" s="66"/>
      <c r="R90" s="66"/>
      <c r="S90" s="66"/>
      <c r="T90" s="66"/>
      <c r="U90" s="69"/>
    </row>
    <row r="91" spans="1:21" ht="72" x14ac:dyDescent="0.2">
      <c r="A91" s="66" t="s">
        <v>537</v>
      </c>
      <c r="B91" s="68">
        <v>42614</v>
      </c>
      <c r="C91" s="68" t="s">
        <v>536</v>
      </c>
      <c r="D91" s="68" t="s">
        <v>563</v>
      </c>
      <c r="E91" s="1">
        <v>3.2</v>
      </c>
      <c r="F91" s="1" t="s">
        <v>548</v>
      </c>
      <c r="G91" s="46" t="s">
        <v>85</v>
      </c>
      <c r="H91" s="46">
        <f>VLOOKUP(G91,lookups!$B$10:$C$22,2)</f>
        <v>1000</v>
      </c>
      <c r="I91" s="46" t="s">
        <v>87</v>
      </c>
      <c r="J91" s="46">
        <f>VLOOKUP(I91,lookups!$B$10:$C$22,2)</f>
        <v>500</v>
      </c>
      <c r="K91" s="5" t="s">
        <v>82</v>
      </c>
      <c r="L91" s="66"/>
      <c r="M91" s="66"/>
      <c r="N91" s="66"/>
      <c r="O91" s="66"/>
      <c r="P91" s="7"/>
      <c r="Q91" s="66"/>
      <c r="R91" s="66"/>
      <c r="S91" s="66"/>
      <c r="T91" s="66"/>
      <c r="U91" s="69"/>
    </row>
    <row r="92" spans="1:21" ht="60" x14ac:dyDescent="0.2">
      <c r="A92" s="66" t="s">
        <v>537</v>
      </c>
      <c r="B92" s="68">
        <v>42614</v>
      </c>
      <c r="C92" s="68" t="s">
        <v>536</v>
      </c>
      <c r="D92" s="68" t="s">
        <v>563</v>
      </c>
      <c r="E92" s="1">
        <v>3.3</v>
      </c>
      <c r="F92" s="1" t="s">
        <v>549</v>
      </c>
      <c r="G92" s="46" t="s">
        <v>91</v>
      </c>
      <c r="H92" s="46">
        <f>VLOOKUP(G92,lookups!$B$10:$C$22,2)</f>
        <v>10</v>
      </c>
      <c r="I92" s="46">
        <v>0</v>
      </c>
      <c r="J92" s="46">
        <f>VLOOKUP(I92,lookups!$B$10:$C$22,2)</f>
        <v>0</v>
      </c>
      <c r="K92" s="5" t="s">
        <v>81</v>
      </c>
      <c r="L92" s="66"/>
      <c r="M92" s="66"/>
      <c r="N92" s="66"/>
      <c r="O92" s="66"/>
      <c r="P92" s="7"/>
      <c r="Q92" s="66"/>
      <c r="R92" s="66"/>
      <c r="S92" s="66"/>
      <c r="T92" s="66"/>
      <c r="U92" s="69"/>
    </row>
    <row r="93" spans="1:21" ht="84" x14ac:dyDescent="0.2">
      <c r="A93" s="66" t="s">
        <v>537</v>
      </c>
      <c r="B93" s="68">
        <v>42614</v>
      </c>
      <c r="C93" s="68" t="s">
        <v>536</v>
      </c>
      <c r="D93" s="68" t="s">
        <v>563</v>
      </c>
      <c r="E93" s="1">
        <v>3.4</v>
      </c>
      <c r="F93" s="1" t="s">
        <v>550</v>
      </c>
      <c r="G93" s="46" t="s">
        <v>85</v>
      </c>
      <c r="H93" s="46">
        <f>VLOOKUP(G93,lookups!$B$10:$C$22,2)</f>
        <v>1000</v>
      </c>
      <c r="I93" s="46">
        <v>0</v>
      </c>
      <c r="J93" s="46">
        <f>VLOOKUP(I93,lookups!$B$10:$C$22,2)</f>
        <v>0</v>
      </c>
      <c r="K93" s="6" t="s">
        <v>81</v>
      </c>
    </row>
    <row r="94" spans="1:21" s="74" customFormat="1" ht="48" x14ac:dyDescent="0.2">
      <c r="A94" s="66" t="s">
        <v>537</v>
      </c>
      <c r="B94" s="68">
        <v>42614</v>
      </c>
      <c r="C94" s="68" t="s">
        <v>536</v>
      </c>
      <c r="D94" s="68" t="s">
        <v>563</v>
      </c>
      <c r="E94" s="1">
        <v>3.5</v>
      </c>
      <c r="F94" s="1" t="s">
        <v>551</v>
      </c>
      <c r="G94" s="46" t="s">
        <v>85</v>
      </c>
      <c r="H94" s="46">
        <f>VLOOKUP(G94,lookups!$B$10:$C$22,2)</f>
        <v>1000</v>
      </c>
      <c r="I94" s="46" t="s">
        <v>87</v>
      </c>
      <c r="J94" s="46">
        <f>VLOOKUP(I94,lookups!$B$10:$C$22,2)</f>
        <v>500</v>
      </c>
      <c r="K94" s="5" t="s">
        <v>82</v>
      </c>
      <c r="U94" s="67"/>
    </row>
    <row r="95" spans="1:21" s="74" customFormat="1" ht="60" x14ac:dyDescent="0.2">
      <c r="A95" s="66" t="s">
        <v>537</v>
      </c>
      <c r="B95" s="68">
        <v>42614</v>
      </c>
      <c r="C95" s="68" t="s">
        <v>536</v>
      </c>
      <c r="D95" s="68" t="s">
        <v>563</v>
      </c>
      <c r="E95" s="1">
        <v>3.6</v>
      </c>
      <c r="F95" s="1" t="s">
        <v>552</v>
      </c>
      <c r="G95" s="46" t="s">
        <v>91</v>
      </c>
      <c r="H95" s="46">
        <f>VLOOKUP(G95,lookups!$B$10:$C$22,2)</f>
        <v>10</v>
      </c>
      <c r="I95" s="46" t="s">
        <v>91</v>
      </c>
      <c r="J95" s="46">
        <f>VLOOKUP(I95,lookups!$B$10:$C$22,2)</f>
        <v>10</v>
      </c>
      <c r="K95" s="5" t="s">
        <v>82</v>
      </c>
      <c r="U95" s="67"/>
    </row>
    <row r="96" spans="1:21" s="74" customFormat="1" ht="48" x14ac:dyDescent="0.2">
      <c r="A96" s="66" t="s">
        <v>537</v>
      </c>
      <c r="B96" s="68">
        <v>42614</v>
      </c>
      <c r="C96" s="68" t="s">
        <v>536</v>
      </c>
      <c r="D96" s="68" t="s">
        <v>563</v>
      </c>
      <c r="E96" s="1">
        <v>3.9</v>
      </c>
      <c r="F96" s="1" t="s">
        <v>553</v>
      </c>
      <c r="G96" s="46" t="s">
        <v>85</v>
      </c>
      <c r="H96" s="46">
        <f>VLOOKUP(G96,lookups!$B$10:$C$22,2)</f>
        <v>1000</v>
      </c>
      <c r="I96" s="46">
        <v>0</v>
      </c>
      <c r="J96" s="46">
        <f>VLOOKUP(I96,lookups!$B$10:$C$22,2)</f>
        <v>0</v>
      </c>
      <c r="K96" s="5" t="s">
        <v>81</v>
      </c>
      <c r="U96" s="67"/>
    </row>
    <row r="97" spans="1:11" ht="84" x14ac:dyDescent="0.2">
      <c r="A97" s="66" t="s">
        <v>537</v>
      </c>
      <c r="B97" s="68">
        <v>42614</v>
      </c>
      <c r="C97" s="68" t="s">
        <v>536</v>
      </c>
      <c r="D97" s="68" t="s">
        <v>563</v>
      </c>
      <c r="E97" s="88">
        <v>3.1</v>
      </c>
      <c r="F97" s="1" t="s">
        <v>554</v>
      </c>
      <c r="G97" s="46" t="s">
        <v>85</v>
      </c>
      <c r="H97" s="46">
        <f>VLOOKUP(G97,lookups!$B$10:$C$22,2)</f>
        <v>1000</v>
      </c>
      <c r="I97" s="46" t="s">
        <v>87</v>
      </c>
      <c r="J97" s="46">
        <f>VLOOKUP(I97,lookups!$B$10:$C$22,2)</f>
        <v>500</v>
      </c>
      <c r="K97" s="5" t="s">
        <v>82</v>
      </c>
    </row>
    <row r="98" spans="1:11" ht="72" x14ac:dyDescent="0.2">
      <c r="A98" s="66" t="s">
        <v>537</v>
      </c>
      <c r="B98" s="68">
        <v>42614</v>
      </c>
      <c r="C98" s="68" t="s">
        <v>536</v>
      </c>
      <c r="D98" s="68" t="s">
        <v>563</v>
      </c>
      <c r="E98" s="88">
        <v>3.11</v>
      </c>
      <c r="F98" s="7" t="s">
        <v>555</v>
      </c>
      <c r="G98" s="46" t="s">
        <v>85</v>
      </c>
      <c r="H98" s="46">
        <f>VLOOKUP(G98,lookups!$B$10:$C$22,2)</f>
        <v>1000</v>
      </c>
      <c r="I98" s="46">
        <v>0</v>
      </c>
      <c r="J98" s="46">
        <f>VLOOKUP(I98,lookups!$B$10:$C$22,2)</f>
        <v>0</v>
      </c>
      <c r="K98" s="5" t="s">
        <v>81</v>
      </c>
    </row>
    <row r="99" spans="1:11" ht="48" x14ac:dyDescent="0.2">
      <c r="A99" s="66" t="s">
        <v>537</v>
      </c>
      <c r="B99" s="68">
        <v>42614</v>
      </c>
      <c r="C99" s="68" t="s">
        <v>536</v>
      </c>
      <c r="D99" s="68" t="s">
        <v>563</v>
      </c>
      <c r="E99" s="1">
        <v>3.12</v>
      </c>
      <c r="F99" s="7" t="s">
        <v>556</v>
      </c>
      <c r="G99" s="46" t="s">
        <v>85</v>
      </c>
      <c r="H99" s="46">
        <f>VLOOKUP(G99,lookups!$B$10:$C$22,2)</f>
        <v>1000</v>
      </c>
      <c r="I99" s="46" t="s">
        <v>89</v>
      </c>
      <c r="J99" s="46">
        <f>VLOOKUP(I99,lookups!$B$10:$C$22,2)</f>
        <v>100</v>
      </c>
      <c r="K99" s="5" t="s">
        <v>82</v>
      </c>
    </row>
    <row r="100" spans="1:11" ht="48" x14ac:dyDescent="0.2">
      <c r="A100" s="66" t="s">
        <v>537</v>
      </c>
      <c r="B100" s="68">
        <v>42614</v>
      </c>
      <c r="C100" s="68" t="s">
        <v>536</v>
      </c>
      <c r="D100" s="68" t="s">
        <v>563</v>
      </c>
      <c r="E100" s="1">
        <v>3.13</v>
      </c>
      <c r="F100" s="7" t="s">
        <v>557</v>
      </c>
      <c r="G100" s="46" t="s">
        <v>91</v>
      </c>
      <c r="H100" s="46">
        <f>VLOOKUP(G100,lookups!$B$10:$C$22,2)</f>
        <v>10</v>
      </c>
      <c r="I100" s="46">
        <v>0</v>
      </c>
      <c r="J100" s="46">
        <f>VLOOKUP(I100,lookups!$B$10:$C$22,2)</f>
        <v>0</v>
      </c>
      <c r="K100" s="5" t="s">
        <v>81</v>
      </c>
    </row>
    <row r="101" spans="1:11" ht="24" x14ac:dyDescent="0.2">
      <c r="A101" s="66" t="s">
        <v>537</v>
      </c>
      <c r="B101" s="68">
        <v>42614</v>
      </c>
      <c r="C101" s="68" t="s">
        <v>536</v>
      </c>
      <c r="D101" s="68" t="s">
        <v>563</v>
      </c>
      <c r="E101" s="1">
        <v>3.14</v>
      </c>
      <c r="F101" s="7" t="s">
        <v>558</v>
      </c>
      <c r="G101" s="46" t="s">
        <v>91</v>
      </c>
      <c r="H101" s="46">
        <f>VLOOKUP(G101,lookups!$B$10:$C$22,2)</f>
        <v>10</v>
      </c>
      <c r="I101" s="46">
        <v>0</v>
      </c>
      <c r="J101" s="46">
        <f>VLOOKUP(I101,lookups!$B$10:$C$22,2)</f>
        <v>0</v>
      </c>
      <c r="K101" s="5" t="s">
        <v>81</v>
      </c>
    </row>
    <row r="102" spans="1:11" ht="36" x14ac:dyDescent="0.2">
      <c r="A102" s="66" t="s">
        <v>537</v>
      </c>
      <c r="B102" s="68">
        <v>42614</v>
      </c>
      <c r="C102" s="68" t="s">
        <v>536</v>
      </c>
      <c r="D102" s="68" t="s">
        <v>563</v>
      </c>
      <c r="E102" s="1">
        <v>3.15</v>
      </c>
      <c r="F102" s="7" t="s">
        <v>559</v>
      </c>
      <c r="G102" s="46" t="s">
        <v>85</v>
      </c>
      <c r="H102" s="46">
        <f>VLOOKUP(G102,lookups!$B$10:$C$22,2)</f>
        <v>1000</v>
      </c>
      <c r="I102" s="46">
        <v>0</v>
      </c>
      <c r="J102" s="46">
        <f>VLOOKUP(I102,lookups!$B$10:$C$22,2)</f>
        <v>0</v>
      </c>
      <c r="K102" s="5" t="s">
        <v>81</v>
      </c>
    </row>
    <row r="103" spans="1:11" ht="36" x14ac:dyDescent="0.2">
      <c r="A103" s="66" t="s">
        <v>537</v>
      </c>
      <c r="B103" s="68">
        <v>42614</v>
      </c>
      <c r="C103" s="68" t="s">
        <v>536</v>
      </c>
      <c r="D103" s="68" t="s">
        <v>563</v>
      </c>
      <c r="E103" s="1">
        <v>3.16</v>
      </c>
      <c r="F103" s="7" t="s">
        <v>560</v>
      </c>
      <c r="G103" s="46" t="s">
        <v>85</v>
      </c>
      <c r="H103" s="46">
        <f>VLOOKUP(G103,lookups!$B$10:$C$22,2)</f>
        <v>1000</v>
      </c>
      <c r="I103" s="46" t="s">
        <v>87</v>
      </c>
      <c r="J103" s="46">
        <f>VLOOKUP(I103,lookups!$B$10:$C$22,2)</f>
        <v>500</v>
      </c>
      <c r="K103" s="5" t="s">
        <v>82</v>
      </c>
    </row>
    <row r="104" spans="1:11" ht="36" x14ac:dyDescent="0.2">
      <c r="A104" s="66" t="s">
        <v>537</v>
      </c>
      <c r="B104" s="68">
        <v>42614</v>
      </c>
      <c r="C104" s="68" t="s">
        <v>536</v>
      </c>
      <c r="D104" s="68" t="s">
        <v>563</v>
      </c>
      <c r="E104" s="1">
        <v>4.0999999999999996</v>
      </c>
      <c r="F104" s="7" t="s">
        <v>561</v>
      </c>
      <c r="G104" s="46" t="s">
        <v>85</v>
      </c>
      <c r="H104" s="46">
        <f>VLOOKUP(G104,lookups!$B$10:$C$22,2)</f>
        <v>1000</v>
      </c>
      <c r="I104" s="46">
        <v>0</v>
      </c>
      <c r="J104" s="46">
        <f>VLOOKUP(I104,lookups!$B$10:$C$22,2)</f>
        <v>0</v>
      </c>
      <c r="K104" s="5" t="s">
        <v>81</v>
      </c>
    </row>
    <row r="105" spans="1:11" x14ac:dyDescent="0.2">
      <c r="A105" s="66"/>
      <c r="B105" s="68"/>
      <c r="C105" s="68"/>
      <c r="D105" s="68" t="s">
        <v>563</v>
      </c>
      <c r="E105" s="1"/>
      <c r="F105" s="7"/>
      <c r="G105" s="46"/>
      <c r="H105" s="46">
        <f>SUM(H80:H104)</f>
        <v>16090</v>
      </c>
      <c r="I105" s="46"/>
      <c r="J105" s="46">
        <f>SUM(J80:J104)</f>
        <v>3140</v>
      </c>
      <c r="K105" s="5"/>
    </row>
    <row r="106" spans="1:11" ht="70" x14ac:dyDescent="0.2">
      <c r="A106" s="66" t="s">
        <v>537</v>
      </c>
      <c r="B106" s="68">
        <v>42614</v>
      </c>
      <c r="C106" s="68" t="s">
        <v>536</v>
      </c>
      <c r="D106" s="68" t="s">
        <v>564</v>
      </c>
      <c r="E106" s="82">
        <v>1.1000000000000001</v>
      </c>
      <c r="F106" s="82" t="s">
        <v>535</v>
      </c>
      <c r="G106" s="46" t="s">
        <v>85</v>
      </c>
      <c r="H106" s="46">
        <f>VLOOKUP(G106,lookups!$B$10:$C$22,2)</f>
        <v>1000</v>
      </c>
      <c r="I106" s="46">
        <v>0</v>
      </c>
      <c r="J106" s="46">
        <f>VLOOKUP(I106,lookups!$B$10:$C$22,2)</f>
        <v>0</v>
      </c>
      <c r="K106" s="5" t="s">
        <v>81</v>
      </c>
    </row>
    <row r="107" spans="1:11" ht="60" x14ac:dyDescent="0.2">
      <c r="A107" s="66" t="s">
        <v>537</v>
      </c>
      <c r="B107" s="68">
        <v>42614</v>
      </c>
      <c r="C107" s="68" t="s">
        <v>536</v>
      </c>
      <c r="D107" s="68" t="s">
        <v>564</v>
      </c>
      <c r="E107" s="82">
        <v>1.2</v>
      </c>
      <c r="F107" s="1" t="s">
        <v>538</v>
      </c>
      <c r="G107" s="46" t="s">
        <v>85</v>
      </c>
      <c r="H107" s="46">
        <f>VLOOKUP(G107,lookups!$B$10:$C$22,2)</f>
        <v>1000</v>
      </c>
      <c r="I107" s="46">
        <v>0</v>
      </c>
      <c r="J107" s="46">
        <f>VLOOKUP(I107,lookups!$B$10:$C$22,2)</f>
        <v>0</v>
      </c>
      <c r="K107" s="5" t="s">
        <v>81</v>
      </c>
    </row>
    <row r="108" spans="1:11" ht="60" x14ac:dyDescent="0.2">
      <c r="A108" s="66" t="s">
        <v>537</v>
      </c>
      <c r="B108" s="68">
        <v>42614</v>
      </c>
      <c r="C108" s="68" t="s">
        <v>536</v>
      </c>
      <c r="D108" s="68" t="s">
        <v>564</v>
      </c>
      <c r="E108" s="82">
        <v>1.3</v>
      </c>
      <c r="F108" s="1" t="s">
        <v>539</v>
      </c>
      <c r="G108" s="46" t="s">
        <v>91</v>
      </c>
      <c r="H108" s="46">
        <f>VLOOKUP(G108,lookups!$B$10:$C$22,2)</f>
        <v>10</v>
      </c>
      <c r="I108" s="46">
        <v>0</v>
      </c>
      <c r="J108" s="46">
        <f>VLOOKUP(I108,lookups!$B$10:$C$22,2)</f>
        <v>0</v>
      </c>
      <c r="K108" s="5" t="s">
        <v>81</v>
      </c>
    </row>
    <row r="109" spans="1:11" ht="84" x14ac:dyDescent="0.2">
      <c r="A109" s="66" t="s">
        <v>537</v>
      </c>
      <c r="B109" s="68">
        <v>42614</v>
      </c>
      <c r="C109" s="68" t="s">
        <v>536</v>
      </c>
      <c r="D109" s="68" t="s">
        <v>564</v>
      </c>
      <c r="E109" s="82">
        <v>1.4</v>
      </c>
      <c r="F109" s="7" t="s">
        <v>540</v>
      </c>
      <c r="G109" s="46" t="s">
        <v>85</v>
      </c>
      <c r="H109" s="46">
        <f>VLOOKUP(G109,lookups!$B$10:$C$22,2)</f>
        <v>1000</v>
      </c>
      <c r="I109" s="46">
        <v>0</v>
      </c>
      <c r="J109" s="46">
        <f>VLOOKUP(I109,lookups!$B$10:$C$22,2)</f>
        <v>0</v>
      </c>
      <c r="K109" s="5" t="s">
        <v>81</v>
      </c>
    </row>
    <row r="110" spans="1:11" ht="48" x14ac:dyDescent="0.2">
      <c r="A110" s="66" t="s">
        <v>537</v>
      </c>
      <c r="B110" s="68">
        <v>42614</v>
      </c>
      <c r="C110" s="68" t="s">
        <v>536</v>
      </c>
      <c r="D110" s="68" t="s">
        <v>564</v>
      </c>
      <c r="E110" s="82">
        <v>1.5</v>
      </c>
      <c r="F110" s="1" t="s">
        <v>541</v>
      </c>
      <c r="G110" s="46" t="s">
        <v>91</v>
      </c>
      <c r="H110" s="46">
        <f>VLOOKUP(G110,lookups!$B$10:$C$22,2)</f>
        <v>10</v>
      </c>
      <c r="I110" s="46" t="s">
        <v>91</v>
      </c>
      <c r="J110" s="46">
        <f>VLOOKUP(I110,lookups!$B$10:$C$22,2)</f>
        <v>10</v>
      </c>
      <c r="K110" s="4" t="s">
        <v>82</v>
      </c>
    </row>
    <row r="111" spans="1:11" ht="96" x14ac:dyDescent="0.2">
      <c r="A111" s="66" t="s">
        <v>537</v>
      </c>
      <c r="B111" s="68">
        <v>42614</v>
      </c>
      <c r="C111" s="68" t="s">
        <v>536</v>
      </c>
      <c r="D111" s="68" t="s">
        <v>564</v>
      </c>
      <c r="E111" s="1">
        <v>1.6</v>
      </c>
      <c r="F111" s="1" t="s">
        <v>542</v>
      </c>
      <c r="G111" s="46" t="s">
        <v>85</v>
      </c>
      <c r="H111" s="46">
        <f>VLOOKUP(G111,lookups!$B$10:$C$22,2)</f>
        <v>1000</v>
      </c>
      <c r="I111" s="46">
        <v>0</v>
      </c>
      <c r="J111" s="46">
        <f>VLOOKUP(I111,lookups!$B$10:$C$22,2)</f>
        <v>0</v>
      </c>
      <c r="K111" s="5" t="s">
        <v>81</v>
      </c>
    </row>
    <row r="112" spans="1:11" ht="132" x14ac:dyDescent="0.2">
      <c r="A112" s="66" t="s">
        <v>537</v>
      </c>
      <c r="B112" s="68">
        <v>42614</v>
      </c>
      <c r="C112" s="68" t="s">
        <v>536</v>
      </c>
      <c r="D112" s="68" t="s">
        <v>564</v>
      </c>
      <c r="E112" s="1">
        <v>1.7</v>
      </c>
      <c r="F112" s="1" t="s">
        <v>543</v>
      </c>
      <c r="G112" s="46" t="s">
        <v>85</v>
      </c>
      <c r="H112" s="46">
        <f>VLOOKUP(G112,lookups!$B$10:$C$22,2)</f>
        <v>1000</v>
      </c>
      <c r="I112" s="46" t="s">
        <v>87</v>
      </c>
      <c r="J112" s="46">
        <f>VLOOKUP(I112,lookups!$B$10:$C$22,2)</f>
        <v>500</v>
      </c>
      <c r="K112" s="4" t="s">
        <v>82</v>
      </c>
    </row>
    <row r="113" spans="1:11" ht="60" x14ac:dyDescent="0.2">
      <c r="A113" s="66" t="s">
        <v>537</v>
      </c>
      <c r="B113" s="68">
        <v>42614</v>
      </c>
      <c r="C113" s="68" t="s">
        <v>536</v>
      </c>
      <c r="D113" s="68" t="s">
        <v>564</v>
      </c>
      <c r="E113" s="1">
        <v>1.8</v>
      </c>
      <c r="F113" s="7" t="s">
        <v>544</v>
      </c>
      <c r="G113" s="46" t="s">
        <v>91</v>
      </c>
      <c r="H113" s="46">
        <f>VLOOKUP(G113,lookups!$B$10:$C$22,2)</f>
        <v>10</v>
      </c>
      <c r="I113" s="46" t="s">
        <v>91</v>
      </c>
      <c r="J113" s="46">
        <f>VLOOKUP(I113,lookups!$B$10:$C$22,2)</f>
        <v>10</v>
      </c>
      <c r="K113" s="4" t="s">
        <v>82</v>
      </c>
    </row>
    <row r="114" spans="1:11" ht="48" x14ac:dyDescent="0.2">
      <c r="A114" s="66" t="s">
        <v>537</v>
      </c>
      <c r="B114" s="68">
        <v>42614</v>
      </c>
      <c r="C114" s="68" t="s">
        <v>536</v>
      </c>
      <c r="D114" s="68" t="s">
        <v>564</v>
      </c>
      <c r="E114" s="1">
        <v>1.9</v>
      </c>
      <c r="F114" s="7" t="s">
        <v>545</v>
      </c>
      <c r="G114" s="46" t="s">
        <v>91</v>
      </c>
      <c r="H114" s="46">
        <f>VLOOKUP(G114,lookups!$B$10:$C$22,2)</f>
        <v>10</v>
      </c>
      <c r="I114" s="46" t="s">
        <v>91</v>
      </c>
      <c r="J114" s="46">
        <f>VLOOKUP(I114,lookups!$B$10:$C$22,2)</f>
        <v>10</v>
      </c>
      <c r="K114" s="4" t="s">
        <v>82</v>
      </c>
    </row>
    <row r="115" spans="1:11" ht="60" x14ac:dyDescent="0.2">
      <c r="A115" s="66" t="s">
        <v>537</v>
      </c>
      <c r="B115" s="68">
        <v>42614</v>
      </c>
      <c r="C115" s="68" t="s">
        <v>536</v>
      </c>
      <c r="D115" s="68" t="s">
        <v>564</v>
      </c>
      <c r="E115" s="1">
        <v>2.1</v>
      </c>
      <c r="F115" s="1" t="s">
        <v>546</v>
      </c>
      <c r="G115" s="46" t="s">
        <v>91</v>
      </c>
      <c r="H115" s="46">
        <f>VLOOKUP(G115,lookups!$B$10:$C$22,2)</f>
        <v>10</v>
      </c>
      <c r="I115" s="46">
        <v>0</v>
      </c>
      <c r="J115" s="46">
        <f>VLOOKUP(I115,lookups!$B$10:$C$22,2)</f>
        <v>0</v>
      </c>
      <c r="K115" s="5" t="s">
        <v>81</v>
      </c>
    </row>
    <row r="116" spans="1:11" ht="48" x14ac:dyDescent="0.2">
      <c r="A116" s="66" t="s">
        <v>537</v>
      </c>
      <c r="B116" s="68">
        <v>42614</v>
      </c>
      <c r="C116" s="68" t="s">
        <v>536</v>
      </c>
      <c r="D116" s="68" t="s">
        <v>564</v>
      </c>
      <c r="E116" s="1">
        <v>3.1</v>
      </c>
      <c r="F116" s="1" t="s">
        <v>547</v>
      </c>
      <c r="G116" s="46" t="s">
        <v>85</v>
      </c>
      <c r="H116" s="46">
        <f>VLOOKUP(G116,lookups!$B$10:$C$22,2)</f>
        <v>1000</v>
      </c>
      <c r="I116" s="46">
        <v>0</v>
      </c>
      <c r="J116" s="46">
        <f>VLOOKUP(I116,lookups!$B$10:$C$22,2)</f>
        <v>0</v>
      </c>
      <c r="K116" s="5" t="s">
        <v>81</v>
      </c>
    </row>
    <row r="117" spans="1:11" ht="72" x14ac:dyDescent="0.2">
      <c r="A117" s="66" t="s">
        <v>537</v>
      </c>
      <c r="B117" s="68">
        <v>42614</v>
      </c>
      <c r="C117" s="68" t="s">
        <v>536</v>
      </c>
      <c r="D117" s="68" t="s">
        <v>564</v>
      </c>
      <c r="E117" s="1">
        <v>3.2</v>
      </c>
      <c r="F117" s="1" t="s">
        <v>548</v>
      </c>
      <c r="G117" s="46" t="s">
        <v>85</v>
      </c>
      <c r="H117" s="46">
        <f>VLOOKUP(G117,lookups!$B$10:$C$22,2)</f>
        <v>1000</v>
      </c>
      <c r="I117" s="46">
        <v>0</v>
      </c>
      <c r="J117" s="46">
        <f>VLOOKUP(I117,lookups!$B$10:$C$22,2)</f>
        <v>0</v>
      </c>
      <c r="K117" s="5" t="s">
        <v>81</v>
      </c>
    </row>
    <row r="118" spans="1:11" ht="60" x14ac:dyDescent="0.2">
      <c r="A118" s="66" t="s">
        <v>537</v>
      </c>
      <c r="B118" s="68">
        <v>42614</v>
      </c>
      <c r="C118" s="68" t="s">
        <v>536</v>
      </c>
      <c r="D118" s="68" t="s">
        <v>564</v>
      </c>
      <c r="E118" s="1">
        <v>3.3</v>
      </c>
      <c r="F118" s="1" t="s">
        <v>549</v>
      </c>
      <c r="G118" s="46" t="s">
        <v>91</v>
      </c>
      <c r="H118" s="46">
        <f>VLOOKUP(G118,lookups!$B$10:$C$22,2)</f>
        <v>10</v>
      </c>
      <c r="I118" s="46" t="s">
        <v>91</v>
      </c>
      <c r="J118" s="46">
        <f>VLOOKUP(I118,lookups!$B$10:$C$22,2)</f>
        <v>10</v>
      </c>
      <c r="K118" s="4" t="s">
        <v>82</v>
      </c>
    </row>
    <row r="119" spans="1:11" ht="84" x14ac:dyDescent="0.2">
      <c r="A119" s="66" t="s">
        <v>537</v>
      </c>
      <c r="B119" s="68">
        <v>42614</v>
      </c>
      <c r="C119" s="68" t="s">
        <v>536</v>
      </c>
      <c r="D119" s="68" t="s">
        <v>564</v>
      </c>
      <c r="E119" s="1">
        <v>3.4</v>
      </c>
      <c r="F119" s="1" t="s">
        <v>550</v>
      </c>
      <c r="G119" s="46" t="s">
        <v>85</v>
      </c>
      <c r="H119" s="46">
        <f>VLOOKUP(G119,lookups!$B$10:$C$22,2)</f>
        <v>1000</v>
      </c>
      <c r="I119" s="46" t="s">
        <v>87</v>
      </c>
      <c r="J119" s="46">
        <f>VLOOKUP(I119,lookups!$B$10:$C$22,2)</f>
        <v>500</v>
      </c>
      <c r="K119" s="4" t="s">
        <v>82</v>
      </c>
    </row>
    <row r="120" spans="1:11" ht="48" x14ac:dyDescent="0.2">
      <c r="A120" s="66" t="s">
        <v>537</v>
      </c>
      <c r="B120" s="68">
        <v>42614</v>
      </c>
      <c r="C120" s="68" t="s">
        <v>536</v>
      </c>
      <c r="D120" s="68" t="s">
        <v>564</v>
      </c>
      <c r="E120" s="1">
        <v>3.5</v>
      </c>
      <c r="F120" s="1" t="s">
        <v>551</v>
      </c>
      <c r="G120" s="46" t="s">
        <v>85</v>
      </c>
      <c r="H120" s="46">
        <f>VLOOKUP(G120,lookups!$B$10:$C$22,2)</f>
        <v>1000</v>
      </c>
      <c r="I120" s="46" t="s">
        <v>87</v>
      </c>
      <c r="J120" s="46">
        <f>VLOOKUP(I120,lookups!$B$10:$C$22,2)</f>
        <v>500</v>
      </c>
      <c r="K120" s="4" t="s">
        <v>82</v>
      </c>
    </row>
    <row r="121" spans="1:11" ht="60" x14ac:dyDescent="0.2">
      <c r="A121" s="66" t="s">
        <v>537</v>
      </c>
      <c r="B121" s="68">
        <v>42614</v>
      </c>
      <c r="C121" s="68" t="s">
        <v>536</v>
      </c>
      <c r="D121" s="68" t="s">
        <v>564</v>
      </c>
      <c r="E121" s="1">
        <v>3.6</v>
      </c>
      <c r="F121" s="1" t="s">
        <v>552</v>
      </c>
      <c r="G121" s="46" t="s">
        <v>91</v>
      </c>
      <c r="H121" s="46">
        <f>VLOOKUP(G121,lookups!$B$10:$C$22,2)</f>
        <v>10</v>
      </c>
      <c r="I121" s="46" t="s">
        <v>91</v>
      </c>
      <c r="J121" s="46">
        <f>VLOOKUP(I121,lookups!$B$10:$C$22,2)</f>
        <v>10</v>
      </c>
      <c r="K121" s="4" t="s">
        <v>82</v>
      </c>
    </row>
    <row r="122" spans="1:11" ht="48" x14ac:dyDescent="0.2">
      <c r="A122" s="66" t="s">
        <v>537</v>
      </c>
      <c r="B122" s="68">
        <v>42614</v>
      </c>
      <c r="C122" s="68" t="s">
        <v>536</v>
      </c>
      <c r="D122" s="68" t="s">
        <v>564</v>
      </c>
      <c r="E122" s="1">
        <v>3.9</v>
      </c>
      <c r="F122" s="1" t="s">
        <v>553</v>
      </c>
      <c r="G122" s="46" t="s">
        <v>85</v>
      </c>
      <c r="H122" s="46">
        <f>VLOOKUP(G122,lookups!$B$10:$C$22,2)</f>
        <v>1000</v>
      </c>
      <c r="I122" s="46">
        <v>0</v>
      </c>
      <c r="J122" s="46">
        <f>VLOOKUP(I122,lookups!$B$10:$C$22,2)</f>
        <v>0</v>
      </c>
      <c r="K122" s="5" t="s">
        <v>81</v>
      </c>
    </row>
    <row r="123" spans="1:11" ht="84" x14ac:dyDescent="0.2">
      <c r="A123" s="66" t="s">
        <v>537</v>
      </c>
      <c r="B123" s="68">
        <v>42614</v>
      </c>
      <c r="C123" s="68" t="s">
        <v>536</v>
      </c>
      <c r="D123" s="68" t="s">
        <v>564</v>
      </c>
      <c r="E123" s="88">
        <v>3.1</v>
      </c>
      <c r="F123" s="1" t="s">
        <v>554</v>
      </c>
      <c r="G123" s="46" t="s">
        <v>85</v>
      </c>
      <c r="H123" s="46">
        <f>VLOOKUP(G123,lookups!$B$10:$C$22,2)</f>
        <v>1000</v>
      </c>
      <c r="I123" s="46" t="s">
        <v>87</v>
      </c>
      <c r="J123" s="46">
        <f>VLOOKUP(I123,lookups!$B$10:$C$22,2)</f>
        <v>500</v>
      </c>
      <c r="K123" s="4" t="s">
        <v>82</v>
      </c>
    </row>
    <row r="124" spans="1:11" ht="72" x14ac:dyDescent="0.2">
      <c r="A124" s="66" t="s">
        <v>537</v>
      </c>
      <c r="B124" s="68">
        <v>42614</v>
      </c>
      <c r="C124" s="68" t="s">
        <v>536</v>
      </c>
      <c r="D124" s="68" t="s">
        <v>564</v>
      </c>
      <c r="E124" s="88">
        <v>3.11</v>
      </c>
      <c r="F124" s="7" t="s">
        <v>555</v>
      </c>
      <c r="G124" s="46" t="s">
        <v>85</v>
      </c>
      <c r="H124" s="46">
        <f>VLOOKUP(G124,lookups!$B$10:$C$22,2)</f>
        <v>1000</v>
      </c>
      <c r="I124" s="46">
        <v>0</v>
      </c>
      <c r="J124" s="46">
        <f>VLOOKUP(I124,lookups!$B$10:$C$22,2)</f>
        <v>0</v>
      </c>
      <c r="K124" s="5" t="s">
        <v>81</v>
      </c>
    </row>
    <row r="125" spans="1:11" ht="48" x14ac:dyDescent="0.2">
      <c r="A125" s="66" t="s">
        <v>537</v>
      </c>
      <c r="B125" s="68">
        <v>42614</v>
      </c>
      <c r="C125" s="68" t="s">
        <v>536</v>
      </c>
      <c r="D125" s="68" t="s">
        <v>564</v>
      </c>
      <c r="E125" s="1">
        <v>3.12</v>
      </c>
      <c r="F125" s="7" t="s">
        <v>556</v>
      </c>
      <c r="G125" s="46" t="s">
        <v>85</v>
      </c>
      <c r="H125" s="46">
        <f>VLOOKUP(G125,lookups!$B$10:$C$22,2)</f>
        <v>1000</v>
      </c>
      <c r="I125" s="46" t="s">
        <v>89</v>
      </c>
      <c r="J125" s="46">
        <f>VLOOKUP(I125,lookups!$B$10:$C$22,2)</f>
        <v>100</v>
      </c>
      <c r="K125" s="4" t="s">
        <v>82</v>
      </c>
    </row>
    <row r="126" spans="1:11" ht="48" x14ac:dyDescent="0.2">
      <c r="A126" s="66" t="s">
        <v>537</v>
      </c>
      <c r="B126" s="68">
        <v>42614</v>
      </c>
      <c r="C126" s="68" t="s">
        <v>536</v>
      </c>
      <c r="D126" s="68" t="s">
        <v>564</v>
      </c>
      <c r="E126" s="1">
        <v>3.13</v>
      </c>
      <c r="F126" s="7" t="s">
        <v>557</v>
      </c>
      <c r="G126" s="46" t="s">
        <v>91</v>
      </c>
      <c r="H126" s="46">
        <f>VLOOKUP(G126,lookups!$B$10:$C$22,2)</f>
        <v>10</v>
      </c>
      <c r="I126" s="46">
        <v>0</v>
      </c>
      <c r="J126" s="46">
        <f>VLOOKUP(I126,lookups!$B$10:$C$22,2)</f>
        <v>0</v>
      </c>
      <c r="K126" s="5" t="s">
        <v>81</v>
      </c>
    </row>
    <row r="127" spans="1:11" ht="24" x14ac:dyDescent="0.2">
      <c r="A127" s="66" t="s">
        <v>537</v>
      </c>
      <c r="B127" s="68">
        <v>42614</v>
      </c>
      <c r="C127" s="68" t="s">
        <v>536</v>
      </c>
      <c r="D127" s="68" t="s">
        <v>564</v>
      </c>
      <c r="E127" s="1">
        <v>3.14</v>
      </c>
      <c r="F127" s="7" t="s">
        <v>558</v>
      </c>
      <c r="G127" s="46" t="s">
        <v>91</v>
      </c>
      <c r="H127" s="46">
        <f>VLOOKUP(G127,lookups!$B$10:$C$22,2)</f>
        <v>10</v>
      </c>
      <c r="I127" s="46">
        <v>0</v>
      </c>
      <c r="J127" s="46">
        <f>VLOOKUP(I127,lookups!$B$10:$C$22,2)</f>
        <v>0</v>
      </c>
      <c r="K127" s="5" t="s">
        <v>81</v>
      </c>
    </row>
    <row r="128" spans="1:11" ht="36" x14ac:dyDescent="0.2">
      <c r="A128" s="66" t="s">
        <v>537</v>
      </c>
      <c r="B128" s="68">
        <v>42614</v>
      </c>
      <c r="C128" s="68" t="s">
        <v>536</v>
      </c>
      <c r="D128" s="68" t="s">
        <v>564</v>
      </c>
      <c r="E128" s="1">
        <v>3.15</v>
      </c>
      <c r="F128" s="7" t="s">
        <v>559</v>
      </c>
      <c r="G128" s="46" t="s">
        <v>85</v>
      </c>
      <c r="H128" s="46">
        <f>VLOOKUP(G128,lookups!$B$10:$C$22,2)</f>
        <v>1000</v>
      </c>
      <c r="I128" s="46" t="s">
        <v>87</v>
      </c>
      <c r="J128" s="46">
        <f>VLOOKUP(I128,lookups!$B$10:$C$22,2)</f>
        <v>500</v>
      </c>
      <c r="K128" s="4" t="s">
        <v>82</v>
      </c>
    </row>
    <row r="129" spans="1:11" ht="36" x14ac:dyDescent="0.2">
      <c r="A129" s="66" t="s">
        <v>537</v>
      </c>
      <c r="B129" s="68">
        <v>42614</v>
      </c>
      <c r="C129" s="68" t="s">
        <v>536</v>
      </c>
      <c r="D129" s="68" t="s">
        <v>564</v>
      </c>
      <c r="E129" s="1">
        <v>3.16</v>
      </c>
      <c r="F129" s="7" t="s">
        <v>560</v>
      </c>
      <c r="G129" s="46" t="s">
        <v>85</v>
      </c>
      <c r="H129" s="46">
        <f>VLOOKUP(G129,lookups!$B$10:$C$22,2)</f>
        <v>1000</v>
      </c>
      <c r="I129" s="46" t="s">
        <v>87</v>
      </c>
      <c r="J129" s="46">
        <f>VLOOKUP(I129,lookups!$B$10:$C$22,2)</f>
        <v>500</v>
      </c>
      <c r="K129" s="4" t="s">
        <v>82</v>
      </c>
    </row>
    <row r="130" spans="1:11" ht="36" x14ac:dyDescent="0.2">
      <c r="A130" s="66" t="s">
        <v>537</v>
      </c>
      <c r="B130" s="68">
        <v>42614</v>
      </c>
      <c r="C130" s="68" t="s">
        <v>536</v>
      </c>
      <c r="D130" s="68" t="s">
        <v>564</v>
      </c>
      <c r="E130" s="1">
        <v>4.0999999999999996</v>
      </c>
      <c r="F130" s="7" t="s">
        <v>561</v>
      </c>
      <c r="G130" s="46" t="s">
        <v>85</v>
      </c>
      <c r="H130" s="46">
        <f>VLOOKUP(G130,lookups!$B$10:$C$22,2)</f>
        <v>1000</v>
      </c>
      <c r="I130" s="46">
        <v>0</v>
      </c>
      <c r="J130" s="46">
        <f>VLOOKUP(I130,lookups!$B$10:$C$22,2)</f>
        <v>0</v>
      </c>
      <c r="K130" s="5" t="s">
        <v>81</v>
      </c>
    </row>
    <row r="131" spans="1:11" x14ac:dyDescent="0.2">
      <c r="D131" s="74" t="s">
        <v>564</v>
      </c>
      <c r="H131" s="74">
        <f>SUM(H106:H130)</f>
        <v>16090</v>
      </c>
      <c r="J131" s="74">
        <f>SUM(J106:J130)</f>
        <v>3150</v>
      </c>
    </row>
    <row r="132" spans="1:11" ht="15" thickBot="1" x14ac:dyDescent="0.25">
      <c r="D132" s="74" t="s">
        <v>198</v>
      </c>
      <c r="H132" s="74">
        <f>H27+H53+H79+H105+H131</f>
        <v>80450</v>
      </c>
      <c r="J132" s="74">
        <f>J27+J53+J79+J105+J131</f>
        <v>16220</v>
      </c>
    </row>
    <row r="133" spans="1:11" x14ac:dyDescent="0.2">
      <c r="A133" s="283" t="s">
        <v>391</v>
      </c>
      <c r="B133" s="312"/>
      <c r="C133" s="284"/>
      <c r="E133" s="283" t="s">
        <v>562</v>
      </c>
      <c r="F133" s="312"/>
      <c r="G133" s="284"/>
      <c r="I133" s="283" t="s">
        <v>384</v>
      </c>
      <c r="J133" s="312"/>
      <c r="K133" s="284"/>
    </row>
    <row r="134" spans="1:11" x14ac:dyDescent="0.2">
      <c r="A134" s="317" t="s">
        <v>99</v>
      </c>
      <c r="B134" s="318"/>
      <c r="C134" s="168">
        <f>(H27-J27)/H27</f>
        <v>0.80484773151025479</v>
      </c>
      <c r="E134" s="317" t="s">
        <v>99</v>
      </c>
      <c r="F134" s="318"/>
      <c r="G134" s="168">
        <f>(H53-J53)/H53</f>
        <v>0.80484773151025479</v>
      </c>
      <c r="I134" s="317" t="s">
        <v>99</v>
      </c>
      <c r="J134" s="318"/>
      <c r="K134" s="168">
        <f>(H79-J79)/H79</f>
        <v>0.77315102548166559</v>
      </c>
    </row>
    <row r="135" spans="1:11" x14ac:dyDescent="0.2">
      <c r="A135" s="317" t="s">
        <v>98</v>
      </c>
      <c r="B135" s="318"/>
      <c r="C135" s="168">
        <f>J27/H27</f>
        <v>0.19515226848974518</v>
      </c>
      <c r="E135" s="317" t="s">
        <v>98</v>
      </c>
      <c r="F135" s="318"/>
      <c r="G135" s="168">
        <f>J53/H53</f>
        <v>0.19515226848974518</v>
      </c>
      <c r="I135" s="317" t="s">
        <v>98</v>
      </c>
      <c r="J135" s="318"/>
      <c r="K135" s="168">
        <f>J79/H79</f>
        <v>0.22684897451833436</v>
      </c>
    </row>
    <row r="136" spans="1:11" x14ac:dyDescent="0.2">
      <c r="A136" s="319"/>
      <c r="B136" s="320"/>
      <c r="C136" s="169"/>
      <c r="E136" s="319"/>
      <c r="F136" s="320"/>
      <c r="G136" s="169"/>
      <c r="I136" s="319"/>
      <c r="J136" s="320"/>
      <c r="K136" s="169"/>
    </row>
    <row r="137" spans="1:11" x14ac:dyDescent="0.2">
      <c r="A137" s="317" t="s">
        <v>97</v>
      </c>
      <c r="B137" s="318"/>
      <c r="C137" s="170">
        <f>COUNTIF(K$1:K$26,"Compliant")</f>
        <v>14</v>
      </c>
      <c r="E137" s="317" t="s">
        <v>97</v>
      </c>
      <c r="F137" s="318"/>
      <c r="G137" s="170">
        <f>COUNTIF(K$28:K$52,"Compliant")</f>
        <v>14</v>
      </c>
      <c r="I137" s="317" t="s">
        <v>97</v>
      </c>
      <c r="J137" s="318"/>
      <c r="K137" s="170">
        <f>COUNTIF(K$53:K$78,"Compliant")</f>
        <v>12</v>
      </c>
    </row>
    <row r="138" spans="1:11" x14ac:dyDescent="0.2">
      <c r="A138" s="317" t="s">
        <v>96</v>
      </c>
      <c r="B138" s="318"/>
      <c r="C138" s="170">
        <f>COUNTIF(K$1:K$26,"Non Compliant")</f>
        <v>11</v>
      </c>
      <c r="E138" s="317" t="s">
        <v>96</v>
      </c>
      <c r="F138" s="318"/>
      <c r="G138" s="170">
        <f>COUNTIF(K$28:K$52,"Non Compliant")</f>
        <v>11</v>
      </c>
      <c r="I138" s="317" t="s">
        <v>96</v>
      </c>
      <c r="J138" s="318"/>
      <c r="K138" s="170">
        <f>COUNTIF(K$53:K$78,"Non Compliant")</f>
        <v>13</v>
      </c>
    </row>
    <row r="139" spans="1:11" x14ac:dyDescent="0.2">
      <c r="A139" s="321"/>
      <c r="B139" s="322"/>
      <c r="C139" s="171">
        <f>SUM(C137:C138)</f>
        <v>25</v>
      </c>
      <c r="E139" s="321"/>
      <c r="F139" s="322"/>
      <c r="G139" s="171">
        <f>SUM(G137:G138)</f>
        <v>25</v>
      </c>
      <c r="I139" s="321"/>
      <c r="J139" s="322"/>
      <c r="K139" s="171">
        <f>SUM(K137:K138)</f>
        <v>25</v>
      </c>
    </row>
    <row r="140" spans="1:11" x14ac:dyDescent="0.2">
      <c r="A140" s="308"/>
      <c r="B140" s="309"/>
      <c r="C140" s="323"/>
      <c r="E140" s="308"/>
      <c r="F140" s="309"/>
      <c r="G140" s="323"/>
      <c r="I140" s="308"/>
      <c r="J140" s="309"/>
      <c r="K140" s="323"/>
    </row>
    <row r="141" spans="1:11" x14ac:dyDescent="0.2">
      <c r="A141" s="326" t="s">
        <v>95</v>
      </c>
      <c r="B141" s="328"/>
      <c r="C141" s="327"/>
      <c r="E141" s="326" t="s">
        <v>95</v>
      </c>
      <c r="F141" s="328"/>
      <c r="G141" s="327"/>
      <c r="I141" s="326" t="s">
        <v>95</v>
      </c>
      <c r="J141" s="328"/>
      <c r="K141" s="327"/>
    </row>
    <row r="142" spans="1:11" x14ac:dyDescent="0.2">
      <c r="A142" s="310" t="s">
        <v>94</v>
      </c>
      <c r="B142" s="311"/>
      <c r="C142" s="169">
        <v>0</v>
      </c>
      <c r="E142" s="310" t="s">
        <v>94</v>
      </c>
      <c r="F142" s="311"/>
      <c r="G142" s="169">
        <v>0</v>
      </c>
      <c r="I142" s="310" t="s">
        <v>94</v>
      </c>
      <c r="J142" s="311"/>
      <c r="K142" s="169">
        <v>0</v>
      </c>
    </row>
    <row r="143" spans="1:11" x14ac:dyDescent="0.2">
      <c r="A143" s="310" t="s">
        <v>93</v>
      </c>
      <c r="B143" s="311"/>
      <c r="C143" s="169">
        <v>0</v>
      </c>
      <c r="E143" s="310" t="s">
        <v>93</v>
      </c>
      <c r="F143" s="311"/>
      <c r="G143" s="169">
        <v>0</v>
      </c>
      <c r="I143" s="310" t="s">
        <v>93</v>
      </c>
      <c r="J143" s="311"/>
      <c r="K143" s="169">
        <v>0</v>
      </c>
    </row>
    <row r="144" spans="1:11" x14ac:dyDescent="0.2">
      <c r="A144" s="310" t="s">
        <v>92</v>
      </c>
      <c r="B144" s="311"/>
      <c r="C144" s="169">
        <v>0</v>
      </c>
      <c r="E144" s="310" t="s">
        <v>92</v>
      </c>
      <c r="F144" s="311"/>
      <c r="G144" s="169">
        <v>0</v>
      </c>
      <c r="I144" s="310" t="s">
        <v>92</v>
      </c>
      <c r="J144" s="311"/>
      <c r="K144" s="169">
        <v>0</v>
      </c>
    </row>
    <row r="145" spans="1:11" x14ac:dyDescent="0.2">
      <c r="A145" s="310" t="s">
        <v>91</v>
      </c>
      <c r="B145" s="311"/>
      <c r="C145" s="169">
        <v>4</v>
      </c>
      <c r="E145" s="310" t="s">
        <v>91</v>
      </c>
      <c r="F145" s="311"/>
      <c r="G145" s="169">
        <v>4</v>
      </c>
      <c r="I145" s="310" t="s">
        <v>91</v>
      </c>
      <c r="J145" s="311"/>
      <c r="K145" s="169">
        <v>5</v>
      </c>
    </row>
    <row r="146" spans="1:11" x14ac:dyDescent="0.2">
      <c r="A146" s="310" t="s">
        <v>90</v>
      </c>
      <c r="B146" s="311"/>
      <c r="C146" s="169">
        <v>0</v>
      </c>
      <c r="E146" s="310" t="s">
        <v>90</v>
      </c>
      <c r="F146" s="311"/>
      <c r="G146" s="169">
        <v>0</v>
      </c>
      <c r="I146" s="310" t="s">
        <v>90</v>
      </c>
      <c r="J146" s="311"/>
      <c r="K146" s="169">
        <v>0</v>
      </c>
    </row>
    <row r="147" spans="1:11" x14ac:dyDescent="0.2">
      <c r="A147" s="310" t="s">
        <v>89</v>
      </c>
      <c r="B147" s="311"/>
      <c r="C147" s="169">
        <v>1</v>
      </c>
      <c r="E147" s="310" t="s">
        <v>89</v>
      </c>
      <c r="F147" s="311"/>
      <c r="G147" s="169">
        <v>1</v>
      </c>
      <c r="I147" s="310" t="s">
        <v>89</v>
      </c>
      <c r="J147" s="311"/>
      <c r="K147" s="169">
        <v>1</v>
      </c>
    </row>
    <row r="148" spans="1:11" x14ac:dyDescent="0.2">
      <c r="A148" s="310" t="s">
        <v>88</v>
      </c>
      <c r="B148" s="311"/>
      <c r="C148" s="169">
        <v>0</v>
      </c>
      <c r="E148" s="310" t="s">
        <v>88</v>
      </c>
      <c r="F148" s="311"/>
      <c r="G148" s="169">
        <v>0</v>
      </c>
      <c r="I148" s="310" t="s">
        <v>88</v>
      </c>
      <c r="J148" s="311"/>
      <c r="K148" s="169">
        <v>0</v>
      </c>
    </row>
    <row r="149" spans="1:11" x14ac:dyDescent="0.2">
      <c r="A149" s="310" t="s">
        <v>87</v>
      </c>
      <c r="B149" s="311"/>
      <c r="C149" s="169">
        <v>0</v>
      </c>
      <c r="E149" s="310" t="s">
        <v>87</v>
      </c>
      <c r="F149" s="311"/>
      <c r="G149" s="169">
        <v>0</v>
      </c>
      <c r="I149" s="310" t="s">
        <v>87</v>
      </c>
      <c r="J149" s="311"/>
      <c r="K149" s="169">
        <v>0</v>
      </c>
    </row>
    <row r="150" spans="1:11" x14ac:dyDescent="0.2">
      <c r="A150" s="310" t="s">
        <v>86</v>
      </c>
      <c r="B150" s="311"/>
      <c r="C150" s="169">
        <v>6</v>
      </c>
      <c r="E150" s="310" t="s">
        <v>86</v>
      </c>
      <c r="F150" s="311"/>
      <c r="G150" s="169">
        <v>6</v>
      </c>
      <c r="I150" s="310" t="s">
        <v>86</v>
      </c>
      <c r="J150" s="311"/>
      <c r="K150" s="169">
        <v>7</v>
      </c>
    </row>
    <row r="151" spans="1:11" x14ac:dyDescent="0.2">
      <c r="A151" s="310" t="s">
        <v>85</v>
      </c>
      <c r="B151" s="311"/>
      <c r="C151" s="169">
        <v>0</v>
      </c>
      <c r="E151" s="310" t="s">
        <v>85</v>
      </c>
      <c r="F151" s="311"/>
      <c r="G151" s="169">
        <v>0</v>
      </c>
      <c r="I151" s="310" t="s">
        <v>85</v>
      </c>
      <c r="J151" s="311"/>
      <c r="K151" s="169">
        <v>0</v>
      </c>
    </row>
    <row r="152" spans="1:11" x14ac:dyDescent="0.2">
      <c r="A152" s="310" t="s">
        <v>84</v>
      </c>
      <c r="B152" s="311"/>
      <c r="C152" s="169">
        <v>0</v>
      </c>
      <c r="E152" s="310" t="s">
        <v>84</v>
      </c>
      <c r="F152" s="311"/>
      <c r="G152" s="169">
        <v>0</v>
      </c>
      <c r="I152" s="310" t="s">
        <v>84</v>
      </c>
      <c r="J152" s="311"/>
      <c r="K152" s="169">
        <v>0</v>
      </c>
    </row>
    <row r="153" spans="1:11" x14ac:dyDescent="0.2">
      <c r="A153" s="310" t="s">
        <v>83</v>
      </c>
      <c r="B153" s="311"/>
      <c r="C153" s="172">
        <v>0</v>
      </c>
      <c r="E153" s="310" t="s">
        <v>83</v>
      </c>
      <c r="F153" s="311"/>
      <c r="G153" s="172">
        <v>0</v>
      </c>
      <c r="I153" s="310" t="s">
        <v>83</v>
      </c>
      <c r="J153" s="311"/>
      <c r="K153" s="172">
        <v>0</v>
      </c>
    </row>
    <row r="154" spans="1:11" ht="15" thickBot="1" x14ac:dyDescent="0.25">
      <c r="A154" s="297"/>
      <c r="B154" s="298"/>
      <c r="C154" s="174">
        <f>SUM(C142:C153)</f>
        <v>11</v>
      </c>
      <c r="E154" s="329"/>
      <c r="F154" s="330"/>
      <c r="G154" s="220">
        <f>SUM(G142:G153)</f>
        <v>11</v>
      </c>
      <c r="I154" s="329"/>
      <c r="J154" s="330"/>
      <c r="K154" s="220">
        <f>SUM(K142:K153)</f>
        <v>13</v>
      </c>
    </row>
    <row r="155" spans="1:11" x14ac:dyDescent="0.2">
      <c r="E155" s="219"/>
      <c r="F155" s="219"/>
      <c r="G155" s="219"/>
    </row>
    <row r="156" spans="1:11" ht="15" thickBot="1" x14ac:dyDescent="0.25"/>
    <row r="157" spans="1:11" x14ac:dyDescent="0.2">
      <c r="A157" s="283" t="s">
        <v>565</v>
      </c>
      <c r="B157" s="312"/>
      <c r="C157" s="284"/>
      <c r="E157" s="283" t="s">
        <v>566</v>
      </c>
      <c r="F157" s="312"/>
      <c r="G157" s="284"/>
      <c r="I157" s="283" t="s">
        <v>567</v>
      </c>
      <c r="J157" s="312"/>
      <c r="K157" s="284"/>
    </row>
    <row r="158" spans="1:11" x14ac:dyDescent="0.2">
      <c r="A158" s="317" t="s">
        <v>99</v>
      </c>
      <c r="B158" s="318"/>
      <c r="C158" s="168">
        <f>(H105-J105)/H105</f>
        <v>0.80484773151025479</v>
      </c>
      <c r="E158" s="317" t="s">
        <v>99</v>
      </c>
      <c r="F158" s="318"/>
      <c r="G158" s="168">
        <f>(H131-J131)/H131</f>
        <v>0.80422622747047856</v>
      </c>
      <c r="I158" s="317" t="s">
        <v>99</v>
      </c>
      <c r="J158" s="318"/>
      <c r="K158" s="168">
        <f>(H132-J132)/H132</f>
        <v>0.79838408949658168</v>
      </c>
    </row>
    <row r="159" spans="1:11" x14ac:dyDescent="0.2">
      <c r="A159" s="317" t="s">
        <v>98</v>
      </c>
      <c r="B159" s="318"/>
      <c r="C159" s="168">
        <f>J105/H105</f>
        <v>0.19515226848974518</v>
      </c>
      <c r="E159" s="317" t="s">
        <v>98</v>
      </c>
      <c r="F159" s="318"/>
      <c r="G159" s="168">
        <f>J131/H131</f>
        <v>0.19577377252952144</v>
      </c>
      <c r="I159" s="317" t="s">
        <v>98</v>
      </c>
      <c r="J159" s="318"/>
      <c r="K159" s="168">
        <f>J132/H132</f>
        <v>0.20161591050341826</v>
      </c>
    </row>
    <row r="160" spans="1:11" x14ac:dyDescent="0.2">
      <c r="A160" s="319"/>
      <c r="B160" s="320"/>
      <c r="C160" s="169"/>
      <c r="E160" s="319"/>
      <c r="F160" s="320"/>
      <c r="G160" s="169"/>
      <c r="I160" s="319"/>
      <c r="J160" s="320"/>
      <c r="K160" s="169"/>
    </row>
    <row r="161" spans="1:11" x14ac:dyDescent="0.2">
      <c r="A161" s="317" t="s">
        <v>97</v>
      </c>
      <c r="B161" s="318"/>
      <c r="C161" s="170">
        <f>COUNTIF(K$79:K$104,"Compliant")</f>
        <v>14</v>
      </c>
      <c r="E161" s="317" t="s">
        <v>97</v>
      </c>
      <c r="F161" s="318"/>
      <c r="G161" s="170">
        <f>COUNTIF(K$106:K$131,"Compliant")</f>
        <v>13</v>
      </c>
      <c r="I161" s="317" t="s">
        <v>97</v>
      </c>
      <c r="J161" s="318"/>
      <c r="K161" s="170">
        <f>COUNTIF(K$1:K$130,"Compliant")</f>
        <v>67</v>
      </c>
    </row>
    <row r="162" spans="1:11" x14ac:dyDescent="0.2">
      <c r="A162" s="317" t="s">
        <v>96</v>
      </c>
      <c r="B162" s="318"/>
      <c r="C162" s="170">
        <f>COUNTIF(K$79:K$104,"Non Compliant")</f>
        <v>11</v>
      </c>
      <c r="E162" s="317" t="s">
        <v>96</v>
      </c>
      <c r="F162" s="318"/>
      <c r="G162" s="170">
        <f>COUNTIF(K$106:K$131,"Non Compliant")</f>
        <v>12</v>
      </c>
      <c r="I162" s="317" t="s">
        <v>96</v>
      </c>
      <c r="J162" s="318"/>
      <c r="K162" s="170">
        <f>COUNTIF(K$1:K$130,"Non Compliant")</f>
        <v>58</v>
      </c>
    </row>
    <row r="163" spans="1:11" x14ac:dyDescent="0.2">
      <c r="A163" s="321"/>
      <c r="B163" s="322"/>
      <c r="C163" s="171">
        <f>SUM(C161:C162)</f>
        <v>25</v>
      </c>
      <c r="E163" s="321"/>
      <c r="F163" s="322"/>
      <c r="G163" s="171">
        <f>SUM(G161:G162)</f>
        <v>25</v>
      </c>
      <c r="I163" s="321"/>
      <c r="J163" s="322"/>
      <c r="K163" s="171">
        <f>SUM(K161:K162)</f>
        <v>125</v>
      </c>
    </row>
    <row r="164" spans="1:11" x14ac:dyDescent="0.2">
      <c r="A164" s="308"/>
      <c r="B164" s="309"/>
      <c r="C164" s="323"/>
      <c r="E164" s="308"/>
      <c r="F164" s="309"/>
      <c r="G164" s="323"/>
      <c r="I164" s="308"/>
      <c r="J164" s="309"/>
      <c r="K164" s="323"/>
    </row>
    <row r="165" spans="1:11" x14ac:dyDescent="0.2">
      <c r="A165" s="326" t="s">
        <v>95</v>
      </c>
      <c r="B165" s="328"/>
      <c r="C165" s="327"/>
      <c r="E165" s="326" t="s">
        <v>95</v>
      </c>
      <c r="F165" s="328"/>
      <c r="G165" s="327"/>
      <c r="I165" s="326" t="s">
        <v>95</v>
      </c>
      <c r="J165" s="328"/>
      <c r="K165" s="327"/>
    </row>
    <row r="166" spans="1:11" x14ac:dyDescent="0.2">
      <c r="A166" s="310" t="s">
        <v>94</v>
      </c>
      <c r="B166" s="311"/>
      <c r="C166" s="169">
        <v>0</v>
      </c>
      <c r="E166" s="310" t="s">
        <v>94</v>
      </c>
      <c r="F166" s="311"/>
      <c r="G166" s="169">
        <v>0</v>
      </c>
      <c r="I166" s="310" t="s">
        <v>94</v>
      </c>
      <c r="J166" s="311"/>
      <c r="K166" s="169">
        <v>0</v>
      </c>
    </row>
    <row r="167" spans="1:11" x14ac:dyDescent="0.2">
      <c r="A167" s="310" t="s">
        <v>93</v>
      </c>
      <c r="B167" s="311"/>
      <c r="C167" s="169">
        <v>0</v>
      </c>
      <c r="E167" s="310" t="s">
        <v>93</v>
      </c>
      <c r="F167" s="311"/>
      <c r="G167" s="169">
        <v>0</v>
      </c>
      <c r="I167" s="310" t="s">
        <v>93</v>
      </c>
      <c r="J167" s="311"/>
      <c r="K167" s="169">
        <v>0</v>
      </c>
    </row>
    <row r="168" spans="1:11" x14ac:dyDescent="0.2">
      <c r="A168" s="310" t="s">
        <v>92</v>
      </c>
      <c r="B168" s="311"/>
      <c r="C168" s="169">
        <v>0</v>
      </c>
      <c r="E168" s="310" t="s">
        <v>92</v>
      </c>
      <c r="F168" s="311"/>
      <c r="G168" s="169">
        <v>0</v>
      </c>
      <c r="I168" s="310" t="s">
        <v>92</v>
      </c>
      <c r="J168" s="311"/>
      <c r="K168" s="169">
        <v>0</v>
      </c>
    </row>
    <row r="169" spans="1:11" x14ac:dyDescent="0.2">
      <c r="A169" s="310" t="s">
        <v>91</v>
      </c>
      <c r="B169" s="311"/>
      <c r="C169" s="169">
        <v>4</v>
      </c>
      <c r="E169" s="310" t="s">
        <v>91</v>
      </c>
      <c r="F169" s="311"/>
      <c r="G169" s="169">
        <v>5</v>
      </c>
      <c r="I169" s="310" t="s">
        <v>91</v>
      </c>
      <c r="J169" s="311"/>
      <c r="K169" s="169">
        <v>5</v>
      </c>
    </row>
    <row r="170" spans="1:11" x14ac:dyDescent="0.2">
      <c r="A170" s="310" t="s">
        <v>90</v>
      </c>
      <c r="B170" s="311"/>
      <c r="C170" s="169">
        <v>0</v>
      </c>
      <c r="E170" s="310" t="s">
        <v>90</v>
      </c>
      <c r="F170" s="311"/>
      <c r="G170" s="169">
        <v>0</v>
      </c>
      <c r="I170" s="310" t="s">
        <v>90</v>
      </c>
      <c r="J170" s="311"/>
      <c r="K170" s="169">
        <v>0</v>
      </c>
    </row>
    <row r="171" spans="1:11" x14ac:dyDescent="0.2">
      <c r="A171" s="310" t="s">
        <v>89</v>
      </c>
      <c r="B171" s="311"/>
      <c r="C171" s="169">
        <v>1</v>
      </c>
      <c r="E171" s="310" t="s">
        <v>89</v>
      </c>
      <c r="F171" s="311"/>
      <c r="G171" s="169">
        <v>1</v>
      </c>
      <c r="I171" s="310" t="s">
        <v>89</v>
      </c>
      <c r="J171" s="311"/>
      <c r="K171" s="169">
        <v>1</v>
      </c>
    </row>
    <row r="172" spans="1:11" x14ac:dyDescent="0.2">
      <c r="A172" s="310" t="s">
        <v>88</v>
      </c>
      <c r="B172" s="311"/>
      <c r="C172" s="169">
        <v>0</v>
      </c>
      <c r="E172" s="310" t="s">
        <v>88</v>
      </c>
      <c r="F172" s="311"/>
      <c r="G172" s="169">
        <v>0</v>
      </c>
      <c r="I172" s="310" t="s">
        <v>88</v>
      </c>
      <c r="J172" s="311"/>
      <c r="K172" s="169">
        <v>0</v>
      </c>
    </row>
    <row r="173" spans="1:11" x14ac:dyDescent="0.2">
      <c r="A173" s="310" t="s">
        <v>87</v>
      </c>
      <c r="B173" s="311"/>
      <c r="C173" s="169">
        <v>0</v>
      </c>
      <c r="E173" s="310" t="s">
        <v>87</v>
      </c>
      <c r="F173" s="311"/>
      <c r="G173" s="169">
        <v>0</v>
      </c>
      <c r="I173" s="310" t="s">
        <v>87</v>
      </c>
      <c r="J173" s="311"/>
      <c r="K173" s="169">
        <v>0</v>
      </c>
    </row>
    <row r="174" spans="1:11" x14ac:dyDescent="0.2">
      <c r="A174" s="310" t="s">
        <v>86</v>
      </c>
      <c r="B174" s="311"/>
      <c r="C174" s="169">
        <v>6</v>
      </c>
      <c r="E174" s="310" t="s">
        <v>86</v>
      </c>
      <c r="F174" s="311"/>
      <c r="G174" s="169">
        <v>6</v>
      </c>
      <c r="I174" s="310" t="s">
        <v>86</v>
      </c>
      <c r="J174" s="311"/>
      <c r="K174" s="169">
        <v>7</v>
      </c>
    </row>
    <row r="175" spans="1:11" x14ac:dyDescent="0.2">
      <c r="A175" s="310" t="s">
        <v>85</v>
      </c>
      <c r="B175" s="311"/>
      <c r="C175" s="169">
        <v>0</v>
      </c>
      <c r="E175" s="310" t="s">
        <v>85</v>
      </c>
      <c r="F175" s="311"/>
      <c r="G175" s="169">
        <v>0</v>
      </c>
      <c r="I175" s="310" t="s">
        <v>85</v>
      </c>
      <c r="J175" s="311"/>
      <c r="K175" s="169">
        <v>0</v>
      </c>
    </row>
    <row r="176" spans="1:11" x14ac:dyDescent="0.2">
      <c r="A176" s="310" t="s">
        <v>84</v>
      </c>
      <c r="B176" s="311"/>
      <c r="C176" s="169">
        <v>0</v>
      </c>
      <c r="E176" s="310" t="s">
        <v>84</v>
      </c>
      <c r="F176" s="311"/>
      <c r="G176" s="169">
        <v>0</v>
      </c>
      <c r="I176" s="310" t="s">
        <v>84</v>
      </c>
      <c r="J176" s="311"/>
      <c r="K176" s="169">
        <v>0</v>
      </c>
    </row>
    <row r="177" spans="1:11" x14ac:dyDescent="0.2">
      <c r="A177" s="310" t="s">
        <v>83</v>
      </c>
      <c r="B177" s="311"/>
      <c r="C177" s="172">
        <v>0</v>
      </c>
      <c r="E177" s="310" t="s">
        <v>83</v>
      </c>
      <c r="F177" s="311"/>
      <c r="G177" s="172">
        <v>0</v>
      </c>
      <c r="I177" s="310" t="s">
        <v>83</v>
      </c>
      <c r="J177" s="311"/>
      <c r="K177" s="172">
        <v>0</v>
      </c>
    </row>
    <row r="178" spans="1:11" ht="15" thickBot="1" x14ac:dyDescent="0.25">
      <c r="A178" s="329"/>
      <c r="B178" s="330"/>
      <c r="C178" s="220">
        <f>SUM(C166:C177)</f>
        <v>11</v>
      </c>
      <c r="E178" s="329"/>
      <c r="F178" s="330"/>
      <c r="G178" s="220">
        <f>SUM(G166:G177)</f>
        <v>12</v>
      </c>
      <c r="I178" s="329"/>
      <c r="J178" s="330"/>
      <c r="K178" s="220">
        <f>SUM(K166:K177)</f>
        <v>13</v>
      </c>
    </row>
  </sheetData>
  <autoFilter ref="A1:T135"/>
  <mergeCells count="132">
    <mergeCell ref="A133:C133"/>
    <mergeCell ref="A134:B134"/>
    <mergeCell ref="A135:B135"/>
    <mergeCell ref="A136:B136"/>
    <mergeCell ref="A137:B137"/>
    <mergeCell ref="A138:B138"/>
    <mergeCell ref="A145:B145"/>
    <mergeCell ref="A146:B146"/>
    <mergeCell ref="A147:B147"/>
    <mergeCell ref="A148:B148"/>
    <mergeCell ref="A149:B149"/>
    <mergeCell ref="A150:B150"/>
    <mergeCell ref="A139:B139"/>
    <mergeCell ref="A140:C140"/>
    <mergeCell ref="A141:C141"/>
    <mergeCell ref="A142:B142"/>
    <mergeCell ref="A143:B143"/>
    <mergeCell ref="A144:B144"/>
    <mergeCell ref="E148:F148"/>
    <mergeCell ref="E149:F149"/>
    <mergeCell ref="E150:F150"/>
    <mergeCell ref="E139:F139"/>
    <mergeCell ref="E140:G140"/>
    <mergeCell ref="E141:G141"/>
    <mergeCell ref="E142:F142"/>
    <mergeCell ref="E143:F143"/>
    <mergeCell ref="E144:F144"/>
    <mergeCell ref="I133:K133"/>
    <mergeCell ref="I134:J134"/>
    <mergeCell ref="I135:J135"/>
    <mergeCell ref="I136:J136"/>
    <mergeCell ref="I137:J137"/>
    <mergeCell ref="I138:J138"/>
    <mergeCell ref="E145:F145"/>
    <mergeCell ref="E146:F146"/>
    <mergeCell ref="E147:F147"/>
    <mergeCell ref="E133:G133"/>
    <mergeCell ref="E134:F134"/>
    <mergeCell ref="E135:F135"/>
    <mergeCell ref="E136:F136"/>
    <mergeCell ref="E137:F137"/>
    <mergeCell ref="E138:F138"/>
    <mergeCell ref="I145:J145"/>
    <mergeCell ref="I146:J146"/>
    <mergeCell ref="I147:J147"/>
    <mergeCell ref="I148:J148"/>
    <mergeCell ref="I149:J149"/>
    <mergeCell ref="I150:J150"/>
    <mergeCell ref="I139:J139"/>
    <mergeCell ref="I140:K140"/>
    <mergeCell ref="I141:K141"/>
    <mergeCell ref="I142:J142"/>
    <mergeCell ref="I143:J143"/>
    <mergeCell ref="I144:J144"/>
    <mergeCell ref="A161:B161"/>
    <mergeCell ref="A162:B162"/>
    <mergeCell ref="A163:B163"/>
    <mergeCell ref="A164:C164"/>
    <mergeCell ref="I151:J151"/>
    <mergeCell ref="I152:J152"/>
    <mergeCell ref="I153:J153"/>
    <mergeCell ref="I154:J154"/>
    <mergeCell ref="A157:C157"/>
    <mergeCell ref="A158:B158"/>
    <mergeCell ref="E151:F151"/>
    <mergeCell ref="E152:F152"/>
    <mergeCell ref="E153:F153"/>
    <mergeCell ref="E154:F154"/>
    <mergeCell ref="A151:B151"/>
    <mergeCell ref="A152:B152"/>
    <mergeCell ref="A153:B153"/>
    <mergeCell ref="A154:B154"/>
    <mergeCell ref="A177:B177"/>
    <mergeCell ref="A178:B178"/>
    <mergeCell ref="E157:G157"/>
    <mergeCell ref="E158:F158"/>
    <mergeCell ref="E159:F159"/>
    <mergeCell ref="E160:F160"/>
    <mergeCell ref="E161:F161"/>
    <mergeCell ref="E162:F162"/>
    <mergeCell ref="E163:F163"/>
    <mergeCell ref="E164:G164"/>
    <mergeCell ref="A171:B171"/>
    <mergeCell ref="A172:B172"/>
    <mergeCell ref="A173:B173"/>
    <mergeCell ref="A174:B174"/>
    <mergeCell ref="A175:B175"/>
    <mergeCell ref="A176:B176"/>
    <mergeCell ref="A165:C165"/>
    <mergeCell ref="A166:B166"/>
    <mergeCell ref="A167:B167"/>
    <mergeCell ref="A168:B168"/>
    <mergeCell ref="A169:B169"/>
    <mergeCell ref="A170:B170"/>
    <mergeCell ref="A159:B159"/>
    <mergeCell ref="A160:B160"/>
    <mergeCell ref="E177:F177"/>
    <mergeCell ref="E178:F178"/>
    <mergeCell ref="I157:K157"/>
    <mergeCell ref="I158:J158"/>
    <mergeCell ref="I159:J159"/>
    <mergeCell ref="I160:J160"/>
    <mergeCell ref="I161:J161"/>
    <mergeCell ref="I162:J162"/>
    <mergeCell ref="I163:J163"/>
    <mergeCell ref="I164:K164"/>
    <mergeCell ref="E171:F171"/>
    <mergeCell ref="E172:F172"/>
    <mergeCell ref="E173:F173"/>
    <mergeCell ref="E174:F174"/>
    <mergeCell ref="E175:F175"/>
    <mergeCell ref="E176:F176"/>
    <mergeCell ref="E165:G165"/>
    <mergeCell ref="E166:F166"/>
    <mergeCell ref="E167:F167"/>
    <mergeCell ref="E168:F168"/>
    <mergeCell ref="E169:F169"/>
    <mergeCell ref="E170:F170"/>
    <mergeCell ref="I177:J177"/>
    <mergeCell ref="I178:J178"/>
    <mergeCell ref="I171:J171"/>
    <mergeCell ref="I172:J172"/>
    <mergeCell ref="I173:J173"/>
    <mergeCell ref="I174:J174"/>
    <mergeCell ref="I175:J175"/>
    <mergeCell ref="I176:J176"/>
    <mergeCell ref="I165:K165"/>
    <mergeCell ref="I166:J166"/>
    <mergeCell ref="I167:J167"/>
    <mergeCell ref="I168:J168"/>
    <mergeCell ref="I169:J169"/>
    <mergeCell ref="I170:J170"/>
  </mergeCells>
  <conditionalFormatting sqref="K89 K61:K62 K59 K55:K56 K52:K53 K28 K24 K46 K15:K17 K12:K13 K19 K6:K10">
    <cfRule type="cellIs" dxfId="169" priority="221" stopIfTrue="1" operator="equal">
      <formula>"Non Compliant"</formula>
    </cfRule>
    <cfRule type="cellIs" dxfId="168" priority="222" stopIfTrue="1" operator="equal">
      <formula>"Compliant"</formula>
    </cfRule>
  </conditionalFormatting>
  <conditionalFormatting sqref="K47:K49 K26:K27 K30:K38">
    <cfRule type="cellIs" dxfId="167" priority="215" stopIfTrue="1" operator="equal">
      <formula>"Non Compliant"</formula>
    </cfRule>
    <cfRule type="cellIs" dxfId="166" priority="216" stopIfTrue="1" operator="equal">
      <formula>"Compliant"</formula>
    </cfRule>
  </conditionalFormatting>
  <conditionalFormatting sqref="K20">
    <cfRule type="cellIs" dxfId="165" priority="217" stopIfTrue="1" operator="equal">
      <formula>"non-compliant"</formula>
    </cfRule>
    <cfRule type="cellIs" dxfId="164" priority="218" stopIfTrue="1" operator="equal">
      <formula>"compliant"</formula>
    </cfRule>
  </conditionalFormatting>
  <conditionalFormatting sqref="K29">
    <cfRule type="cellIs" dxfId="163" priority="213" stopIfTrue="1" operator="equal">
      <formula>"non-compliant"</formula>
    </cfRule>
    <cfRule type="cellIs" dxfId="162" priority="214" stopIfTrue="1" operator="equal">
      <formula>"compliant"</formula>
    </cfRule>
  </conditionalFormatting>
  <conditionalFormatting sqref="K54">
    <cfRule type="cellIs" dxfId="161" priority="209" stopIfTrue="1" operator="equal">
      <formula>"non-compliant"</formula>
    </cfRule>
    <cfRule type="cellIs" dxfId="160" priority="210" stopIfTrue="1" operator="equal">
      <formula>"compliant"</formula>
    </cfRule>
  </conditionalFormatting>
  <conditionalFormatting sqref="K57">
    <cfRule type="cellIs" dxfId="159" priority="207" stopIfTrue="1" operator="equal">
      <formula>"Non Compliant"</formula>
    </cfRule>
    <cfRule type="cellIs" dxfId="158" priority="208" stopIfTrue="1" operator="equal">
      <formula>"Compliant"</formula>
    </cfRule>
  </conditionalFormatting>
  <conditionalFormatting sqref="K63">
    <cfRule type="cellIs" dxfId="157" priority="203" stopIfTrue="1" operator="equal">
      <formula>"non-compliant"</formula>
    </cfRule>
    <cfRule type="cellIs" dxfId="156" priority="204" stopIfTrue="1" operator="equal">
      <formula>"compliant"</formula>
    </cfRule>
  </conditionalFormatting>
  <conditionalFormatting sqref="K64">
    <cfRule type="cellIs" dxfId="155" priority="201" stopIfTrue="1" operator="equal">
      <formula>"non-compliant"</formula>
    </cfRule>
    <cfRule type="cellIs" dxfId="154" priority="202" stopIfTrue="1" operator="equal">
      <formula>"compliant"</formula>
    </cfRule>
  </conditionalFormatting>
  <conditionalFormatting sqref="K65">
    <cfRule type="cellIs" dxfId="153" priority="199" stopIfTrue="1" operator="equal">
      <formula>"Non Compliant"</formula>
    </cfRule>
    <cfRule type="cellIs" dxfId="152" priority="200" stopIfTrue="1" operator="equal">
      <formula>"compliant"</formula>
    </cfRule>
  </conditionalFormatting>
  <conditionalFormatting sqref="K66">
    <cfRule type="cellIs" dxfId="151" priority="197" stopIfTrue="1" operator="equal">
      <formula>"non-compliant"</formula>
    </cfRule>
    <cfRule type="cellIs" dxfId="150" priority="198" stopIfTrue="1" operator="equal">
      <formula>"compliant"</formula>
    </cfRule>
  </conditionalFormatting>
  <conditionalFormatting sqref="K68">
    <cfRule type="cellIs" dxfId="149" priority="195" stopIfTrue="1" operator="equal">
      <formula>"Non Compliant"</formula>
    </cfRule>
    <cfRule type="cellIs" dxfId="148" priority="196" stopIfTrue="1" operator="equal">
      <formula>"Compliant"</formula>
    </cfRule>
  </conditionalFormatting>
  <conditionalFormatting sqref="K70">
    <cfRule type="cellIs" dxfId="147" priority="191" stopIfTrue="1" operator="equal">
      <formula>"non-compliant"</formula>
    </cfRule>
    <cfRule type="cellIs" dxfId="146" priority="192" stopIfTrue="1" operator="equal">
      <formula>"compliant"</formula>
    </cfRule>
  </conditionalFormatting>
  <conditionalFormatting sqref="K71">
    <cfRule type="cellIs" dxfId="145" priority="189" stopIfTrue="1" operator="equal">
      <formula>"Non Compliant"</formula>
    </cfRule>
    <cfRule type="cellIs" dxfId="144" priority="190" stopIfTrue="1" operator="equal">
      <formula>"compliant"</formula>
    </cfRule>
  </conditionalFormatting>
  <conditionalFormatting sqref="K72">
    <cfRule type="cellIs" dxfId="143" priority="187" stopIfTrue="1" operator="equal">
      <formula>"non-compliant"</formula>
    </cfRule>
    <cfRule type="cellIs" dxfId="142" priority="188" stopIfTrue="1" operator="equal">
      <formula>"compliant"</formula>
    </cfRule>
  </conditionalFormatting>
  <conditionalFormatting sqref="K73">
    <cfRule type="cellIs" dxfId="141" priority="185" stopIfTrue="1" operator="equal">
      <formula>"Non Compliant"</formula>
    </cfRule>
    <cfRule type="cellIs" dxfId="140" priority="186" stopIfTrue="1" operator="equal">
      <formula>"compliant"</formula>
    </cfRule>
  </conditionalFormatting>
  <conditionalFormatting sqref="K74">
    <cfRule type="cellIs" dxfId="139" priority="183" stopIfTrue="1" operator="equal">
      <formula>"non-compliant"</formula>
    </cfRule>
    <cfRule type="cellIs" dxfId="138" priority="184" stopIfTrue="1" operator="equal">
      <formula>"compliant"</formula>
    </cfRule>
  </conditionalFormatting>
  <conditionalFormatting sqref="K80:K84">
    <cfRule type="cellIs" dxfId="137" priority="169" stopIfTrue="1" operator="equal">
      <formula>"Non Compliant"</formula>
    </cfRule>
    <cfRule type="cellIs" dxfId="136" priority="170" stopIfTrue="1" operator="equal">
      <formula>"compliant"</formula>
    </cfRule>
  </conditionalFormatting>
  <conditionalFormatting sqref="K78:K79">
    <cfRule type="cellIs" dxfId="135" priority="167" stopIfTrue="1" operator="equal">
      <formula>"non-compliant"</formula>
    </cfRule>
    <cfRule type="cellIs" dxfId="134" priority="168" stopIfTrue="1" operator="equal">
      <formula>"compliant"</formula>
    </cfRule>
  </conditionalFormatting>
  <conditionalFormatting sqref="K85">
    <cfRule type="cellIs" dxfId="133" priority="163" stopIfTrue="1" operator="equal">
      <formula>"non-compliant"</formula>
    </cfRule>
    <cfRule type="cellIs" dxfId="132" priority="164" stopIfTrue="1" operator="equal">
      <formula>"compliant"</formula>
    </cfRule>
  </conditionalFormatting>
  <conditionalFormatting sqref="K92:K93">
    <cfRule type="cellIs" dxfId="131" priority="153" stopIfTrue="1" operator="equal">
      <formula>"non-compliant"</formula>
    </cfRule>
    <cfRule type="cellIs" dxfId="130" priority="154" stopIfTrue="1" operator="equal">
      <formula>"compliant"</formula>
    </cfRule>
  </conditionalFormatting>
  <conditionalFormatting sqref="K2:K5">
    <cfRule type="cellIs" dxfId="129" priority="151" stopIfTrue="1" operator="equal">
      <formula>"non-compliant"</formula>
    </cfRule>
    <cfRule type="cellIs" dxfId="128" priority="152" stopIfTrue="1" operator="equal">
      <formula>"compliant"</formula>
    </cfRule>
  </conditionalFormatting>
  <conditionalFormatting sqref="K67">
    <cfRule type="cellIs" dxfId="127" priority="147" stopIfTrue="1" operator="equal">
      <formula>"non-compliant"</formula>
    </cfRule>
    <cfRule type="cellIs" dxfId="126" priority="148" stopIfTrue="1" operator="equal">
      <formula>"compliant"</formula>
    </cfRule>
  </conditionalFormatting>
  <conditionalFormatting sqref="K50">
    <cfRule type="cellIs" dxfId="125" priority="149" stopIfTrue="1" operator="equal">
      <formula>"non-compliant"</formula>
    </cfRule>
    <cfRule type="cellIs" dxfId="124" priority="150" stopIfTrue="1" operator="equal">
      <formula>"compliant"</formula>
    </cfRule>
  </conditionalFormatting>
  <conditionalFormatting sqref="K69">
    <cfRule type="cellIs" dxfId="123" priority="145" stopIfTrue="1" operator="equal">
      <formula>"non-compliant"</formula>
    </cfRule>
    <cfRule type="cellIs" dxfId="122" priority="146" stopIfTrue="1" operator="equal">
      <formula>"compliant"</formula>
    </cfRule>
  </conditionalFormatting>
  <conditionalFormatting sqref="K60">
    <cfRule type="cellIs" dxfId="121" priority="141" stopIfTrue="1" operator="equal">
      <formula>"Non Compliant"</formula>
    </cfRule>
    <cfRule type="cellIs" dxfId="120" priority="142" stopIfTrue="1" operator="equal">
      <formula>"compliant"</formula>
    </cfRule>
  </conditionalFormatting>
  <conditionalFormatting sqref="K14">
    <cfRule type="cellIs" dxfId="119" priority="137" stopIfTrue="1" operator="equal">
      <formula>"non-compliant"</formula>
    </cfRule>
    <cfRule type="cellIs" dxfId="118" priority="138" stopIfTrue="1" operator="equal">
      <formula>"compliant"</formula>
    </cfRule>
  </conditionalFormatting>
  <conditionalFormatting sqref="K11">
    <cfRule type="cellIs" dxfId="117" priority="135" stopIfTrue="1" operator="equal">
      <formula>"non-compliant"</formula>
    </cfRule>
    <cfRule type="cellIs" dxfId="116" priority="136" stopIfTrue="1" operator="equal">
      <formula>"compliant"</formula>
    </cfRule>
  </conditionalFormatting>
  <conditionalFormatting sqref="K21">
    <cfRule type="cellIs" dxfId="115" priority="129" stopIfTrue="1" operator="equal">
      <formula>"non-compliant"</formula>
    </cfRule>
    <cfRule type="cellIs" dxfId="114" priority="130" stopIfTrue="1" operator="equal">
      <formula>"compliant"</formula>
    </cfRule>
  </conditionalFormatting>
  <conditionalFormatting sqref="K18">
    <cfRule type="cellIs" dxfId="113" priority="127" stopIfTrue="1" operator="equal">
      <formula>"non-compliant"</formula>
    </cfRule>
    <cfRule type="cellIs" dxfId="112" priority="128" stopIfTrue="1" operator="equal">
      <formula>"compliant"</formula>
    </cfRule>
  </conditionalFormatting>
  <conditionalFormatting sqref="K22">
    <cfRule type="cellIs" dxfId="111" priority="125" stopIfTrue="1" operator="equal">
      <formula>"Non Compliant"</formula>
    </cfRule>
    <cfRule type="cellIs" dxfId="110" priority="126" stopIfTrue="1" operator="equal">
      <formula>"compliant"</formula>
    </cfRule>
  </conditionalFormatting>
  <conditionalFormatting sqref="K40">
    <cfRule type="cellIs" dxfId="109" priority="117" stopIfTrue="1" operator="equal">
      <formula>"non-compliant"</formula>
    </cfRule>
    <cfRule type="cellIs" dxfId="108" priority="118" stopIfTrue="1" operator="equal">
      <formula>"compliant"</formula>
    </cfRule>
  </conditionalFormatting>
  <conditionalFormatting sqref="K45">
    <cfRule type="cellIs" dxfId="107" priority="105" stopIfTrue="1" operator="equal">
      <formula>"Non Compliant"</formula>
    </cfRule>
    <cfRule type="cellIs" dxfId="106" priority="106" stopIfTrue="1" operator="equal">
      <formula>"Compliant"</formula>
    </cfRule>
  </conditionalFormatting>
  <conditionalFormatting sqref="K44">
    <cfRule type="cellIs" dxfId="105" priority="107" stopIfTrue="1" operator="equal">
      <formula>"Non Compliant"</formula>
    </cfRule>
    <cfRule type="cellIs" dxfId="104" priority="108" stopIfTrue="1" operator="equal">
      <formula>"Compliant"</formula>
    </cfRule>
  </conditionalFormatting>
  <conditionalFormatting sqref="K23">
    <cfRule type="cellIs" dxfId="103" priority="103" stopIfTrue="1" operator="equal">
      <formula>"Non Compliant"</formula>
    </cfRule>
    <cfRule type="cellIs" dxfId="102" priority="104" stopIfTrue="1" operator="equal">
      <formula>"Compliant"</formula>
    </cfRule>
  </conditionalFormatting>
  <conditionalFormatting sqref="K25">
    <cfRule type="cellIs" dxfId="101" priority="101" stopIfTrue="1" operator="equal">
      <formula>"Non Compliant"</formula>
    </cfRule>
    <cfRule type="cellIs" dxfId="100" priority="102" stopIfTrue="1" operator="equal">
      <formula>"Compliant"</formula>
    </cfRule>
  </conditionalFormatting>
  <conditionalFormatting sqref="K39">
    <cfRule type="cellIs" dxfId="99" priority="99" stopIfTrue="1" operator="equal">
      <formula>"Non Compliant"</formula>
    </cfRule>
    <cfRule type="cellIs" dxfId="98" priority="100" stopIfTrue="1" operator="equal">
      <formula>"Compliant"</formula>
    </cfRule>
  </conditionalFormatting>
  <conditionalFormatting sqref="K41">
    <cfRule type="cellIs" dxfId="97" priority="97" stopIfTrue="1" operator="equal">
      <formula>"Non Compliant"</formula>
    </cfRule>
    <cfRule type="cellIs" dxfId="96" priority="98" stopIfTrue="1" operator="equal">
      <formula>"Compliant"</formula>
    </cfRule>
  </conditionalFormatting>
  <conditionalFormatting sqref="K42">
    <cfRule type="cellIs" dxfId="95" priority="95" stopIfTrue="1" operator="equal">
      <formula>"Non Compliant"</formula>
    </cfRule>
    <cfRule type="cellIs" dxfId="94" priority="96" stopIfTrue="1" operator="equal">
      <formula>"Compliant"</formula>
    </cfRule>
  </conditionalFormatting>
  <conditionalFormatting sqref="K43">
    <cfRule type="cellIs" dxfId="93" priority="93" stopIfTrue="1" operator="equal">
      <formula>"Non Compliant"</formula>
    </cfRule>
    <cfRule type="cellIs" dxfId="92" priority="94" stopIfTrue="1" operator="equal">
      <formula>"Compliant"</formula>
    </cfRule>
  </conditionalFormatting>
  <conditionalFormatting sqref="K51">
    <cfRule type="cellIs" dxfId="91" priority="91" stopIfTrue="1" operator="equal">
      <formula>"Non Compliant"</formula>
    </cfRule>
    <cfRule type="cellIs" dxfId="90" priority="92" stopIfTrue="1" operator="equal">
      <formula>"Compliant"</formula>
    </cfRule>
  </conditionalFormatting>
  <conditionalFormatting sqref="K58">
    <cfRule type="cellIs" dxfId="89" priority="89" stopIfTrue="1" operator="equal">
      <formula>"Non Compliant"</formula>
    </cfRule>
    <cfRule type="cellIs" dxfId="88" priority="90" stopIfTrue="1" operator="equal">
      <formula>"Compliant"</formula>
    </cfRule>
  </conditionalFormatting>
  <conditionalFormatting sqref="K75">
    <cfRule type="cellIs" dxfId="87" priority="87" stopIfTrue="1" operator="equal">
      <formula>"Non Compliant"</formula>
    </cfRule>
    <cfRule type="cellIs" dxfId="86" priority="88" stopIfTrue="1" operator="equal">
      <formula>"compliant"</formula>
    </cfRule>
  </conditionalFormatting>
  <conditionalFormatting sqref="K76">
    <cfRule type="cellIs" dxfId="85" priority="85" stopIfTrue="1" operator="equal">
      <formula>"Non Compliant"</formula>
    </cfRule>
    <cfRule type="cellIs" dxfId="84" priority="86" stopIfTrue="1" operator="equal">
      <formula>"compliant"</formula>
    </cfRule>
  </conditionalFormatting>
  <conditionalFormatting sqref="K77">
    <cfRule type="cellIs" dxfId="83" priority="83" stopIfTrue="1" operator="equal">
      <formula>"Non Compliant"</formula>
    </cfRule>
    <cfRule type="cellIs" dxfId="82" priority="84" stopIfTrue="1" operator="equal">
      <formula>"compliant"</formula>
    </cfRule>
  </conditionalFormatting>
  <conditionalFormatting sqref="K86">
    <cfRule type="cellIs" dxfId="81" priority="81" stopIfTrue="1" operator="equal">
      <formula>"Non Compliant"</formula>
    </cfRule>
    <cfRule type="cellIs" dxfId="80" priority="82" stopIfTrue="1" operator="equal">
      <formula>"compliant"</formula>
    </cfRule>
  </conditionalFormatting>
  <conditionalFormatting sqref="K87">
    <cfRule type="cellIs" dxfId="79" priority="79" stopIfTrue="1" operator="equal">
      <formula>"Non Compliant"</formula>
    </cfRule>
    <cfRule type="cellIs" dxfId="78" priority="80" stopIfTrue="1" operator="equal">
      <formula>"compliant"</formula>
    </cfRule>
  </conditionalFormatting>
  <conditionalFormatting sqref="K88">
    <cfRule type="cellIs" dxfId="77" priority="77" stopIfTrue="1" operator="equal">
      <formula>"Non Compliant"</formula>
    </cfRule>
    <cfRule type="cellIs" dxfId="76" priority="78" stopIfTrue="1" operator="equal">
      <formula>"compliant"</formula>
    </cfRule>
  </conditionalFormatting>
  <conditionalFormatting sqref="K90">
    <cfRule type="cellIs" dxfId="75" priority="75" stopIfTrue="1" operator="equal">
      <formula>"Non Compliant"</formula>
    </cfRule>
    <cfRule type="cellIs" dxfId="74" priority="76" stopIfTrue="1" operator="equal">
      <formula>"compliant"</formula>
    </cfRule>
  </conditionalFormatting>
  <conditionalFormatting sqref="K94">
    <cfRule type="cellIs" dxfId="73" priority="73" stopIfTrue="1" operator="equal">
      <formula>"Non Compliant"</formula>
    </cfRule>
    <cfRule type="cellIs" dxfId="72" priority="74" stopIfTrue="1" operator="equal">
      <formula>"compliant"</formula>
    </cfRule>
  </conditionalFormatting>
  <conditionalFormatting sqref="K95">
    <cfRule type="cellIs" dxfId="71" priority="71" stopIfTrue="1" operator="equal">
      <formula>"Non Compliant"</formula>
    </cfRule>
    <cfRule type="cellIs" dxfId="70" priority="72" stopIfTrue="1" operator="equal">
      <formula>"compliant"</formula>
    </cfRule>
  </conditionalFormatting>
  <conditionalFormatting sqref="K97">
    <cfRule type="cellIs" dxfId="69" priority="69" stopIfTrue="1" operator="equal">
      <formula>"Non Compliant"</formula>
    </cfRule>
    <cfRule type="cellIs" dxfId="68" priority="70" stopIfTrue="1" operator="equal">
      <formula>"compliant"</formula>
    </cfRule>
  </conditionalFormatting>
  <conditionalFormatting sqref="K99">
    <cfRule type="cellIs" dxfId="67" priority="67" stopIfTrue="1" operator="equal">
      <formula>"Non Compliant"</formula>
    </cfRule>
    <cfRule type="cellIs" dxfId="66" priority="68" stopIfTrue="1" operator="equal">
      <formula>"compliant"</formula>
    </cfRule>
  </conditionalFormatting>
  <conditionalFormatting sqref="K103">
    <cfRule type="cellIs" dxfId="65" priority="65" stopIfTrue="1" operator="equal">
      <formula>"Non Compliant"</formula>
    </cfRule>
    <cfRule type="cellIs" dxfId="64" priority="66" stopIfTrue="1" operator="equal">
      <formula>"compliant"</formula>
    </cfRule>
  </conditionalFormatting>
  <conditionalFormatting sqref="K96">
    <cfRule type="cellIs" dxfId="63" priority="63" stopIfTrue="1" operator="equal">
      <formula>"Non Compliant"</formula>
    </cfRule>
    <cfRule type="cellIs" dxfId="62" priority="64" stopIfTrue="1" operator="equal">
      <formula>"compliant"</formula>
    </cfRule>
  </conditionalFormatting>
  <conditionalFormatting sqref="K98">
    <cfRule type="cellIs" dxfId="61" priority="61" stopIfTrue="1" operator="equal">
      <formula>"Non Compliant"</formula>
    </cfRule>
    <cfRule type="cellIs" dxfId="60" priority="62" stopIfTrue="1" operator="equal">
      <formula>"compliant"</formula>
    </cfRule>
  </conditionalFormatting>
  <conditionalFormatting sqref="K100">
    <cfRule type="cellIs" dxfId="59" priority="59" stopIfTrue="1" operator="equal">
      <formula>"Non Compliant"</formula>
    </cfRule>
    <cfRule type="cellIs" dxfId="58" priority="60" stopIfTrue="1" operator="equal">
      <formula>"compliant"</formula>
    </cfRule>
  </conditionalFormatting>
  <conditionalFormatting sqref="K101">
    <cfRule type="cellIs" dxfId="57" priority="57" stopIfTrue="1" operator="equal">
      <formula>"Non Compliant"</formula>
    </cfRule>
    <cfRule type="cellIs" dxfId="56" priority="58" stopIfTrue="1" operator="equal">
      <formula>"compliant"</formula>
    </cfRule>
  </conditionalFormatting>
  <conditionalFormatting sqref="K102">
    <cfRule type="cellIs" dxfId="55" priority="55" stopIfTrue="1" operator="equal">
      <formula>"Non Compliant"</formula>
    </cfRule>
    <cfRule type="cellIs" dxfId="54" priority="56" stopIfTrue="1" operator="equal">
      <formula>"compliant"</formula>
    </cfRule>
  </conditionalFormatting>
  <conditionalFormatting sqref="K104:K105">
    <cfRule type="cellIs" dxfId="53" priority="53" stopIfTrue="1" operator="equal">
      <formula>"Non Compliant"</formula>
    </cfRule>
    <cfRule type="cellIs" dxfId="52" priority="54" stopIfTrue="1" operator="equal">
      <formula>"compliant"</formula>
    </cfRule>
  </conditionalFormatting>
  <conditionalFormatting sqref="K91">
    <cfRule type="cellIs" dxfId="51" priority="51" stopIfTrue="1" operator="equal">
      <formula>"Non Compliant"</formula>
    </cfRule>
    <cfRule type="cellIs" dxfId="50" priority="52" stopIfTrue="1" operator="equal">
      <formula>"compliant"</formula>
    </cfRule>
  </conditionalFormatting>
  <conditionalFormatting sqref="K106">
    <cfRule type="cellIs" dxfId="49" priority="49" stopIfTrue="1" operator="equal">
      <formula>"Non Compliant"</formula>
    </cfRule>
    <cfRule type="cellIs" dxfId="48" priority="50" stopIfTrue="1" operator="equal">
      <formula>"Compliant"</formula>
    </cfRule>
  </conditionalFormatting>
  <conditionalFormatting sqref="K107">
    <cfRule type="cellIs" dxfId="47" priority="47" stopIfTrue="1" operator="equal">
      <formula>"Non Compliant"</formula>
    </cfRule>
    <cfRule type="cellIs" dxfId="46" priority="48" stopIfTrue="1" operator="equal">
      <formula>"Compliant"</formula>
    </cfRule>
  </conditionalFormatting>
  <conditionalFormatting sqref="K108">
    <cfRule type="cellIs" dxfId="45" priority="45" stopIfTrue="1" operator="equal">
      <formula>"Non Compliant"</formula>
    </cfRule>
    <cfRule type="cellIs" dxfId="44" priority="46" stopIfTrue="1" operator="equal">
      <formula>"Compliant"</formula>
    </cfRule>
  </conditionalFormatting>
  <conditionalFormatting sqref="K109">
    <cfRule type="cellIs" dxfId="43" priority="43" stopIfTrue="1" operator="equal">
      <formula>"Non Compliant"</formula>
    </cfRule>
    <cfRule type="cellIs" dxfId="42" priority="44" stopIfTrue="1" operator="equal">
      <formula>"Compliant"</formula>
    </cfRule>
  </conditionalFormatting>
  <conditionalFormatting sqref="K111">
    <cfRule type="cellIs" dxfId="41" priority="41" stopIfTrue="1" operator="equal">
      <formula>"Non Compliant"</formula>
    </cfRule>
    <cfRule type="cellIs" dxfId="40" priority="42" stopIfTrue="1" operator="equal">
      <formula>"Compliant"</formula>
    </cfRule>
  </conditionalFormatting>
  <conditionalFormatting sqref="K115">
    <cfRule type="cellIs" dxfId="39" priority="39" stopIfTrue="1" operator="equal">
      <formula>"Non Compliant"</formula>
    </cfRule>
    <cfRule type="cellIs" dxfId="38" priority="40" stopIfTrue="1" operator="equal">
      <formula>"Compliant"</formula>
    </cfRule>
  </conditionalFormatting>
  <conditionalFormatting sqref="K116">
    <cfRule type="cellIs" dxfId="37" priority="37" stopIfTrue="1" operator="equal">
      <formula>"Non Compliant"</formula>
    </cfRule>
    <cfRule type="cellIs" dxfId="36" priority="38" stopIfTrue="1" operator="equal">
      <formula>"Compliant"</formula>
    </cfRule>
  </conditionalFormatting>
  <conditionalFormatting sqref="K117">
    <cfRule type="cellIs" dxfId="35" priority="35" stopIfTrue="1" operator="equal">
      <formula>"Non Compliant"</formula>
    </cfRule>
    <cfRule type="cellIs" dxfId="34" priority="36" stopIfTrue="1" operator="equal">
      <formula>"Compliant"</formula>
    </cfRule>
  </conditionalFormatting>
  <conditionalFormatting sqref="K122">
    <cfRule type="cellIs" dxfId="33" priority="33" stopIfTrue="1" operator="equal">
      <formula>"Non Compliant"</formula>
    </cfRule>
    <cfRule type="cellIs" dxfId="32" priority="34" stopIfTrue="1" operator="equal">
      <formula>"Compliant"</formula>
    </cfRule>
  </conditionalFormatting>
  <conditionalFormatting sqref="K124">
    <cfRule type="cellIs" dxfId="31" priority="31" stopIfTrue="1" operator="equal">
      <formula>"Non Compliant"</formula>
    </cfRule>
    <cfRule type="cellIs" dxfId="30" priority="32" stopIfTrue="1" operator="equal">
      <formula>"Compliant"</formula>
    </cfRule>
  </conditionalFormatting>
  <conditionalFormatting sqref="K126">
    <cfRule type="cellIs" dxfId="29" priority="29" stopIfTrue="1" operator="equal">
      <formula>"Non Compliant"</formula>
    </cfRule>
    <cfRule type="cellIs" dxfId="28" priority="30" stopIfTrue="1" operator="equal">
      <formula>"Compliant"</formula>
    </cfRule>
  </conditionalFormatting>
  <conditionalFormatting sqref="K127">
    <cfRule type="cellIs" dxfId="27" priority="27" stopIfTrue="1" operator="equal">
      <formula>"Non Compliant"</formula>
    </cfRule>
    <cfRule type="cellIs" dxfId="26" priority="28" stopIfTrue="1" operator="equal">
      <formula>"Compliant"</formula>
    </cfRule>
  </conditionalFormatting>
  <conditionalFormatting sqref="K130">
    <cfRule type="cellIs" dxfId="25" priority="25" stopIfTrue="1" operator="equal">
      <formula>"Non Compliant"</formula>
    </cfRule>
    <cfRule type="cellIs" dxfId="24" priority="26" stopIfTrue="1" operator="equal">
      <formula>"Compliant"</formula>
    </cfRule>
  </conditionalFormatting>
  <conditionalFormatting sqref="K110">
    <cfRule type="cellIs" dxfId="23" priority="23" stopIfTrue="1" operator="equal">
      <formula>"Non Compliant"</formula>
    </cfRule>
    <cfRule type="cellIs" dxfId="22" priority="24" stopIfTrue="1" operator="equal">
      <formula>"Compliant"</formula>
    </cfRule>
  </conditionalFormatting>
  <conditionalFormatting sqref="K112">
    <cfRule type="cellIs" dxfId="21" priority="21" stopIfTrue="1" operator="equal">
      <formula>"Non Compliant"</formula>
    </cfRule>
    <cfRule type="cellIs" dxfId="20" priority="22" stopIfTrue="1" operator="equal">
      <formula>"Compliant"</formula>
    </cfRule>
  </conditionalFormatting>
  <conditionalFormatting sqref="K113">
    <cfRule type="cellIs" dxfId="19" priority="19" stopIfTrue="1" operator="equal">
      <formula>"Non Compliant"</formula>
    </cfRule>
    <cfRule type="cellIs" dxfId="18" priority="20" stopIfTrue="1" operator="equal">
      <formula>"Compliant"</formula>
    </cfRule>
  </conditionalFormatting>
  <conditionalFormatting sqref="K114">
    <cfRule type="cellIs" dxfId="17" priority="17" stopIfTrue="1" operator="equal">
      <formula>"Non Compliant"</formula>
    </cfRule>
    <cfRule type="cellIs" dxfId="16" priority="18" stopIfTrue="1" operator="equal">
      <formula>"Compliant"</formula>
    </cfRule>
  </conditionalFormatting>
  <conditionalFormatting sqref="K118">
    <cfRule type="cellIs" dxfId="15" priority="15" stopIfTrue="1" operator="equal">
      <formula>"Non Compliant"</formula>
    </cfRule>
    <cfRule type="cellIs" dxfId="14" priority="16" stopIfTrue="1" operator="equal">
      <formula>"Compliant"</formula>
    </cfRule>
  </conditionalFormatting>
  <conditionalFormatting sqref="K119">
    <cfRule type="cellIs" dxfId="13" priority="13" stopIfTrue="1" operator="equal">
      <formula>"Non Compliant"</formula>
    </cfRule>
    <cfRule type="cellIs" dxfId="12" priority="14" stopIfTrue="1" operator="equal">
      <formula>"Compliant"</formula>
    </cfRule>
  </conditionalFormatting>
  <conditionalFormatting sqref="K120">
    <cfRule type="cellIs" dxfId="11" priority="11" stopIfTrue="1" operator="equal">
      <formula>"Non Compliant"</formula>
    </cfRule>
    <cfRule type="cellIs" dxfId="10" priority="12" stopIfTrue="1" operator="equal">
      <formula>"Compliant"</formula>
    </cfRule>
  </conditionalFormatting>
  <conditionalFormatting sqref="K121">
    <cfRule type="cellIs" dxfId="9" priority="9" stopIfTrue="1" operator="equal">
      <formula>"Non Compliant"</formula>
    </cfRule>
    <cfRule type="cellIs" dxfId="8" priority="10" stopIfTrue="1" operator="equal">
      <formula>"Compliant"</formula>
    </cfRule>
  </conditionalFormatting>
  <conditionalFormatting sqref="K123">
    <cfRule type="cellIs" dxfId="7" priority="7" stopIfTrue="1" operator="equal">
      <formula>"Non Compliant"</formula>
    </cfRule>
    <cfRule type="cellIs" dxfId="6" priority="8" stopIfTrue="1" operator="equal">
      <formula>"Compliant"</formula>
    </cfRule>
  </conditionalFormatting>
  <conditionalFormatting sqref="K125">
    <cfRule type="cellIs" dxfId="5" priority="5" stopIfTrue="1" operator="equal">
      <formula>"Non Compliant"</formula>
    </cfRule>
    <cfRule type="cellIs" dxfId="4" priority="6" stopIfTrue="1" operator="equal">
      <formula>"Compliant"</formula>
    </cfRule>
  </conditionalFormatting>
  <conditionalFormatting sqref="K128">
    <cfRule type="cellIs" dxfId="3" priority="3" stopIfTrue="1" operator="equal">
      <formula>"Non Compliant"</formula>
    </cfRule>
    <cfRule type="cellIs" dxfId="2" priority="4" stopIfTrue="1" operator="equal">
      <formula>"Compliant"</formula>
    </cfRule>
  </conditionalFormatting>
  <conditionalFormatting sqref="K129">
    <cfRule type="cellIs" dxfId="1" priority="1" stopIfTrue="1" operator="equal">
      <formula>"Non Compliant"</formula>
    </cfRule>
    <cfRule type="cellIs" dxfId="0" priority="2" stopIfTrue="1" operator="equal">
      <formula>"Compliant"</formula>
    </cfRule>
  </conditionalFormatting>
  <pageMargins left="0.7" right="0.7" top="0.75" bottom="0.75" header="0.3" footer="0.3"/>
  <pageSetup paperSize="9" orientation="portrait" r:id="rId1"/>
  <ignoredErrors>
    <ignoredError sqref="H27 J27 H53 J53 H79 J79 H105 J105"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election activeCell="E5" sqref="E5"/>
    </sheetView>
  </sheetViews>
  <sheetFormatPr baseColWidth="10" defaultColWidth="8.83203125" defaultRowHeight="13" x14ac:dyDescent="0.15"/>
  <cols>
    <col min="1" max="16384" width="8.83203125" style="91"/>
  </cols>
  <sheetData>
    <row r="1" spans="1:6" x14ac:dyDescent="0.15">
      <c r="C1" s="92" t="s">
        <v>329</v>
      </c>
      <c r="D1" s="92" t="s">
        <v>330</v>
      </c>
      <c r="E1" s="92" t="s">
        <v>331</v>
      </c>
    </row>
    <row r="2" spans="1:6" x14ac:dyDescent="0.15">
      <c r="B2" s="93"/>
      <c r="C2" s="94" t="s">
        <v>332</v>
      </c>
      <c r="D2" s="94" t="s">
        <v>333</v>
      </c>
      <c r="E2" s="94" t="s">
        <v>334</v>
      </c>
    </row>
    <row r="3" spans="1:6" x14ac:dyDescent="0.15">
      <c r="A3" s="92" t="s">
        <v>335</v>
      </c>
      <c r="B3" s="94">
        <v>4</v>
      </c>
      <c r="C3" s="95">
        <v>1000</v>
      </c>
      <c r="D3" s="95">
        <f>C3*D6</f>
        <v>5000</v>
      </c>
      <c r="E3" s="95">
        <f>E6*C3</f>
        <v>10000</v>
      </c>
    </row>
    <row r="4" spans="1:6" x14ac:dyDescent="0.15">
      <c r="A4" s="92" t="s">
        <v>313</v>
      </c>
      <c r="B4" s="94">
        <v>3</v>
      </c>
      <c r="C4" s="95">
        <v>100</v>
      </c>
      <c r="D4" s="95">
        <f>D6*C4</f>
        <v>500</v>
      </c>
      <c r="E4" s="95">
        <f>E6*C4</f>
        <v>1000</v>
      </c>
    </row>
    <row r="5" spans="1:6" x14ac:dyDescent="0.15">
      <c r="A5" s="92" t="s">
        <v>336</v>
      </c>
      <c r="B5" s="94">
        <v>2</v>
      </c>
      <c r="C5" s="95">
        <v>10</v>
      </c>
      <c r="D5" s="95">
        <f>D6*C5</f>
        <v>50</v>
      </c>
      <c r="E5" s="95">
        <f>E6*C5</f>
        <v>100</v>
      </c>
    </row>
    <row r="6" spans="1:6" x14ac:dyDescent="0.15">
      <c r="A6" s="92" t="s">
        <v>337</v>
      </c>
      <c r="B6" s="94">
        <v>1</v>
      </c>
      <c r="C6" s="95">
        <v>1</v>
      </c>
      <c r="D6" s="95">
        <v>5</v>
      </c>
      <c r="E6" s="95">
        <v>10</v>
      </c>
    </row>
    <row r="7" spans="1:6" x14ac:dyDescent="0.15">
      <c r="A7" s="96"/>
      <c r="B7" s="93"/>
      <c r="C7" s="96"/>
      <c r="D7" s="96"/>
      <c r="E7" s="96"/>
      <c r="F7" s="96"/>
    </row>
    <row r="9" spans="1:6" x14ac:dyDescent="0.15">
      <c r="B9" s="97" t="s">
        <v>338</v>
      </c>
      <c r="C9" s="97" t="s">
        <v>339</v>
      </c>
    </row>
    <row r="10" spans="1:6" x14ac:dyDescent="0.15">
      <c r="B10" s="98">
        <v>0</v>
      </c>
      <c r="C10" s="91">
        <v>0</v>
      </c>
      <c r="E10" s="91">
        <v>0</v>
      </c>
      <c r="F10" s="91" t="s">
        <v>81</v>
      </c>
    </row>
    <row r="11" spans="1:6" x14ac:dyDescent="0.15">
      <c r="B11" s="99" t="s">
        <v>94</v>
      </c>
      <c r="C11" s="91">
        <f>C6</f>
        <v>1</v>
      </c>
      <c r="E11" s="91">
        <v>1</v>
      </c>
    </row>
    <row r="12" spans="1:6" x14ac:dyDescent="0.15">
      <c r="B12" s="99" t="s">
        <v>93</v>
      </c>
      <c r="C12" s="91">
        <f>D6</f>
        <v>5</v>
      </c>
      <c r="E12" s="91">
        <v>2</v>
      </c>
    </row>
    <row r="13" spans="1:6" x14ac:dyDescent="0.15">
      <c r="B13" s="99" t="s">
        <v>92</v>
      </c>
      <c r="C13" s="91">
        <f>E6</f>
        <v>10</v>
      </c>
      <c r="E13" s="91">
        <v>3</v>
      </c>
    </row>
    <row r="14" spans="1:6" x14ac:dyDescent="0.15">
      <c r="B14" s="99" t="s">
        <v>91</v>
      </c>
      <c r="C14" s="91">
        <f>C5</f>
        <v>10</v>
      </c>
    </row>
    <row r="15" spans="1:6" x14ac:dyDescent="0.15">
      <c r="B15" s="99" t="s">
        <v>90</v>
      </c>
      <c r="C15" s="91">
        <f>D5</f>
        <v>50</v>
      </c>
      <c r="E15" s="91">
        <v>4</v>
      </c>
    </row>
    <row r="16" spans="1:6" x14ac:dyDescent="0.15">
      <c r="B16" s="99" t="s">
        <v>89</v>
      </c>
      <c r="C16" s="91">
        <f>E5</f>
        <v>100</v>
      </c>
      <c r="E16" s="91">
        <v>5</v>
      </c>
    </row>
    <row r="17" spans="2:5" x14ac:dyDescent="0.15">
      <c r="B17" s="99" t="s">
        <v>88</v>
      </c>
      <c r="C17" s="91">
        <f>C4</f>
        <v>100</v>
      </c>
    </row>
    <row r="18" spans="2:5" x14ac:dyDescent="0.15">
      <c r="B18" s="99" t="s">
        <v>87</v>
      </c>
      <c r="C18" s="91">
        <f>D4</f>
        <v>500</v>
      </c>
      <c r="E18" s="91">
        <v>6</v>
      </c>
    </row>
    <row r="19" spans="2:5" x14ac:dyDescent="0.15">
      <c r="B19" s="99" t="s">
        <v>86</v>
      </c>
      <c r="C19" s="91">
        <f>E4</f>
        <v>1000</v>
      </c>
      <c r="E19" s="91">
        <v>7</v>
      </c>
    </row>
    <row r="20" spans="2:5" x14ac:dyDescent="0.15">
      <c r="B20" s="99" t="s">
        <v>85</v>
      </c>
      <c r="C20" s="91">
        <f>C3</f>
        <v>1000</v>
      </c>
    </row>
    <row r="21" spans="2:5" x14ac:dyDescent="0.15">
      <c r="B21" s="99" t="s">
        <v>84</v>
      </c>
      <c r="C21" s="91">
        <f>D3</f>
        <v>5000</v>
      </c>
      <c r="E21" s="91">
        <v>8</v>
      </c>
    </row>
    <row r="22" spans="2:5" x14ac:dyDescent="0.15">
      <c r="B22" s="99" t="s">
        <v>83</v>
      </c>
      <c r="C22" s="91">
        <f>E3</f>
        <v>10000</v>
      </c>
      <c r="E22" s="91">
        <v>9</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MainframeTA</vt:lpstr>
      <vt:lpstr>IMS</vt:lpstr>
      <vt:lpstr>DB2</vt:lpstr>
      <vt:lpstr>CICS</vt:lpstr>
      <vt:lpstr>MQ MF Dist</vt:lpstr>
      <vt:lpstr>ZOS</vt:lpstr>
      <vt:lpstr>WAS</vt:lpstr>
      <vt:lpstr>lookups</vt:lpstr>
    </vt:vector>
  </TitlesOfParts>
  <Company>AIB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Siobhan McDonald</dc:creator>
  <cp:lastModifiedBy>João Rocha</cp:lastModifiedBy>
  <dcterms:created xsi:type="dcterms:W3CDTF">2015-06-19T09:33:37Z</dcterms:created>
  <dcterms:modified xsi:type="dcterms:W3CDTF">2016-11-11T14:20:15Z</dcterms:modified>
</cp:coreProperties>
</file>